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ge202312\okamoto\マニュアル・書類\性能評価\評価基準大改正\申請書・設計内容説明書ひな型\150401新省エネ仕様\共同\共同 Ver7.23 ★231002予定\"/>
    </mc:Choice>
  </mc:AlternateContent>
  <xr:revisionPtr revIDLastSave="0" documentId="13_ncr:1_{4B03B1BC-598E-4423-ADC1-86DA7CEF41D7}" xr6:coauthVersionLast="47" xr6:coauthVersionMax="47" xr10:uidLastSave="{00000000-0000-0000-0000-000000000000}"/>
  <bookViews>
    <workbookView xWindow="-120" yWindow="-120" windowWidth="29040" windowHeight="15990" tabRatio="924" xr2:uid="{00000000-000D-0000-FFFF-FFFF00000000}"/>
  </bookViews>
  <sheets>
    <sheet name="申請書" sheetId="4" r:id="rId1"/>
    <sheet name="申請者等・別紙" sheetId="87" r:id="rId2"/>
    <sheet name="申請書第四面" sheetId="8" r:id="rId3"/>
    <sheet name="第四面代替" sheetId="9" r:id="rId4"/>
    <sheet name="変更申請書" sheetId="61" r:id="rId5"/>
    <sheet name="（液状化）申出書" sheetId="88" r:id="rId6"/>
    <sheet name="委任状" sheetId="5" r:id="rId7"/>
    <sheet name="申込書" sheetId="34" r:id="rId8"/>
    <sheet name="性能評価申請受付票" sheetId="91" r:id="rId9"/>
    <sheet name="自己評価書表紙" sheetId="6" r:id="rId10"/>
    <sheet name="住戸分類" sheetId="7" r:id="rId11"/>
    <sheet name="1" sheetId="36" r:id="rId12"/>
    <sheet name="2" sheetId="79" r:id="rId13"/>
    <sheet name="3" sheetId="37" r:id="rId14"/>
    <sheet name="4" sheetId="81" r:id="rId15"/>
    <sheet name="5" sheetId="38" r:id="rId16"/>
    <sheet name="6" sheetId="65" r:id="rId17"/>
    <sheet name="7" sheetId="39" r:id="rId18"/>
    <sheet name="8" sheetId="40" r:id="rId19"/>
    <sheet name="9" sheetId="41" r:id="rId20"/>
    <sheet name="10" sheetId="71" r:id="rId21"/>
    <sheet name="11" sheetId="83" r:id="rId22"/>
    <sheet name="12" sheetId="84" r:id="rId23"/>
    <sheet name="13" sheetId="44" r:id="rId24"/>
    <sheet name="14" sheetId="45" r:id="rId25"/>
    <sheet name="15" sheetId="46" r:id="rId26"/>
    <sheet name="16" sheetId="47" r:id="rId27"/>
    <sheet name="17" sheetId="48" r:id="rId28"/>
    <sheet name="18" sheetId="49" r:id="rId29"/>
    <sheet name="19" sheetId="50" r:id="rId30"/>
    <sheet name="20" sheetId="51" r:id="rId31"/>
    <sheet name="21" sheetId="52" r:id="rId32"/>
    <sheet name="22" sheetId="53" r:id="rId33"/>
    <sheet name="23" sheetId="54" r:id="rId34"/>
    <sheet name="24" sheetId="55" r:id="rId35"/>
    <sheet name="25" sheetId="56" r:id="rId36"/>
    <sheet name="26" sheetId="57" r:id="rId37"/>
    <sheet name="27" sheetId="59" r:id="rId38"/>
    <sheet name="光視計算" sheetId="31" r:id="rId39"/>
    <sheet name="計算用" sheetId="32" r:id="rId40"/>
    <sheet name="一覧表" sheetId="86" r:id="rId41"/>
    <sheet name="更新対策天井高計算表" sheetId="68" r:id="rId42"/>
    <sheet name="住戸番号、タイプ図（例）" sheetId="74" r:id="rId43"/>
    <sheet name="火災グループ図（例）" sheetId="75" r:id="rId44"/>
    <sheet name="更新対策グループ図（例）" sheetId="76" r:id="rId45"/>
    <sheet name="温熱グループ図（例）" sheetId="77" r:id="rId46"/>
    <sheet name="防犯グループ図（例）" sheetId="78" r:id="rId47"/>
  </sheets>
  <definedNames>
    <definedName name="_xlnm.Print_Area" localSheetId="5">'（液状化）申出書'!$A$1:$AK$72</definedName>
    <definedName name="_xlnm.Print_Area" localSheetId="11">'1'!$A$1:$AQ$84</definedName>
    <definedName name="_xlnm.Print_Area" localSheetId="20">'10'!$A$1:$AQ$72</definedName>
    <definedName name="_xlnm.Print_Area" localSheetId="21">'11'!$A$1:$AP$70</definedName>
    <definedName name="_xlnm.Print_Area" localSheetId="22">'12'!$A$1:$AP$75</definedName>
    <definedName name="_xlnm.Print_Area" localSheetId="23">'13'!$A$1:$AQ$72</definedName>
    <definedName name="_xlnm.Print_Area" localSheetId="24">'14'!$A$1:$AQ$59</definedName>
    <definedName name="_xlnm.Print_Area" localSheetId="25">'15'!$A$1:$AQ$63</definedName>
    <definedName name="_xlnm.Print_Area" localSheetId="26">'16'!$A$1:$AQ$67</definedName>
    <definedName name="_xlnm.Print_Area" localSheetId="27">'17'!$A$1:$AQ$42</definedName>
    <definedName name="_xlnm.Print_Area" localSheetId="28">'18'!$A$1:$AQ$85</definedName>
    <definedName name="_xlnm.Print_Area" localSheetId="12">'2'!$A$1:$AQ$29</definedName>
    <definedName name="_xlnm.Print_Area" localSheetId="34">'24'!$A$1:$AQ$67</definedName>
    <definedName name="_xlnm.Print_Area" localSheetId="35">'25'!$A$1:$AQ$46</definedName>
    <definedName name="_xlnm.Print_Area" localSheetId="36">'26'!$A$1:$AQ$46</definedName>
    <definedName name="_xlnm.Print_Area" localSheetId="13">'3'!$A$1:$AQ$78</definedName>
    <definedName name="_xlnm.Print_Area" localSheetId="14">'4'!$A$1:$AQ$58</definedName>
    <definedName name="_xlnm.Print_Area" localSheetId="15">'5'!$A$1:$AQ$73</definedName>
    <definedName name="_xlnm.Print_Area" localSheetId="16">'6'!$A$1:$AQ$42</definedName>
    <definedName name="_xlnm.Print_Area" localSheetId="17">'7'!$A$1:$AQ$21</definedName>
    <definedName name="_xlnm.Print_Area" localSheetId="18">'8'!$A$1:$AQ$79</definedName>
    <definedName name="_xlnm.Print_Area" localSheetId="19">'9'!$A$1:$AQ$83</definedName>
    <definedName name="_xlnm.Print_Area" localSheetId="6">委任状!$A$1:$S$33</definedName>
    <definedName name="_xlnm.Print_Area" localSheetId="40">一覧表!$A$1:$EJ$57</definedName>
    <definedName name="_xlnm.Print_Area" localSheetId="45">'温熱グループ図（例）'!$A$1:$AC$43</definedName>
    <definedName name="_xlnm.Print_Area" localSheetId="43">'火災グループ図（例）'!$A$1:$AC$43</definedName>
    <definedName name="_xlnm.Print_Area" localSheetId="38">光視計算!$A$1:$M$237</definedName>
    <definedName name="_xlnm.Print_Area" localSheetId="44">'更新対策グループ図（例）'!$A$1:$AC$43</definedName>
    <definedName name="_xlnm.Print_Area" localSheetId="9">自己評価書表紙!$A$1:$I$61</definedName>
    <definedName name="_xlnm.Print_Area" localSheetId="42">'住戸番号、タイプ図（例）'!$A$1:$AE$43</definedName>
    <definedName name="_xlnm.Print_Area" localSheetId="10">住戸分類!$B$1:$S$54</definedName>
    <definedName name="_xlnm.Print_Area" localSheetId="7">申込書!$A$1:$U$53</definedName>
    <definedName name="_xlnm.Print_Area" localSheetId="1">申請者等・別紙!$A$1:$T$42</definedName>
    <definedName name="_xlnm.Print_Area" localSheetId="0">申請書!$A$1:$T$221</definedName>
    <definedName name="_xlnm.Print_Area" localSheetId="2">申請書第四面!$A$1:$S$31</definedName>
    <definedName name="_xlnm.Print_Area" localSheetId="8">性能評価申請受付票!$A$1:$U$68</definedName>
    <definedName name="_xlnm.Print_Area" localSheetId="3">第四面代替!$A$1:$X$35</definedName>
    <definedName name="_xlnm.Print_Area" localSheetId="4">変更申請書!$A$1:$T$56</definedName>
    <definedName name="_xlnm.Print_Area" localSheetId="46">'防犯グループ図（例）'!$A$1:$AG$44</definedName>
    <definedName name="_xlnm.Print_Titles" localSheetId="40">一覧表!$1:$27</definedName>
    <definedName name="_xlnm.Print_Titles" localSheetId="10">住戸分類!$1:$1</definedName>
    <definedName name="_xlnm.Print_Titles" localSheetId="3">第四面代替!$1:$5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6" i="61" l="1"/>
  <c r="A57" i="4"/>
  <c r="O40" i="6"/>
  <c r="B20" i="84"/>
  <c r="B197" i="4"/>
  <c r="O41" i="6"/>
  <c r="O12" i="86" l="1"/>
  <c r="L12" i="86"/>
  <c r="O99" i="4" l="1"/>
  <c r="M99" i="4"/>
  <c r="K99" i="4"/>
  <c r="H99" i="4"/>
  <c r="D99" i="4"/>
  <c r="O98" i="4"/>
  <c r="M98" i="4"/>
  <c r="K98" i="4"/>
  <c r="H98" i="4"/>
  <c r="D98" i="4"/>
  <c r="G30" i="91" l="1"/>
  <c r="G7" i="91"/>
  <c r="A84" i="36" l="1"/>
  <c r="L36" i="91"/>
  <c r="I36" i="91"/>
  <c r="G32" i="91"/>
  <c r="R31" i="91"/>
  <c r="M31" i="91"/>
  <c r="H31" i="91"/>
  <c r="O30" i="91"/>
  <c r="G29" i="91"/>
  <c r="G10" i="91"/>
  <c r="H9" i="91"/>
  <c r="Q5" i="91"/>
  <c r="A15" i="6"/>
  <c r="E15" i="6" s="1"/>
  <c r="BY17" i="86"/>
  <c r="BV17" i="86"/>
  <c r="BY16" i="86"/>
  <c r="BY15" i="86"/>
  <c r="BY14" i="86"/>
  <c r="BJ14" i="86" s="1"/>
  <c r="BY13" i="86"/>
  <c r="BY12" i="86"/>
  <c r="BJ12" i="86" s="1"/>
  <c r="BW10" i="86"/>
  <c r="BW9" i="86"/>
  <c r="BY7" i="86"/>
  <c r="BJ7" i="86" s="1"/>
  <c r="BY6" i="86"/>
  <c r="BJ6" i="86" s="1"/>
  <c r="BY4" i="86"/>
  <c r="BJ4" i="86" s="1"/>
  <c r="BY3" i="86"/>
  <c r="BJ3" i="86" s="1"/>
  <c r="AX17" i="86"/>
  <c r="AS17" i="86"/>
  <c r="AX16" i="86"/>
  <c r="AN17" i="86"/>
  <c r="AN16" i="86"/>
  <c r="AB11" i="86"/>
  <c r="G11" i="86"/>
  <c r="AB10" i="86"/>
  <c r="G10" i="86"/>
  <c r="G9" i="86"/>
  <c r="O7" i="86"/>
  <c r="G7" i="86"/>
  <c r="AG6" i="86"/>
  <c r="AB6" i="86"/>
  <c r="R6" i="86"/>
  <c r="J6" i="86"/>
  <c r="R5" i="86"/>
  <c r="J5" i="86"/>
  <c r="AC4" i="86"/>
  <c r="R4" i="86"/>
  <c r="AC3" i="86"/>
  <c r="G2" i="86"/>
  <c r="G1" i="86"/>
  <c r="A30" i="86"/>
  <c r="A31" i="86" s="1"/>
  <c r="A32" i="86" s="1"/>
  <c r="A33" i="86" s="1"/>
  <c r="A34" i="86" s="1"/>
  <c r="A35" i="86" s="1"/>
  <c r="A36" i="86" s="1"/>
  <c r="A37" i="86" s="1"/>
  <c r="A38" i="86" s="1"/>
  <c r="A39" i="86" s="1"/>
  <c r="A40" i="86" s="1"/>
  <c r="A41" i="86" s="1"/>
  <c r="A42" i="86" s="1"/>
  <c r="A43" i="86" s="1"/>
  <c r="A44" i="86" s="1"/>
  <c r="A45" i="86" s="1"/>
  <c r="A46" i="86" s="1"/>
  <c r="A47" i="86" s="1"/>
  <c r="A48" i="86" s="1"/>
  <c r="A49" i="86" s="1"/>
  <c r="A50" i="86" s="1"/>
  <c r="A51" i="86" s="1"/>
  <c r="A52" i="86" s="1"/>
  <c r="A53" i="86" s="1"/>
  <c r="A54" i="86" s="1"/>
  <c r="A55" i="86" s="1"/>
  <c r="A56" i="86" s="1"/>
  <c r="A57" i="86" s="1"/>
  <c r="A61" i="6"/>
  <c r="B44" i="59" s="1"/>
  <c r="A60" i="6"/>
  <c r="E60" i="6" s="1"/>
  <c r="A59" i="6"/>
  <c r="B16" i="56" s="1"/>
  <c r="A58" i="6"/>
  <c r="FQ2" i="86" s="1"/>
  <c r="A56" i="6"/>
  <c r="O56" i="6" s="1"/>
  <c r="F12" i="51" s="1"/>
  <c r="A54" i="6"/>
  <c r="A53" i="6"/>
  <c r="A51" i="6"/>
  <c r="FO18" i="86" s="1"/>
  <c r="A50" i="6"/>
  <c r="B10" i="39" s="1"/>
  <c r="A46" i="6"/>
  <c r="FO11" i="86" s="1"/>
  <c r="A43" i="6"/>
  <c r="O45" i="6" s="1"/>
  <c r="F25" i="44" s="1"/>
  <c r="A38" i="6"/>
  <c r="B16" i="71" s="1"/>
  <c r="A35" i="6"/>
  <c r="F35" i="6" s="1"/>
  <c r="A34" i="6"/>
  <c r="FM13" i="86" s="1"/>
  <c r="A33" i="6"/>
  <c r="F33" i="6" s="1"/>
  <c r="A32" i="6"/>
  <c r="F32" i="6" s="1"/>
  <c r="A31" i="6"/>
  <c r="O31" i="6" s="1"/>
  <c r="F12" i="40" s="1"/>
  <c r="A23" i="6"/>
  <c r="B20" i="37" s="1"/>
  <c r="A22" i="6"/>
  <c r="O22" i="6" s="1"/>
  <c r="F6" i="37" s="1"/>
  <c r="BD8" i="86" s="1"/>
  <c r="A18" i="6"/>
  <c r="E18" i="6" s="1"/>
  <c r="A17" i="6"/>
  <c r="O17" i="6" s="1"/>
  <c r="F33" i="36" s="1"/>
  <c r="BD5" i="86" s="1"/>
  <c r="O37" i="6"/>
  <c r="F12" i="41" s="1"/>
  <c r="O28" i="6"/>
  <c r="F6" i="65" s="1"/>
  <c r="BD14" i="86" s="1"/>
  <c r="O27" i="6"/>
  <c r="F6" i="38" s="1"/>
  <c r="BD13" i="86" s="1"/>
  <c r="O25" i="6"/>
  <c r="F24" i="37" s="1"/>
  <c r="BD11" i="86" s="1"/>
  <c r="O14" i="6"/>
  <c r="F12" i="36" s="1"/>
  <c r="BD2" i="86" s="1"/>
  <c r="N14" i="34"/>
  <c r="K14" i="34"/>
  <c r="S11" i="34"/>
  <c r="V145" i="4"/>
  <c r="V144" i="4"/>
  <c r="V142" i="4"/>
  <c r="V141" i="4"/>
  <c r="V140" i="4"/>
  <c r="V139" i="4"/>
  <c r="V137" i="4"/>
  <c r="V136" i="4"/>
  <c r="V134" i="4"/>
  <c r="V133" i="4"/>
  <c r="V132" i="4" s="1"/>
  <c r="I13" i="34" s="1"/>
  <c r="V129" i="4"/>
  <c r="V128" i="4"/>
  <c r="V127" i="4"/>
  <c r="V126" i="4"/>
  <c r="V125" i="4"/>
  <c r="V124" i="4"/>
  <c r="V123" i="4"/>
  <c r="V121" i="4"/>
  <c r="V120" i="4"/>
  <c r="V119" i="4"/>
  <c r="AT28" i="79"/>
  <c r="AT29" i="79"/>
  <c r="AA3" i="9"/>
  <c r="Z3" i="9" s="1"/>
  <c r="Q16" i="32"/>
  <c r="P16" i="32"/>
  <c r="AI33" i="32" s="1"/>
  <c r="O16" i="32"/>
  <c r="AI32" i="32" s="1"/>
  <c r="N16" i="32"/>
  <c r="M16" i="32"/>
  <c r="L16" i="32"/>
  <c r="K16" i="32"/>
  <c r="AI28" i="32" s="1"/>
  <c r="T178" i="32" s="1"/>
  <c r="J16" i="32"/>
  <c r="AJ27" i="32" s="1"/>
  <c r="I16" i="32"/>
  <c r="AJ26" i="32" s="1"/>
  <c r="U176" i="32" s="1"/>
  <c r="H16" i="32"/>
  <c r="AJ25" i="32" s="1"/>
  <c r="H156" i="31"/>
  <c r="H155" i="31"/>
  <c r="H154" i="31"/>
  <c r="H153" i="31"/>
  <c r="H152" i="31"/>
  <c r="H151" i="31"/>
  <c r="H150" i="31"/>
  <c r="H149" i="31"/>
  <c r="H148" i="31"/>
  <c r="H147" i="31"/>
  <c r="H146" i="31"/>
  <c r="H145" i="31"/>
  <c r="H144" i="31"/>
  <c r="H143" i="31"/>
  <c r="H142" i="31"/>
  <c r="H141" i="31"/>
  <c r="H140" i="31"/>
  <c r="H139" i="31"/>
  <c r="H138" i="31"/>
  <c r="H137" i="31"/>
  <c r="H136" i="31"/>
  <c r="H135" i="31"/>
  <c r="H134" i="31"/>
  <c r="O133" i="31"/>
  <c r="H133" i="31"/>
  <c r="O132" i="31"/>
  <c r="H132" i="31"/>
  <c r="O131" i="31"/>
  <c r="H131" i="31"/>
  <c r="O130" i="31"/>
  <c r="H130" i="31"/>
  <c r="O129" i="31"/>
  <c r="H129" i="31"/>
  <c r="O128" i="31"/>
  <c r="H128" i="31"/>
  <c r="O127" i="31"/>
  <c r="O126" i="31"/>
  <c r="O125" i="31"/>
  <c r="O124" i="31"/>
  <c r="J124" i="31"/>
  <c r="I124" i="31"/>
  <c r="H124" i="31"/>
  <c r="G124" i="31"/>
  <c r="F124" i="31"/>
  <c r="E124" i="31"/>
  <c r="D124" i="31"/>
  <c r="C124" i="31"/>
  <c r="O123" i="31"/>
  <c r="K123" i="31"/>
  <c r="Q133" i="31" s="1"/>
  <c r="H117" i="31"/>
  <c r="H116" i="31"/>
  <c r="H115" i="31"/>
  <c r="H114" i="31"/>
  <c r="H113" i="31"/>
  <c r="H112" i="31"/>
  <c r="H111" i="31"/>
  <c r="H110" i="31"/>
  <c r="H109" i="31"/>
  <c r="H108" i="31"/>
  <c r="H107" i="31"/>
  <c r="H106" i="31"/>
  <c r="H105" i="31"/>
  <c r="H104" i="31"/>
  <c r="H103" i="31"/>
  <c r="H102" i="31"/>
  <c r="H101" i="31"/>
  <c r="H100" i="31"/>
  <c r="H99" i="31"/>
  <c r="H98" i="31"/>
  <c r="H97" i="31"/>
  <c r="H96" i="31"/>
  <c r="H95" i="31"/>
  <c r="O94" i="31"/>
  <c r="H94" i="31"/>
  <c r="O93" i="31"/>
  <c r="H93" i="31"/>
  <c r="O92" i="31"/>
  <c r="H92" i="31"/>
  <c r="O91" i="31"/>
  <c r="H91" i="31"/>
  <c r="O90" i="31"/>
  <c r="H90" i="31"/>
  <c r="O89" i="31"/>
  <c r="H89" i="31"/>
  <c r="O88" i="31"/>
  <c r="O87" i="31"/>
  <c r="O86" i="31"/>
  <c r="O85" i="31"/>
  <c r="J85" i="31"/>
  <c r="I85" i="31"/>
  <c r="H85" i="31"/>
  <c r="G85" i="31"/>
  <c r="F85" i="31"/>
  <c r="E85" i="31"/>
  <c r="D85" i="31"/>
  <c r="C85" i="31"/>
  <c r="O84" i="31"/>
  <c r="K84" i="31"/>
  <c r="Q94" i="31" s="1"/>
  <c r="AS31" i="79"/>
  <c r="AS30" i="79"/>
  <c r="AS29" i="79"/>
  <c r="AS28" i="79"/>
  <c r="B1" i="68"/>
  <c r="I30" i="5"/>
  <c r="C6" i="31"/>
  <c r="V169" i="4"/>
  <c r="G3" i="86" s="1"/>
  <c r="V172" i="4"/>
  <c r="R3" i="86" s="1"/>
  <c r="D203" i="31"/>
  <c r="E203" i="31"/>
  <c r="F203" i="31"/>
  <c r="G203" i="31"/>
  <c r="H203" i="31"/>
  <c r="I203" i="31"/>
  <c r="J203" i="31"/>
  <c r="C203" i="31"/>
  <c r="D164" i="31"/>
  <c r="E164" i="31"/>
  <c r="F164" i="31"/>
  <c r="G164" i="31"/>
  <c r="H164" i="31"/>
  <c r="I164" i="31"/>
  <c r="J164" i="31"/>
  <c r="C164" i="31"/>
  <c r="D45" i="31"/>
  <c r="E45" i="31"/>
  <c r="F45" i="31"/>
  <c r="G45" i="31"/>
  <c r="H45" i="31"/>
  <c r="I45" i="31"/>
  <c r="J45" i="31"/>
  <c r="C45" i="31"/>
  <c r="E6" i="31"/>
  <c r="F6" i="31"/>
  <c r="G6" i="31"/>
  <c r="H6" i="31"/>
  <c r="I6" i="31"/>
  <c r="J6" i="31"/>
  <c r="D6" i="31"/>
  <c r="H26" i="34"/>
  <c r="J8" i="34"/>
  <c r="H8" i="34"/>
  <c r="E8" i="34"/>
  <c r="O15" i="31"/>
  <c r="D62" i="4"/>
  <c r="L5" i="34" s="1"/>
  <c r="AJ32" i="32"/>
  <c r="U182" i="32" s="1"/>
  <c r="AJ31" i="32"/>
  <c r="AI31" i="32"/>
  <c r="AH21" i="32"/>
  <c r="AH6" i="32"/>
  <c r="AD66" i="32"/>
  <c r="AD51" i="32"/>
  <c r="AD36" i="32"/>
  <c r="AD21" i="32"/>
  <c r="AD6" i="32"/>
  <c r="Z66" i="32"/>
  <c r="Z51" i="32"/>
  <c r="A39" i="7"/>
  <c r="A40" i="7"/>
  <c r="A41" i="7"/>
  <c r="A42" i="7"/>
  <c r="A43" i="7"/>
  <c r="A44" i="7"/>
  <c r="A45" i="7"/>
  <c r="A46" i="7"/>
  <c r="A47" i="7"/>
  <c r="A48" i="7"/>
  <c r="A49" i="7"/>
  <c r="A50" i="7"/>
  <c r="A51" i="7"/>
  <c r="A52" i="7"/>
  <c r="A53" i="7"/>
  <c r="A54" i="7"/>
  <c r="A26" i="7"/>
  <c r="A27" i="7"/>
  <c r="A28" i="7"/>
  <c r="A29" i="7"/>
  <c r="A30" i="7"/>
  <c r="A31" i="7"/>
  <c r="A32" i="7"/>
  <c r="A33" i="7"/>
  <c r="A34" i="7"/>
  <c r="A35" i="7"/>
  <c r="A36" i="7"/>
  <c r="A37" i="7"/>
  <c r="A38" i="7"/>
  <c r="A6" i="7"/>
  <c r="A7" i="7"/>
  <c r="A8" i="7"/>
  <c r="A9" i="7"/>
  <c r="A10" i="7"/>
  <c r="A11" i="7"/>
  <c r="A12" i="7"/>
  <c r="A13" i="7"/>
  <c r="A14" i="7"/>
  <c r="A15" i="7"/>
  <c r="A16" i="7"/>
  <c r="A17" i="7"/>
  <c r="A18" i="7"/>
  <c r="A19" i="7"/>
  <c r="A20" i="7"/>
  <c r="A21" i="7"/>
  <c r="A22" i="7"/>
  <c r="A23" i="7"/>
  <c r="A24" i="7"/>
  <c r="A25" i="7"/>
  <c r="A5" i="7"/>
  <c r="I5" i="36"/>
  <c r="I4" i="36"/>
  <c r="I3" i="36"/>
  <c r="D5" i="6"/>
  <c r="D4" i="6"/>
  <c r="D3" i="6"/>
  <c r="M26" i="34"/>
  <c r="C24" i="5"/>
  <c r="C22" i="5"/>
  <c r="G29" i="34"/>
  <c r="P29" i="34"/>
  <c r="T28" i="34"/>
  <c r="Q28" i="34"/>
  <c r="G28" i="34"/>
  <c r="F25" i="34"/>
  <c r="F23" i="34"/>
  <c r="F15" i="34"/>
  <c r="L4" i="3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11" i="4"/>
  <c r="M30" i="68"/>
  <c r="J30" i="68"/>
  <c r="M29" i="68"/>
  <c r="J29" i="68"/>
  <c r="M28" i="68"/>
  <c r="J28" i="68"/>
  <c r="M27" i="68"/>
  <c r="J27" i="68"/>
  <c r="M26" i="68"/>
  <c r="J26" i="68"/>
  <c r="M25" i="68"/>
  <c r="J25" i="68"/>
  <c r="K16" i="61"/>
  <c r="K14" i="61"/>
  <c r="B4" i="5"/>
  <c r="C5" i="32"/>
  <c r="AA5" i="32" s="1"/>
  <c r="T5" i="32" s="1"/>
  <c r="D5" i="32"/>
  <c r="AB6" i="32" s="1"/>
  <c r="U6" i="32" s="1"/>
  <c r="E5" i="32"/>
  <c r="F5" i="32"/>
  <c r="AB8" i="32" s="1"/>
  <c r="U8" i="32" s="1"/>
  <c r="G5" i="32"/>
  <c r="AB9" i="32" s="1"/>
  <c r="U9" i="32" s="1"/>
  <c r="H5" i="32"/>
  <c r="AB10" i="32" s="1"/>
  <c r="U10" i="32" s="1"/>
  <c r="I5" i="32"/>
  <c r="AA11" i="32" s="1"/>
  <c r="T11" i="32" s="1"/>
  <c r="J5" i="32"/>
  <c r="AB12" i="32" s="1"/>
  <c r="U12" i="32" s="1"/>
  <c r="K5" i="32"/>
  <c r="AB13" i="32" s="1"/>
  <c r="U13" i="32" s="1"/>
  <c r="L5" i="32"/>
  <c r="AB14" i="32" s="1"/>
  <c r="U14" i="32" s="1"/>
  <c r="M5" i="32"/>
  <c r="AA15" i="32" s="1"/>
  <c r="T15" i="32" s="1"/>
  <c r="N5" i="32"/>
  <c r="AB16" i="32" s="1"/>
  <c r="U16" i="32" s="1"/>
  <c r="O5" i="32"/>
  <c r="AB17" i="32" s="1"/>
  <c r="U17" i="32" s="1"/>
  <c r="P5" i="32"/>
  <c r="Q5" i="32"/>
  <c r="AA19" i="32"/>
  <c r="T19" i="32" s="1"/>
  <c r="C6" i="32"/>
  <c r="AB20" i="32" s="1"/>
  <c r="U20" i="32" s="1"/>
  <c r="D6" i="32"/>
  <c r="AB21" i="32" s="1"/>
  <c r="U21" i="32" s="1"/>
  <c r="E6" i="32"/>
  <c r="AA22" i="32" s="1"/>
  <c r="T22" i="32" s="1"/>
  <c r="F6" i="32"/>
  <c r="G6" i="32"/>
  <c r="AB24" i="32" s="1"/>
  <c r="U24" i="32" s="1"/>
  <c r="H6" i="32"/>
  <c r="AB25" i="32" s="1"/>
  <c r="U25" i="32" s="1"/>
  <c r="I6" i="32"/>
  <c r="AA26" i="32" s="1"/>
  <c r="T26" i="32" s="1"/>
  <c r="J6" i="32"/>
  <c r="AB27" i="32" s="1"/>
  <c r="U27" i="32" s="1"/>
  <c r="K6" i="32"/>
  <c r="AB28" i="32" s="1"/>
  <c r="U28" i="32" s="1"/>
  <c r="L6" i="32"/>
  <c r="AB29" i="32" s="1"/>
  <c r="U29" i="32" s="1"/>
  <c r="M6" i="32"/>
  <c r="AA30" i="32" s="1"/>
  <c r="T30" i="32" s="1"/>
  <c r="N6" i="32"/>
  <c r="AA31" i="32" s="1"/>
  <c r="T31" i="32" s="1"/>
  <c r="O6" i="32"/>
  <c r="AB32" i="32" s="1"/>
  <c r="U32" i="32" s="1"/>
  <c r="P6" i="32"/>
  <c r="Q6" i="32"/>
  <c r="AB34" i="32" s="1"/>
  <c r="U34" i="32" s="1"/>
  <c r="C7" i="32"/>
  <c r="D7" i="32"/>
  <c r="E7" i="32"/>
  <c r="AA37" i="32" s="1"/>
  <c r="T37" i="32" s="1"/>
  <c r="F7" i="32"/>
  <c r="AB38" i="32" s="1"/>
  <c r="U38" i="32" s="1"/>
  <c r="G7" i="32"/>
  <c r="AA39" i="32" s="1"/>
  <c r="T39" i="32" s="1"/>
  <c r="H7" i="32"/>
  <c r="I7" i="32"/>
  <c r="AA41" i="32" s="1"/>
  <c r="T41" i="32" s="1"/>
  <c r="J7" i="32"/>
  <c r="AB42" i="32" s="1"/>
  <c r="U42" i="32" s="1"/>
  <c r="K7" i="32"/>
  <c r="AA43" i="32" s="1"/>
  <c r="T43" i="32" s="1"/>
  <c r="L7" i="32"/>
  <c r="AA44" i="32" s="1"/>
  <c r="T44" i="32" s="1"/>
  <c r="M7" i="32"/>
  <c r="AA45" i="32" s="1"/>
  <c r="T45" i="32" s="1"/>
  <c r="N7" i="32"/>
  <c r="AB46" i="32" s="1"/>
  <c r="U46" i="32" s="1"/>
  <c r="O7" i="32"/>
  <c r="P7" i="32"/>
  <c r="AA48" i="32" s="1"/>
  <c r="T48" i="32" s="1"/>
  <c r="Q7" i="32"/>
  <c r="AA49" i="32" s="1"/>
  <c r="C8" i="32"/>
  <c r="AA50" i="32" s="1"/>
  <c r="T50" i="32" s="1"/>
  <c r="D8" i="32"/>
  <c r="AB51" i="32" s="1"/>
  <c r="U51" i="32" s="1"/>
  <c r="E8" i="32"/>
  <c r="AA52" i="32" s="1"/>
  <c r="T52" i="32" s="1"/>
  <c r="F8" i="32"/>
  <c r="G8" i="32"/>
  <c r="AA54" i="32" s="1"/>
  <c r="T54" i="32" s="1"/>
  <c r="H8" i="32"/>
  <c r="AA55" i="32" s="1"/>
  <c r="T55" i="32" s="1"/>
  <c r="I8" i="32"/>
  <c r="AA56" i="32" s="1"/>
  <c r="T56" i="32" s="1"/>
  <c r="J8" i="32"/>
  <c r="K8" i="32"/>
  <c r="AA58" i="32" s="1"/>
  <c r="T58" i="32" s="1"/>
  <c r="L8" i="32"/>
  <c r="AB59" i="32" s="1"/>
  <c r="U59" i="32" s="1"/>
  <c r="M8" i="32"/>
  <c r="AA60" i="32" s="1"/>
  <c r="T60" i="32" s="1"/>
  <c r="N8" i="32"/>
  <c r="O8" i="32"/>
  <c r="AA62" i="32" s="1"/>
  <c r="T62" i="32" s="1"/>
  <c r="P8" i="32"/>
  <c r="AA63" i="32" s="1"/>
  <c r="T63" i="32" s="1"/>
  <c r="Q8" i="32"/>
  <c r="AA64" i="32" s="1"/>
  <c r="T64" i="32" s="1"/>
  <c r="C9" i="32"/>
  <c r="AA65" i="32" s="1"/>
  <c r="T65" i="32" s="1"/>
  <c r="D9" i="32"/>
  <c r="AA66" i="32" s="1"/>
  <c r="T66" i="32" s="1"/>
  <c r="E9" i="32"/>
  <c r="F9" i="32"/>
  <c r="G9" i="32"/>
  <c r="H9" i="32"/>
  <c r="AA70" i="32" s="1"/>
  <c r="T70" i="32" s="1"/>
  <c r="I9" i="32"/>
  <c r="J9" i="32"/>
  <c r="AA72" i="32" s="1"/>
  <c r="T72" i="32" s="1"/>
  <c r="K9" i="32"/>
  <c r="L9" i="32"/>
  <c r="AA74" i="32" s="1"/>
  <c r="T74" i="32" s="1"/>
  <c r="M9" i="32"/>
  <c r="AA75" i="32" s="1"/>
  <c r="T75" i="32" s="1"/>
  <c r="N9" i="32"/>
  <c r="AA76" i="32" s="1"/>
  <c r="T76" i="32" s="1"/>
  <c r="O9" i="32"/>
  <c r="AB77" i="32" s="1"/>
  <c r="U77" i="32" s="1"/>
  <c r="P9" i="32"/>
  <c r="AA78" i="32" s="1"/>
  <c r="T78" i="32" s="1"/>
  <c r="Q9" i="32"/>
  <c r="C10" i="32"/>
  <c r="AE5" i="32" s="1"/>
  <c r="T80" i="32" s="1"/>
  <c r="D10" i="32"/>
  <c r="E10" i="32"/>
  <c r="AE7" i="32" s="1"/>
  <c r="T82" i="32" s="1"/>
  <c r="F10" i="32"/>
  <c r="AE8" i="32" s="1"/>
  <c r="T83" i="32" s="1"/>
  <c r="G10" i="32"/>
  <c r="AE9" i="32" s="1"/>
  <c r="T84" i="32" s="1"/>
  <c r="H10" i="32"/>
  <c r="AE10" i="32" s="1"/>
  <c r="T85" i="32" s="1"/>
  <c r="I10" i="32"/>
  <c r="AE11" i="32" s="1"/>
  <c r="T86" i="32" s="1"/>
  <c r="J10" i="32"/>
  <c r="AF12" i="32" s="1"/>
  <c r="U87" i="32" s="1"/>
  <c r="K10" i="32"/>
  <c r="AE13" i="32" s="1"/>
  <c r="T88" i="32" s="1"/>
  <c r="L10" i="32"/>
  <c r="M10" i="32"/>
  <c r="AE15" i="32" s="1"/>
  <c r="T90" i="32" s="1"/>
  <c r="N10" i="32"/>
  <c r="O10" i="32"/>
  <c r="AE17" i="32" s="1"/>
  <c r="T92" i="32" s="1"/>
  <c r="P10" i="32"/>
  <c r="AF18" i="32" s="1"/>
  <c r="U93" i="32" s="1"/>
  <c r="Q10" i="32"/>
  <c r="AE19" i="32" s="1"/>
  <c r="T94" i="32" s="1"/>
  <c r="C11" i="32"/>
  <c r="D11" i="32"/>
  <c r="AE21" i="32" s="1"/>
  <c r="T96" i="32" s="1"/>
  <c r="E11" i="32"/>
  <c r="AF22" i="32" s="1"/>
  <c r="U97" i="32" s="1"/>
  <c r="F11" i="32"/>
  <c r="AE23" i="32" s="1"/>
  <c r="T98" i="32" s="1"/>
  <c r="G11" i="32"/>
  <c r="AE24" i="32" s="1"/>
  <c r="T99" i="32" s="1"/>
  <c r="H11" i="32"/>
  <c r="AE25" i="32" s="1"/>
  <c r="T100" i="32" s="1"/>
  <c r="I11" i="32"/>
  <c r="AE26" i="32" s="1"/>
  <c r="T101" i="32" s="1"/>
  <c r="J11" i="32"/>
  <c r="AE27" i="32" s="1"/>
  <c r="T102" i="32" s="1"/>
  <c r="K11" i="32"/>
  <c r="L11" i="32"/>
  <c r="AE29" i="32" s="1"/>
  <c r="T104" i="32" s="1"/>
  <c r="M11" i="32"/>
  <c r="AE30" i="32" s="1"/>
  <c r="T105" i="32" s="1"/>
  <c r="N11" i="32"/>
  <c r="AE31" i="32" s="1"/>
  <c r="T106" i="32" s="1"/>
  <c r="O11" i="32"/>
  <c r="P11" i="32"/>
  <c r="AE33" i="32" s="1"/>
  <c r="T108" i="32"/>
  <c r="Q11" i="32"/>
  <c r="AF34" i="32" s="1"/>
  <c r="U109" i="32" s="1"/>
  <c r="C12" i="32"/>
  <c r="AE35" i="32" s="1"/>
  <c r="T110" i="32" s="1"/>
  <c r="D12" i="32"/>
  <c r="AF36" i="32" s="1"/>
  <c r="U111" i="32" s="1"/>
  <c r="E12" i="32"/>
  <c r="AE37" i="32" s="1"/>
  <c r="T112" i="32" s="1"/>
  <c r="F12" i="32"/>
  <c r="AE38" i="32" s="1"/>
  <c r="T113" i="32" s="1"/>
  <c r="G12" i="32"/>
  <c r="AF39" i="32" s="1"/>
  <c r="U114" i="32" s="1"/>
  <c r="H12" i="32"/>
  <c r="I12" i="32"/>
  <c r="AE41" i="32" s="1"/>
  <c r="T116" i="32" s="1"/>
  <c r="J12" i="32"/>
  <c r="K12" i="32"/>
  <c r="AE43" i="32" s="1"/>
  <c r="T118" i="32" s="1"/>
  <c r="L12" i="32"/>
  <c r="AF44" i="32" s="1"/>
  <c r="U119" i="32" s="1"/>
  <c r="M12" i="32"/>
  <c r="AE45" i="32" s="1"/>
  <c r="T120" i="32" s="1"/>
  <c r="N12" i="32"/>
  <c r="AF46" i="32" s="1"/>
  <c r="U121" i="32" s="1"/>
  <c r="O12" i="32"/>
  <c r="AE47" i="32" s="1"/>
  <c r="T122" i="32" s="1"/>
  <c r="P12" i="32"/>
  <c r="Q12" i="32"/>
  <c r="AE49" i="32" s="1"/>
  <c r="T124" i="32" s="1"/>
  <c r="C13" i="32"/>
  <c r="AE50" i="32" s="1"/>
  <c r="D13" i="32"/>
  <c r="E13" i="32"/>
  <c r="F13" i="32"/>
  <c r="G13" i="32"/>
  <c r="AE54" i="32" s="1"/>
  <c r="H13" i="32"/>
  <c r="AE55" i="32" s="1"/>
  <c r="T130" i="32" s="1"/>
  <c r="I13" i="32"/>
  <c r="AE56" i="32" s="1"/>
  <c r="T131" i="32" s="1"/>
  <c r="J13" i="32"/>
  <c r="AE57" i="32" s="1"/>
  <c r="T132" i="32" s="1"/>
  <c r="K13" i="32"/>
  <c r="AE58" i="32" s="1"/>
  <c r="T133" i="32" s="1"/>
  <c r="L13" i="32"/>
  <c r="M13" i="32"/>
  <c r="N13" i="32"/>
  <c r="AF61" i="32" s="1"/>
  <c r="U136" i="32" s="1"/>
  <c r="O13" i="32"/>
  <c r="AE62" i="32" s="1"/>
  <c r="T137" i="32" s="1"/>
  <c r="P13" i="32"/>
  <c r="Q13" i="32"/>
  <c r="AE64" i="32" s="1"/>
  <c r="C14" i="32"/>
  <c r="AF65" i="32" s="1"/>
  <c r="D14" i="32"/>
  <c r="AE66" i="32" s="1"/>
  <c r="E14" i="32"/>
  <c r="AF67" i="32" s="1"/>
  <c r="U142" i="32" s="1"/>
  <c r="F14" i="32"/>
  <c r="AE68" i="32" s="1"/>
  <c r="T143" i="32" s="1"/>
  <c r="G14" i="32"/>
  <c r="AF69" i="32" s="1"/>
  <c r="U144" i="32" s="1"/>
  <c r="H14" i="32"/>
  <c r="AE70" i="32" s="1"/>
  <c r="T145" i="32" s="1"/>
  <c r="I14" i="32"/>
  <c r="J14" i="32"/>
  <c r="AE72" i="32" s="1"/>
  <c r="T147" i="32" s="1"/>
  <c r="K14" i="32"/>
  <c r="L14" i="32"/>
  <c r="AE74" i="32" s="1"/>
  <c r="M14" i="32"/>
  <c r="AF75" i="32" s="1"/>
  <c r="U150" i="32" s="1"/>
  <c r="N14" i="32"/>
  <c r="AF76" i="32" s="1"/>
  <c r="U151" i="32" s="1"/>
  <c r="O14" i="32"/>
  <c r="AF77" i="32"/>
  <c r="U152" i="32" s="1"/>
  <c r="P14" i="32"/>
  <c r="AE78" i="32" s="1"/>
  <c r="T153" i="32" s="1"/>
  <c r="Q14" i="32"/>
  <c r="AE79" i="32" s="1"/>
  <c r="T154" i="32" s="1"/>
  <c r="C15" i="32"/>
  <c r="AJ5" i="32" s="1"/>
  <c r="D15" i="32"/>
  <c r="E15" i="32"/>
  <c r="AI7" i="32" s="1"/>
  <c r="T157" i="32" s="1"/>
  <c r="F15" i="32"/>
  <c r="AI8" i="32" s="1"/>
  <c r="T158" i="32" s="1"/>
  <c r="G15" i="32"/>
  <c r="AI9" i="32" s="1"/>
  <c r="H15" i="32"/>
  <c r="I15" i="32"/>
  <c r="AI11" i="32" s="1"/>
  <c r="T161" i="32" s="1"/>
  <c r="J15" i="32"/>
  <c r="AI12" i="32"/>
  <c r="K15" i="32"/>
  <c r="AI13" i="32" s="1"/>
  <c r="T163" i="32" s="1"/>
  <c r="L15" i="32"/>
  <c r="AI14" i="32" s="1"/>
  <c r="T164" i="32" s="1"/>
  <c r="M15" i="32"/>
  <c r="AI15" i="32" s="1"/>
  <c r="T165" i="32" s="1"/>
  <c r="N15" i="32"/>
  <c r="AI16" i="32" s="1"/>
  <c r="O15" i="32"/>
  <c r="AJ17" i="32" s="1"/>
  <c r="U167" i="32" s="1"/>
  <c r="P15" i="32"/>
  <c r="Q15" i="32"/>
  <c r="AI19" i="32" s="1"/>
  <c r="C16" i="32"/>
  <c r="AI20" i="32" s="1"/>
  <c r="D16" i="32"/>
  <c r="AJ21" i="32" s="1"/>
  <c r="E16" i="32"/>
  <c r="F16" i="32"/>
  <c r="AI23" i="32" s="1"/>
  <c r="T173" i="32" s="1"/>
  <c r="G16" i="32"/>
  <c r="AI24" i="32" s="1"/>
  <c r="T174" i="32" s="1"/>
  <c r="C17" i="32"/>
  <c r="AI35" i="32" s="1"/>
  <c r="T185" i="32" s="1"/>
  <c r="D17" i="32"/>
  <c r="AJ36" i="32" s="1"/>
  <c r="U186" i="32" s="1"/>
  <c r="E17" i="32"/>
  <c r="AI37" i="32" s="1"/>
  <c r="T187" i="32" s="1"/>
  <c r="F17" i="32"/>
  <c r="G17" i="32"/>
  <c r="AJ39" i="32" s="1"/>
  <c r="U189" i="32" s="1"/>
  <c r="H17" i="32"/>
  <c r="I17" i="32"/>
  <c r="AI41" i="32" s="1"/>
  <c r="T191" i="32" s="1"/>
  <c r="J17" i="32"/>
  <c r="AI42" i="32" s="1"/>
  <c r="T192" i="32" s="1"/>
  <c r="K17" i="32"/>
  <c r="AI43" i="32" s="1"/>
  <c r="T193" i="32" s="1"/>
  <c r="L17" i="32"/>
  <c r="M17" i="32"/>
  <c r="AI45" i="32" s="1"/>
  <c r="T195" i="32" s="1"/>
  <c r="N17" i="32"/>
  <c r="AI46" i="32" s="1"/>
  <c r="T196" i="32" s="1"/>
  <c r="O17" i="32"/>
  <c r="AI47" i="32" s="1"/>
  <c r="T197" i="32" s="1"/>
  <c r="AJ47" i="32"/>
  <c r="U197" i="32" s="1"/>
  <c r="P17" i="32"/>
  <c r="Q17" i="32"/>
  <c r="AI49" i="32" s="1"/>
  <c r="T199" i="32" s="1"/>
  <c r="C18" i="32"/>
  <c r="D18" i="32"/>
  <c r="AJ51" i="32" s="1"/>
  <c r="E18" i="32"/>
  <c r="F18" i="32"/>
  <c r="AI53" i="32" s="1"/>
  <c r="G18" i="32"/>
  <c r="H18" i="32"/>
  <c r="AI55" i="32" s="1"/>
  <c r="T205" i="32" s="1"/>
  <c r="I18" i="32"/>
  <c r="AI56" i="32" s="1"/>
  <c r="T206" i="32" s="1"/>
  <c r="J18" i="32"/>
  <c r="AI57" i="32" s="1"/>
  <c r="T207" i="32" s="1"/>
  <c r="K18" i="32"/>
  <c r="AI58" i="32" s="1"/>
  <c r="T208" i="32" s="1"/>
  <c r="L18" i="32"/>
  <c r="AI59" i="32" s="1"/>
  <c r="T209" i="32" s="1"/>
  <c r="M18" i="32"/>
  <c r="AI60" i="32" s="1"/>
  <c r="T210" i="32" s="1"/>
  <c r="N18" i="32"/>
  <c r="AI61" i="32" s="1"/>
  <c r="T211" i="32" s="1"/>
  <c r="O18" i="32"/>
  <c r="AI62" i="32" s="1"/>
  <c r="T212" i="32" s="1"/>
  <c r="P18" i="32"/>
  <c r="AI63" i="32" s="1"/>
  <c r="T213" i="32" s="1"/>
  <c r="Q18" i="32"/>
  <c r="C19" i="32"/>
  <c r="AI65" i="32" s="1"/>
  <c r="T215" i="32" s="1"/>
  <c r="D19" i="32"/>
  <c r="AI66" i="32" s="1"/>
  <c r="T216" i="32" s="1"/>
  <c r="E19" i="32"/>
  <c r="AI67" i="32" s="1"/>
  <c r="T217" i="32" s="1"/>
  <c r="F19" i="32"/>
  <c r="AI68" i="32" s="1"/>
  <c r="T218" i="32" s="1"/>
  <c r="G19" i="32"/>
  <c r="AI69" i="32" s="1"/>
  <c r="T219" i="32"/>
  <c r="H19" i="32"/>
  <c r="AI70" i="32" s="1"/>
  <c r="T220" i="32" s="1"/>
  <c r="I19" i="32"/>
  <c r="AI71" i="32" s="1"/>
  <c r="T221" i="32" s="1"/>
  <c r="J19" i="32"/>
  <c r="AI72" i="32" s="1"/>
  <c r="T222" i="32" s="1"/>
  <c r="K19" i="32"/>
  <c r="AI73" i="32" s="1"/>
  <c r="T223" i="32" s="1"/>
  <c r="L19" i="32"/>
  <c r="AI74" i="32" s="1"/>
  <c r="T224" i="32" s="1"/>
  <c r="M19" i="32"/>
  <c r="AI75" i="32" s="1"/>
  <c r="T225" i="32" s="1"/>
  <c r="N19" i="32"/>
  <c r="AI76" i="32" s="1"/>
  <c r="T226" i="32" s="1"/>
  <c r="O19" i="32"/>
  <c r="AI77" i="32" s="1"/>
  <c r="T227" i="32" s="1"/>
  <c r="P19" i="32"/>
  <c r="AI78" i="32" s="1"/>
  <c r="T228" i="32" s="1"/>
  <c r="Q19" i="32"/>
  <c r="AI79" i="32" s="1"/>
  <c r="T229" i="32" s="1"/>
  <c r="C20" i="32"/>
  <c r="D20" i="32"/>
  <c r="AM6" i="32" s="1"/>
  <c r="T231" i="32" s="1"/>
  <c r="E20" i="32"/>
  <c r="AM7" i="32" s="1"/>
  <c r="T232" i="32" s="1"/>
  <c r="F20" i="32"/>
  <c r="AM8" i="32" s="1"/>
  <c r="T233" i="32" s="1"/>
  <c r="G20" i="32"/>
  <c r="AM9" i="32" s="1"/>
  <c r="T234" i="32" s="1"/>
  <c r="H20" i="32"/>
  <c r="AM10" i="32" s="1"/>
  <c r="T235" i="32" s="1"/>
  <c r="I20" i="32"/>
  <c r="AM11" i="32"/>
  <c r="T236" i="32" s="1"/>
  <c r="J20" i="32"/>
  <c r="AM12" i="32" s="1"/>
  <c r="T237" i="32"/>
  <c r="K20" i="32"/>
  <c r="L20" i="32"/>
  <c r="AM14" i="32" s="1"/>
  <c r="T239" i="32" s="1"/>
  <c r="M20" i="32"/>
  <c r="AM15" i="32" s="1"/>
  <c r="T240" i="32" s="1"/>
  <c r="N20" i="32"/>
  <c r="AM16" i="32" s="1"/>
  <c r="T241" i="32" s="1"/>
  <c r="O20" i="32"/>
  <c r="AM17" i="32" s="1"/>
  <c r="T242" i="32" s="1"/>
  <c r="P20" i="32"/>
  <c r="AM18" i="32" s="1"/>
  <c r="T243" i="32" s="1"/>
  <c r="Q20" i="32"/>
  <c r="C21" i="32"/>
  <c r="AM20" i="32" s="1"/>
  <c r="T245" i="32" s="1"/>
  <c r="D21" i="32"/>
  <c r="E21" i="32"/>
  <c r="AM22" i="32" s="1"/>
  <c r="T247" i="32" s="1"/>
  <c r="F21" i="32"/>
  <c r="AM23" i="32" s="1"/>
  <c r="T248" i="32" s="1"/>
  <c r="G21" i="32"/>
  <c r="AM24" i="32" s="1"/>
  <c r="T249" i="32" s="1"/>
  <c r="H21" i="32"/>
  <c r="I21" i="32"/>
  <c r="AM26" i="32" s="1"/>
  <c r="T251" i="32" s="1"/>
  <c r="J21" i="32"/>
  <c r="K21" i="32"/>
  <c r="AM28" i="32" s="1"/>
  <c r="T253" i="32" s="1"/>
  <c r="L21" i="32"/>
  <c r="AM29" i="32" s="1"/>
  <c r="T254" i="32" s="1"/>
  <c r="M21" i="32"/>
  <c r="AM30" i="32" s="1"/>
  <c r="T255" i="32" s="1"/>
  <c r="N21" i="32"/>
  <c r="O21" i="32"/>
  <c r="AM32" i="32" s="1"/>
  <c r="T257" i="32" s="1"/>
  <c r="P21" i="32"/>
  <c r="Q21" i="32"/>
  <c r="AM34" i="32" s="1"/>
  <c r="T259" i="32" s="1"/>
  <c r="C22" i="32"/>
  <c r="AM35" i="32" s="1"/>
  <c r="T260" i="32" s="1"/>
  <c r="D22" i="32"/>
  <c r="AM36" i="32" s="1"/>
  <c r="T261" i="32" s="1"/>
  <c r="E22" i="32"/>
  <c r="F22" i="32"/>
  <c r="AM38" i="32" s="1"/>
  <c r="T263" i="32" s="1"/>
  <c r="G22" i="32"/>
  <c r="AN39" i="32" s="1"/>
  <c r="U264" i="32" s="1"/>
  <c r="H22" i="32"/>
  <c r="AM40" i="32" s="1"/>
  <c r="T265" i="32" s="1"/>
  <c r="I22" i="32"/>
  <c r="AN41" i="32" s="1"/>
  <c r="U266" i="32" s="1"/>
  <c r="J22" i="32"/>
  <c r="K22" i="32"/>
  <c r="L22" i="32"/>
  <c r="AM44" i="32" s="1"/>
  <c r="T269" i="32" s="1"/>
  <c r="M22" i="32"/>
  <c r="N22" i="32"/>
  <c r="O22" i="32"/>
  <c r="AM47" i="32" s="1"/>
  <c r="T272" i="32" s="1"/>
  <c r="P22" i="32"/>
  <c r="AM48" i="32" s="1"/>
  <c r="T273" i="32" s="1"/>
  <c r="Q22" i="32"/>
  <c r="C23" i="32"/>
  <c r="AM50" i="32" s="1"/>
  <c r="T275" i="32" s="1"/>
  <c r="D23" i="32"/>
  <c r="AM51" i="32" s="1"/>
  <c r="T276" i="32" s="1"/>
  <c r="E23" i="32"/>
  <c r="AM52" i="32" s="1"/>
  <c r="T277" i="32" s="1"/>
  <c r="F23" i="32"/>
  <c r="AM53" i="32" s="1"/>
  <c r="T278" i="32" s="1"/>
  <c r="G23" i="32"/>
  <c r="AM54" i="32" s="1"/>
  <c r="T279" i="32" s="1"/>
  <c r="H23" i="32"/>
  <c r="I23" i="32"/>
  <c r="AM56" i="32" s="1"/>
  <c r="T281" i="32" s="1"/>
  <c r="J23" i="32"/>
  <c r="K23" i="32"/>
  <c r="AM58" i="32" s="1"/>
  <c r="T283" i="32" s="1"/>
  <c r="L23" i="32"/>
  <c r="M23" i="32"/>
  <c r="AM60" i="32" s="1"/>
  <c r="T285" i="32" s="1"/>
  <c r="N23" i="32"/>
  <c r="O23" i="32"/>
  <c r="AM62" i="32" s="1"/>
  <c r="T287" i="32" s="1"/>
  <c r="P23" i="32"/>
  <c r="Q23" i="32"/>
  <c r="AM64" i="32" s="1"/>
  <c r="T289" i="32" s="1"/>
  <c r="C24" i="32"/>
  <c r="AM65" i="32" s="1"/>
  <c r="T290" i="32" s="1"/>
  <c r="D24" i="32"/>
  <c r="AM66" i="32" s="1"/>
  <c r="T291" i="32" s="1"/>
  <c r="E24" i="32"/>
  <c r="F24" i="32"/>
  <c r="G24" i="32"/>
  <c r="H24" i="32"/>
  <c r="AM70" i="32" s="1"/>
  <c r="T295" i="32" s="1"/>
  <c r="I24" i="32"/>
  <c r="AM71" i="32" s="1"/>
  <c r="T296" i="32" s="1"/>
  <c r="J24" i="32"/>
  <c r="AM72" i="32" s="1"/>
  <c r="T297" i="32" s="1"/>
  <c r="K24" i="32"/>
  <c r="L24" i="32"/>
  <c r="M24" i="32"/>
  <c r="AM75" i="32" s="1"/>
  <c r="T300" i="32" s="1"/>
  <c r="N24" i="32"/>
  <c r="AM76" i="32" s="1"/>
  <c r="T301" i="32" s="1"/>
  <c r="O24" i="32"/>
  <c r="AM77" i="32" s="1"/>
  <c r="T302" i="32" s="1"/>
  <c r="P24" i="32"/>
  <c r="AN78" i="32" s="1"/>
  <c r="U303" i="32" s="1"/>
  <c r="Q24" i="32"/>
  <c r="C25" i="32"/>
  <c r="D25" i="32"/>
  <c r="AR6" i="32"/>
  <c r="U306" i="32" s="1"/>
  <c r="E25" i="32"/>
  <c r="AQ7" i="32" s="1"/>
  <c r="T307" i="32" s="1"/>
  <c r="F25" i="32"/>
  <c r="AQ8" i="32" s="1"/>
  <c r="T308" i="32" s="1"/>
  <c r="G25" i="32"/>
  <c r="H25" i="32"/>
  <c r="AR10" i="32" s="1"/>
  <c r="U310" i="32" s="1"/>
  <c r="I25" i="32"/>
  <c r="AQ11" i="32" s="1"/>
  <c r="T311" i="32" s="1"/>
  <c r="J25" i="32"/>
  <c r="AQ12" i="32" s="1"/>
  <c r="T312" i="32" s="1"/>
  <c r="K25" i="32"/>
  <c r="AQ13" i="32" s="1"/>
  <c r="T313" i="32" s="1"/>
  <c r="L25" i="32"/>
  <c r="M25" i="32"/>
  <c r="N25" i="32"/>
  <c r="AQ16" i="32" s="1"/>
  <c r="T316" i="32" s="1"/>
  <c r="O25" i="32"/>
  <c r="P25" i="32"/>
  <c r="AR18" i="32" s="1"/>
  <c r="U318" i="32" s="1"/>
  <c r="Q25" i="32"/>
  <c r="C26" i="32"/>
  <c r="D26" i="32"/>
  <c r="E26" i="32"/>
  <c r="AQ22" i="32" s="1"/>
  <c r="T322" i="32" s="1"/>
  <c r="F26" i="32"/>
  <c r="AQ23" i="32" s="1"/>
  <c r="T323" i="32" s="1"/>
  <c r="G26" i="32"/>
  <c r="AQ24" i="32" s="1"/>
  <c r="T324" i="32" s="1"/>
  <c r="H26" i="32"/>
  <c r="I26" i="32"/>
  <c r="J26" i="32"/>
  <c r="K26" i="32"/>
  <c r="L26" i="32"/>
  <c r="AR29" i="32" s="1"/>
  <c r="U329" i="32" s="1"/>
  <c r="M26" i="32"/>
  <c r="AQ30" i="32" s="1"/>
  <c r="T330" i="32" s="1"/>
  <c r="N26" i="32"/>
  <c r="AR31" i="32" s="1"/>
  <c r="U331" i="32" s="1"/>
  <c r="O26" i="32"/>
  <c r="AQ32" i="32" s="1"/>
  <c r="T332" i="32" s="1"/>
  <c r="P26" i="32"/>
  <c r="Q26" i="32"/>
  <c r="AQ34" i="32" s="1"/>
  <c r="T334" i="32" s="1"/>
  <c r="C27" i="32"/>
  <c r="AR35" i="32" s="1"/>
  <c r="U335" i="32" s="1"/>
  <c r="D27" i="32"/>
  <c r="AQ36" i="32" s="1"/>
  <c r="T336" i="32" s="1"/>
  <c r="E27" i="32"/>
  <c r="F27" i="32"/>
  <c r="G27" i="32"/>
  <c r="AQ39" i="32" s="1"/>
  <c r="T339" i="32" s="1"/>
  <c r="H27" i="32"/>
  <c r="AQ40" i="32" s="1"/>
  <c r="T340" i="32" s="1"/>
  <c r="I27" i="32"/>
  <c r="AQ41" i="32" s="1"/>
  <c r="T341" i="32" s="1"/>
  <c r="J27" i="32"/>
  <c r="K27" i="32"/>
  <c r="L27" i="32"/>
  <c r="AQ44" i="32" s="1"/>
  <c r="T344" i="32" s="1"/>
  <c r="M27" i="32"/>
  <c r="N27" i="32"/>
  <c r="O27" i="32"/>
  <c r="AQ47" i="32" s="1"/>
  <c r="T347" i="32" s="1"/>
  <c r="P27" i="32"/>
  <c r="AQ48" i="32" s="1"/>
  <c r="T348" i="32" s="1"/>
  <c r="Q27" i="32"/>
  <c r="C28" i="32"/>
  <c r="D28" i="32"/>
  <c r="AR51" i="32" s="1"/>
  <c r="U351" i="32" s="1"/>
  <c r="E28" i="32"/>
  <c r="F28" i="32"/>
  <c r="AR53" i="32" s="1"/>
  <c r="U353" i="32" s="1"/>
  <c r="G28" i="32"/>
  <c r="AQ54" i="32" s="1"/>
  <c r="T354" i="32" s="1"/>
  <c r="H28" i="32"/>
  <c r="AQ55" i="32" s="1"/>
  <c r="T355" i="32" s="1"/>
  <c r="I28" i="32"/>
  <c r="AQ56" i="32" s="1"/>
  <c r="T356" i="32" s="1"/>
  <c r="J28" i="32"/>
  <c r="K28" i="32"/>
  <c r="AQ58" i="32" s="1"/>
  <c r="T358" i="32" s="1"/>
  <c r="L28" i="32"/>
  <c r="AQ59" i="32" s="1"/>
  <c r="T359" i="32" s="1"/>
  <c r="M28" i="32"/>
  <c r="AQ60" i="32" s="1"/>
  <c r="T360" i="32" s="1"/>
  <c r="N28" i="32"/>
  <c r="O28" i="32"/>
  <c r="P28" i="32"/>
  <c r="AQ63" i="32" s="1"/>
  <c r="T363" i="32" s="1"/>
  <c r="Q28" i="32"/>
  <c r="AQ64" i="32" s="1"/>
  <c r="T364" i="32" s="1"/>
  <c r="C29" i="32"/>
  <c r="D29" i="32"/>
  <c r="AQ66" i="32" s="1"/>
  <c r="T366" i="32" s="1"/>
  <c r="E29" i="32"/>
  <c r="F29" i="32"/>
  <c r="G29" i="32"/>
  <c r="H29" i="32"/>
  <c r="AQ70" i="32" s="1"/>
  <c r="T370" i="32" s="1"/>
  <c r="I29" i="32"/>
  <c r="AQ71" i="32" s="1"/>
  <c r="T371" i="32"/>
  <c r="J29" i="32"/>
  <c r="AQ72" i="32" s="1"/>
  <c r="T372" i="32" s="1"/>
  <c r="K29" i="32"/>
  <c r="AQ73" i="32" s="1"/>
  <c r="T373" i="32" s="1"/>
  <c r="L29" i="32"/>
  <c r="AQ74" i="32" s="1"/>
  <c r="T374" i="32" s="1"/>
  <c r="M29" i="32"/>
  <c r="AQ75" i="32" s="1"/>
  <c r="T375" i="32" s="1"/>
  <c r="N29" i="32"/>
  <c r="O29" i="32"/>
  <c r="P29" i="32"/>
  <c r="Q29" i="32"/>
  <c r="C30" i="32"/>
  <c r="AU5" i="32" s="1"/>
  <c r="T380" i="32" s="1"/>
  <c r="D30" i="32"/>
  <c r="AU6" i="32" s="1"/>
  <c r="T381" i="32" s="1"/>
  <c r="E30" i="32"/>
  <c r="AU7" i="32" s="1"/>
  <c r="T382" i="32" s="1"/>
  <c r="F30" i="32"/>
  <c r="G30" i="32"/>
  <c r="H30" i="32"/>
  <c r="AU10" i="32" s="1"/>
  <c r="T385" i="32" s="1"/>
  <c r="I30" i="32"/>
  <c r="AU11" i="32" s="1"/>
  <c r="T386" i="32" s="1"/>
  <c r="J30" i="32"/>
  <c r="AU12" i="32" s="1"/>
  <c r="T387" i="32" s="1"/>
  <c r="K30" i="32"/>
  <c r="AU13" i="32" s="1"/>
  <c r="T388" i="32" s="1"/>
  <c r="L30" i="32"/>
  <c r="M30" i="32"/>
  <c r="AU15" i="32"/>
  <c r="T390" i="32" s="1"/>
  <c r="N30" i="32"/>
  <c r="AU16" i="32" s="1"/>
  <c r="T391" i="32" s="1"/>
  <c r="O30" i="32"/>
  <c r="AU17" i="32" s="1"/>
  <c r="T392" i="32" s="1"/>
  <c r="P30" i="32"/>
  <c r="AV18" i="32" s="1"/>
  <c r="U393" i="32" s="1"/>
  <c r="Q30" i="32"/>
  <c r="C31" i="32"/>
  <c r="D31" i="32"/>
  <c r="AU21" i="32" s="1"/>
  <c r="T396" i="32" s="1"/>
  <c r="E31" i="32"/>
  <c r="AU22" i="32" s="1"/>
  <c r="T397" i="32" s="1"/>
  <c r="F31" i="32"/>
  <c r="AU23" i="32" s="1"/>
  <c r="T398" i="32" s="1"/>
  <c r="G31" i="32"/>
  <c r="H31" i="32"/>
  <c r="I31" i="32"/>
  <c r="J31" i="32"/>
  <c r="AU27" i="32" s="1"/>
  <c r="T402" i="32" s="1"/>
  <c r="K31" i="32"/>
  <c r="AU28" i="32" s="1"/>
  <c r="T403" i="32" s="1"/>
  <c r="L31" i="32"/>
  <c r="AU29" i="32" s="1"/>
  <c r="T404" i="32" s="1"/>
  <c r="M31" i="32"/>
  <c r="AU30" i="32" s="1"/>
  <c r="T405" i="32" s="1"/>
  <c r="N31" i="32"/>
  <c r="AV31" i="32" s="1"/>
  <c r="U406" i="32" s="1"/>
  <c r="O31" i="32"/>
  <c r="AU32" i="32" s="1"/>
  <c r="T407" i="32" s="1"/>
  <c r="P31" i="32"/>
  <c r="Q31" i="32"/>
  <c r="C32" i="32"/>
  <c r="D32" i="32"/>
  <c r="E32" i="32"/>
  <c r="AU37" i="32" s="1"/>
  <c r="T412" i="32" s="1"/>
  <c r="F32" i="32"/>
  <c r="G32" i="32"/>
  <c r="H32" i="32"/>
  <c r="I32" i="32"/>
  <c r="AV41" i="32" s="1"/>
  <c r="U416" i="32" s="1"/>
  <c r="J32" i="32"/>
  <c r="AU42" i="32" s="1"/>
  <c r="T417" i="32" s="1"/>
  <c r="K32" i="32"/>
  <c r="AU43" i="32" s="1"/>
  <c r="T418" i="32" s="1"/>
  <c r="L32" i="32"/>
  <c r="AU44" i="32" s="1"/>
  <c r="T419" i="32"/>
  <c r="M32" i="32"/>
  <c r="AU45" i="32" s="1"/>
  <c r="T420" i="32" s="1"/>
  <c r="N32" i="32"/>
  <c r="O32" i="32"/>
  <c r="AU47" i="32" s="1"/>
  <c r="T422" i="32" s="1"/>
  <c r="P32" i="32"/>
  <c r="AV48" i="32" s="1"/>
  <c r="U423" i="32" s="1"/>
  <c r="Q32" i="32"/>
  <c r="C33" i="32"/>
  <c r="D33" i="32"/>
  <c r="E33" i="32"/>
  <c r="AU52" i="32" s="1"/>
  <c r="T427" i="32" s="1"/>
  <c r="F33" i="32"/>
  <c r="AU53" i="32" s="1"/>
  <c r="T428" i="32" s="1"/>
  <c r="G33" i="32"/>
  <c r="H33" i="32"/>
  <c r="I33" i="32"/>
  <c r="J33" i="32"/>
  <c r="K33" i="32"/>
  <c r="L33" i="32"/>
  <c r="AV59" i="32" s="1"/>
  <c r="U434" i="32" s="1"/>
  <c r="M33" i="32"/>
  <c r="AU60" i="32" s="1"/>
  <c r="T435" i="32" s="1"/>
  <c r="N33" i="32"/>
  <c r="AU61" i="32" s="1"/>
  <c r="T436" i="32" s="1"/>
  <c r="O33" i="32"/>
  <c r="P33" i="32"/>
  <c r="AV63" i="32" s="1"/>
  <c r="U438" i="32" s="1"/>
  <c r="Q33" i="32"/>
  <c r="AU64" i="32" s="1"/>
  <c r="T439" i="32" s="1"/>
  <c r="C34" i="32"/>
  <c r="AU65" i="32" s="1"/>
  <c r="T440" i="32" s="1"/>
  <c r="D34" i="32"/>
  <c r="E34" i="32"/>
  <c r="F34" i="32"/>
  <c r="G34" i="32"/>
  <c r="AU69" i="32" s="1"/>
  <c r="T444" i="32" s="1"/>
  <c r="H34" i="32"/>
  <c r="I34" i="32"/>
  <c r="AU71" i="32" s="1"/>
  <c r="T446" i="32" s="1"/>
  <c r="J34" i="32"/>
  <c r="AU72" i="32" s="1"/>
  <c r="T447" i="32" s="1"/>
  <c r="K34" i="32"/>
  <c r="L34" i="32"/>
  <c r="M34" i="32"/>
  <c r="AU75" i="32" s="1"/>
  <c r="T450" i="32" s="1"/>
  <c r="N34" i="32"/>
  <c r="AU76" i="32" s="1"/>
  <c r="T451" i="32" s="1"/>
  <c r="O34" i="32"/>
  <c r="AU77" i="32" s="1"/>
  <c r="T452" i="32" s="1"/>
  <c r="P34" i="32"/>
  <c r="Q34" i="32"/>
  <c r="C35" i="32"/>
  <c r="D35" i="32"/>
  <c r="E35" i="32"/>
  <c r="F35" i="32"/>
  <c r="G35" i="32"/>
  <c r="AZ9" i="32" s="1"/>
  <c r="U459" i="32" s="1"/>
  <c r="H35" i="32"/>
  <c r="AY10" i="32" s="1"/>
  <c r="T460" i="32" s="1"/>
  <c r="I35" i="32"/>
  <c r="J35" i="32"/>
  <c r="AY12" i="32" s="1"/>
  <c r="T462" i="32" s="1"/>
  <c r="K35" i="32"/>
  <c r="AZ13" i="32" s="1"/>
  <c r="U463" i="32" s="1"/>
  <c r="L35" i="32"/>
  <c r="AY14" i="32" s="1"/>
  <c r="T464" i="32" s="1"/>
  <c r="M35" i="32"/>
  <c r="N35" i="32"/>
  <c r="AY16" i="32" s="1"/>
  <c r="T466" i="32" s="1"/>
  <c r="O35" i="32"/>
  <c r="AY17" i="32" s="1"/>
  <c r="T467" i="32" s="1"/>
  <c r="P35" i="32"/>
  <c r="AY18" i="32" s="1"/>
  <c r="T468" i="32" s="1"/>
  <c r="Q35" i="32"/>
  <c r="C36" i="32"/>
  <c r="AY20" i="32" s="1"/>
  <c r="T470" i="32" s="1"/>
  <c r="D36" i="32"/>
  <c r="E36" i="32"/>
  <c r="F36" i="32"/>
  <c r="G36" i="32"/>
  <c r="H36" i="32"/>
  <c r="AY25" i="32" s="1"/>
  <c r="T475" i="32" s="1"/>
  <c r="I36" i="32"/>
  <c r="AY26" i="32" s="1"/>
  <c r="T476" i="32" s="1"/>
  <c r="J36" i="32"/>
  <c r="K36" i="32"/>
  <c r="L36" i="32"/>
  <c r="AY29" i="32" s="1"/>
  <c r="T479" i="32" s="1"/>
  <c r="M36" i="32"/>
  <c r="N36" i="32"/>
  <c r="O36" i="32"/>
  <c r="AY32" i="32" s="1"/>
  <c r="T482" i="32" s="1"/>
  <c r="P36" i="32"/>
  <c r="AY33" i="32" s="1"/>
  <c r="T483" i="32" s="1"/>
  <c r="Q36" i="32"/>
  <c r="AY34" i="32" s="1"/>
  <c r="T484" i="32" s="1"/>
  <c r="C37" i="32"/>
  <c r="AY35" i="32" s="1"/>
  <c r="T485" i="32" s="1"/>
  <c r="D37" i="32"/>
  <c r="AY36" i="32" s="1"/>
  <c r="T486" i="32" s="1"/>
  <c r="E37" i="32"/>
  <c r="AY37" i="32" s="1"/>
  <c r="T487" i="32" s="1"/>
  <c r="F37" i="32"/>
  <c r="AZ38" i="32" s="1"/>
  <c r="U488" i="32" s="1"/>
  <c r="G37" i="32"/>
  <c r="H37" i="32"/>
  <c r="I37" i="32"/>
  <c r="AY41" i="32" s="1"/>
  <c r="T491" i="32" s="1"/>
  <c r="J37" i="32"/>
  <c r="AY42" i="32" s="1"/>
  <c r="T492" i="32" s="1"/>
  <c r="K37" i="32"/>
  <c r="L37" i="32"/>
  <c r="AY44" i="32" s="1"/>
  <c r="T494" i="32" s="1"/>
  <c r="M37" i="32"/>
  <c r="AY45" i="32" s="1"/>
  <c r="T495" i="32" s="1"/>
  <c r="N37" i="32"/>
  <c r="O37" i="32"/>
  <c r="P37" i="32"/>
  <c r="AZ48" i="32" s="1"/>
  <c r="U498" i="32" s="1"/>
  <c r="Q37" i="32"/>
  <c r="AY49" i="32" s="1"/>
  <c r="T499" i="32" s="1"/>
  <c r="C38" i="32"/>
  <c r="AY50" i="32" s="1"/>
  <c r="T500" i="32" s="1"/>
  <c r="D38" i="32"/>
  <c r="E38" i="32"/>
  <c r="F38" i="32"/>
  <c r="G38" i="32"/>
  <c r="H38" i="32"/>
  <c r="I38" i="32"/>
  <c r="AY56" i="32" s="1"/>
  <c r="T506" i="32" s="1"/>
  <c r="J38" i="32"/>
  <c r="AY57" i="32" s="1"/>
  <c r="T507" i="32" s="1"/>
  <c r="K38" i="32"/>
  <c r="AY58" i="32"/>
  <c r="T508" i="32" s="1"/>
  <c r="L38" i="32"/>
  <c r="AY59" i="32" s="1"/>
  <c r="T509" i="32" s="1"/>
  <c r="M38" i="32"/>
  <c r="AY60" i="32" s="1"/>
  <c r="T510" i="32" s="1"/>
  <c r="N38" i="32"/>
  <c r="AY61" i="32" s="1"/>
  <c r="T511" i="32" s="1"/>
  <c r="O38" i="32"/>
  <c r="P38" i="32"/>
  <c r="Q38" i="32"/>
  <c r="C39" i="32"/>
  <c r="AY65" i="32" s="1"/>
  <c r="T515" i="32" s="1"/>
  <c r="D39" i="32"/>
  <c r="AY66" i="32" s="1"/>
  <c r="T516" i="32" s="1"/>
  <c r="E39" i="32"/>
  <c r="AY67" i="32" s="1"/>
  <c r="T517" i="32" s="1"/>
  <c r="F39" i="32"/>
  <c r="AZ68" i="32"/>
  <c r="U518" i="32" s="1"/>
  <c r="G39" i="32"/>
  <c r="AZ69" i="32" s="1"/>
  <c r="U519" i="32" s="1"/>
  <c r="H39" i="32"/>
  <c r="AY70" i="32" s="1"/>
  <c r="T520" i="32" s="1"/>
  <c r="I39" i="32"/>
  <c r="AY71" i="32" s="1"/>
  <c r="T521" i="32" s="1"/>
  <c r="J39" i="32"/>
  <c r="K39" i="32"/>
  <c r="L39" i="32"/>
  <c r="AY74" i="32" s="1"/>
  <c r="T524" i="32" s="1"/>
  <c r="M39" i="32"/>
  <c r="N39" i="32"/>
  <c r="AZ76" i="32" s="1"/>
  <c r="U526" i="32" s="1"/>
  <c r="O39" i="32"/>
  <c r="P39" i="32"/>
  <c r="Q39" i="32"/>
  <c r="C40" i="32"/>
  <c r="BC5" i="32" s="1"/>
  <c r="T530" i="32" s="1"/>
  <c r="D40" i="32"/>
  <c r="BC6" i="32" s="1"/>
  <c r="T531" i="32" s="1"/>
  <c r="E40" i="32"/>
  <c r="BC7" i="32" s="1"/>
  <c r="T532" i="32" s="1"/>
  <c r="F40" i="32"/>
  <c r="G40" i="32"/>
  <c r="BD9" i="32" s="1"/>
  <c r="U534" i="32" s="1"/>
  <c r="H40" i="32"/>
  <c r="I40" i="32"/>
  <c r="BD11" i="32" s="1"/>
  <c r="U536" i="32" s="1"/>
  <c r="J40" i="32"/>
  <c r="BC12" i="32" s="1"/>
  <c r="T537" i="32" s="1"/>
  <c r="K40" i="32"/>
  <c r="L40" i="32"/>
  <c r="M40" i="32"/>
  <c r="BC15" i="32" s="1"/>
  <c r="T540" i="32" s="1"/>
  <c r="N40" i="32"/>
  <c r="BD16" i="32" s="1"/>
  <c r="U541" i="32" s="1"/>
  <c r="O40" i="32"/>
  <c r="P40" i="32"/>
  <c r="BC18" i="32" s="1"/>
  <c r="T543" i="32" s="1"/>
  <c r="Q40" i="32"/>
  <c r="BC19" i="32" s="1"/>
  <c r="T544" i="32" s="1"/>
  <c r="C41" i="32"/>
  <c r="D41" i="32"/>
  <c r="BD21" i="32" s="1"/>
  <c r="U546" i="32" s="1"/>
  <c r="E41" i="32"/>
  <c r="BC22" i="32" s="1"/>
  <c r="T547" i="32" s="1"/>
  <c r="F41" i="32"/>
  <c r="BC23" i="32" s="1"/>
  <c r="T548" i="32" s="1"/>
  <c r="G41" i="32"/>
  <c r="BD24" i="32" s="1"/>
  <c r="U549" i="32" s="1"/>
  <c r="H41" i="32"/>
  <c r="BC25" i="32" s="1"/>
  <c r="T550" i="32" s="1"/>
  <c r="I41" i="32"/>
  <c r="J41" i="32"/>
  <c r="BD27" i="32" s="1"/>
  <c r="U552" i="32" s="1"/>
  <c r="K41" i="32"/>
  <c r="L41" i="32"/>
  <c r="M41" i="32"/>
  <c r="BD30" i="32" s="1"/>
  <c r="U555" i="32" s="1"/>
  <c r="N41" i="32"/>
  <c r="BC31" i="32" s="1"/>
  <c r="T556" i="32" s="1"/>
  <c r="O41" i="32"/>
  <c r="P41" i="32"/>
  <c r="Q41" i="32"/>
  <c r="BC34" i="32" s="1"/>
  <c r="T559" i="32" s="1"/>
  <c r="C42" i="32"/>
  <c r="BC35" i="32" s="1"/>
  <c r="T560" i="32" s="1"/>
  <c r="D42" i="32"/>
  <c r="E42" i="32"/>
  <c r="BD37" i="32" s="1"/>
  <c r="U562" i="32" s="1"/>
  <c r="F42" i="32"/>
  <c r="BC38" i="32" s="1"/>
  <c r="T563" i="32" s="1"/>
  <c r="G42" i="32"/>
  <c r="BC39" i="32" s="1"/>
  <c r="T564" i="32" s="1"/>
  <c r="H42" i="32"/>
  <c r="BD40" i="32" s="1"/>
  <c r="U565" i="32" s="1"/>
  <c r="I42" i="32"/>
  <c r="BD41" i="32" s="1"/>
  <c r="U566" i="32" s="1"/>
  <c r="J42" i="32"/>
  <c r="BC42" i="32" s="1"/>
  <c r="T567" i="32" s="1"/>
  <c r="K42" i="32"/>
  <c r="BD43" i="32" s="1"/>
  <c r="U568" i="32" s="1"/>
  <c r="L42" i="32"/>
  <c r="M42" i="32"/>
  <c r="N42" i="32"/>
  <c r="BC46" i="32" s="1"/>
  <c r="T571" i="32" s="1"/>
  <c r="O42" i="32"/>
  <c r="BC47" i="32" s="1"/>
  <c r="T572" i="32" s="1"/>
  <c r="P42" i="32"/>
  <c r="BD48" i="32" s="1"/>
  <c r="U573" i="32" s="1"/>
  <c r="Q42" i="32"/>
  <c r="BC49" i="32" s="1"/>
  <c r="T574" i="32" s="1"/>
  <c r="C43" i="32"/>
  <c r="D43" i="32"/>
  <c r="E43" i="32"/>
  <c r="F43" i="32"/>
  <c r="BC53" i="32" s="1"/>
  <c r="T578" i="32" s="1"/>
  <c r="G43" i="32"/>
  <c r="BC54" i="32" s="1"/>
  <c r="T579" i="32" s="1"/>
  <c r="H43" i="32"/>
  <c r="BC55" i="32" s="1"/>
  <c r="T580" i="32" s="1"/>
  <c r="I43" i="32"/>
  <c r="BC56" i="32" s="1"/>
  <c r="J43" i="32"/>
  <c r="BC57" i="32" s="1"/>
  <c r="T582" i="32" s="1"/>
  <c r="K43" i="32"/>
  <c r="BC58" i="32" s="1"/>
  <c r="T583" i="32" s="1"/>
  <c r="L43" i="32"/>
  <c r="M43" i="32"/>
  <c r="BD60" i="32" s="1"/>
  <c r="U585" i="32" s="1"/>
  <c r="N43" i="32"/>
  <c r="O43" i="32"/>
  <c r="BD62" i="32" s="1"/>
  <c r="U587" i="32" s="1"/>
  <c r="P43" i="32"/>
  <c r="BC63" i="32" s="1"/>
  <c r="T588" i="32" s="1"/>
  <c r="Q43" i="32"/>
  <c r="C44" i="32"/>
  <c r="BC65" i="32" s="1"/>
  <c r="T590" i="32" s="1"/>
  <c r="D44" i="32"/>
  <c r="BC66" i="32" s="1"/>
  <c r="T591" i="32" s="1"/>
  <c r="E44" i="32"/>
  <c r="BD67" i="32" s="1"/>
  <c r="U592" i="32" s="1"/>
  <c r="F44" i="32"/>
  <c r="BC68" i="32" s="1"/>
  <c r="T593" i="32" s="1"/>
  <c r="G44" i="32"/>
  <c r="BD69" i="32" s="1"/>
  <c r="U594" i="32" s="1"/>
  <c r="H44" i="32"/>
  <c r="BC70" i="32" s="1"/>
  <c r="T595" i="32" s="1"/>
  <c r="I44" i="32"/>
  <c r="BC71" i="32" s="1"/>
  <c r="T596" i="32" s="1"/>
  <c r="J44" i="32"/>
  <c r="K44" i="32"/>
  <c r="BC73" i="32"/>
  <c r="T598" i="32" s="1"/>
  <c r="L44" i="32"/>
  <c r="M44" i="32"/>
  <c r="N44" i="32"/>
  <c r="BC76" i="32" s="1"/>
  <c r="T601" i="32" s="1"/>
  <c r="O44" i="32"/>
  <c r="P44" i="32"/>
  <c r="BC78" i="32" s="1"/>
  <c r="T603" i="32" s="1"/>
  <c r="Q44" i="32"/>
  <c r="BC79" i="32" s="1"/>
  <c r="T604" i="32" s="1"/>
  <c r="C45" i="32"/>
  <c r="BG5" i="32" s="1"/>
  <c r="T605" i="32" s="1"/>
  <c r="D45" i="32"/>
  <c r="E45" i="32"/>
  <c r="F45" i="32"/>
  <c r="G45" i="32"/>
  <c r="H45" i="32"/>
  <c r="BG10" i="32" s="1"/>
  <c r="T610" i="32" s="1"/>
  <c r="I45" i="32"/>
  <c r="BG11" i="32" s="1"/>
  <c r="T611" i="32" s="1"/>
  <c r="J45" i="32"/>
  <c r="BG12" i="32" s="1"/>
  <c r="T612" i="32" s="1"/>
  <c r="K45" i="32"/>
  <c r="L45" i="32"/>
  <c r="BG14" i="32" s="1"/>
  <c r="T614" i="32" s="1"/>
  <c r="M45" i="32"/>
  <c r="BG15" i="32" s="1"/>
  <c r="T615" i="32" s="1"/>
  <c r="N45" i="32"/>
  <c r="BG16" i="32" s="1"/>
  <c r="T616" i="32" s="1"/>
  <c r="O45" i="32"/>
  <c r="BG17" i="32" s="1"/>
  <c r="T617" i="32" s="1"/>
  <c r="P45" i="32"/>
  <c r="Q45" i="32"/>
  <c r="BG19" i="32" s="1"/>
  <c r="T619" i="32" s="1"/>
  <c r="C46" i="32"/>
  <c r="BG20" i="32" s="1"/>
  <c r="T620" i="32" s="1"/>
  <c r="D46" i="32"/>
  <c r="E46" i="32"/>
  <c r="BG22" i="32" s="1"/>
  <c r="T622" i="32" s="1"/>
  <c r="F46" i="32"/>
  <c r="G46" i="32"/>
  <c r="H46" i="32"/>
  <c r="BG25" i="32" s="1"/>
  <c r="T625" i="32" s="1"/>
  <c r="I46" i="32"/>
  <c r="BG26" i="32" s="1"/>
  <c r="T626" i="32" s="1"/>
  <c r="J46" i="32"/>
  <c r="BG27" i="32" s="1"/>
  <c r="T627" i="32" s="1"/>
  <c r="K46" i="32"/>
  <c r="BG28" i="32" s="1"/>
  <c r="T628" i="32" s="1"/>
  <c r="L46" i="32"/>
  <c r="M46" i="32"/>
  <c r="N46" i="32"/>
  <c r="O46" i="32"/>
  <c r="P46" i="32"/>
  <c r="Q46" i="32"/>
  <c r="C47" i="32"/>
  <c r="D47" i="32"/>
  <c r="BG36" i="32" s="1"/>
  <c r="T636" i="32" s="1"/>
  <c r="E47" i="32"/>
  <c r="BH37" i="32" s="1"/>
  <c r="U637" i="32" s="1"/>
  <c r="F47" i="32"/>
  <c r="BG38" i="32" s="1"/>
  <c r="T638" i="32" s="1"/>
  <c r="G47" i="32"/>
  <c r="BG39" i="32" s="1"/>
  <c r="T639" i="32" s="1"/>
  <c r="H47" i="32"/>
  <c r="I47" i="32"/>
  <c r="J47" i="32"/>
  <c r="BH42" i="32" s="1"/>
  <c r="U642" i="32" s="1"/>
  <c r="K47" i="32"/>
  <c r="BG43" i="32" s="1"/>
  <c r="T643" i="32" s="1"/>
  <c r="L47" i="32"/>
  <c r="BG44" i="32" s="1"/>
  <c r="T644" i="32" s="1"/>
  <c r="M47" i="32"/>
  <c r="N47" i="32"/>
  <c r="O47" i="32"/>
  <c r="P47" i="32"/>
  <c r="BG48" i="32" s="1"/>
  <c r="T648" i="32" s="1"/>
  <c r="Q47" i="32"/>
  <c r="BG49" i="32" s="1"/>
  <c r="T649" i="32" s="1"/>
  <c r="C48" i="32"/>
  <c r="BH50" i="32" s="1"/>
  <c r="U650" i="32" s="1"/>
  <c r="D48" i="32"/>
  <c r="BG51" i="32" s="1"/>
  <c r="T651" i="32" s="1"/>
  <c r="E48" i="32"/>
  <c r="BG52" i="32" s="1"/>
  <c r="T652" i="32" s="1"/>
  <c r="F48" i="32"/>
  <c r="G48" i="32"/>
  <c r="BG54" i="32" s="1"/>
  <c r="T654" i="32" s="1"/>
  <c r="H48" i="32"/>
  <c r="I48" i="32"/>
  <c r="J48" i="32"/>
  <c r="K48" i="32"/>
  <c r="L48" i="32"/>
  <c r="BG59" i="32" s="1"/>
  <c r="T659" i="32" s="1"/>
  <c r="M48" i="32"/>
  <c r="BG60" i="32" s="1"/>
  <c r="T660" i="32" s="1"/>
  <c r="N48" i="32"/>
  <c r="BH61" i="32" s="1"/>
  <c r="U661" i="32" s="1"/>
  <c r="O48" i="32"/>
  <c r="BH62" i="32" s="1"/>
  <c r="U662" i="32" s="1"/>
  <c r="P48" i="32"/>
  <c r="BG63" i="32" s="1"/>
  <c r="T663" i="32" s="1"/>
  <c r="Q48" i="32"/>
  <c r="C49" i="32"/>
  <c r="D49" i="32"/>
  <c r="E49" i="32"/>
  <c r="F49" i="32"/>
  <c r="BG68" i="32" s="1"/>
  <c r="T668" i="32" s="1"/>
  <c r="G49" i="32"/>
  <c r="H49" i="32"/>
  <c r="I49" i="32"/>
  <c r="J49" i="32"/>
  <c r="BG72" i="32" s="1"/>
  <c r="T672" i="32" s="1"/>
  <c r="K49" i="32"/>
  <c r="BG73" i="32" s="1"/>
  <c r="T673" i="32" s="1"/>
  <c r="L49" i="32"/>
  <c r="BH74" i="32" s="1"/>
  <c r="U674" i="32" s="1"/>
  <c r="M49" i="32"/>
  <c r="BG75" i="32" s="1"/>
  <c r="T675" i="32" s="1"/>
  <c r="N49" i="32"/>
  <c r="BG76" i="32" s="1"/>
  <c r="T676" i="32" s="1"/>
  <c r="O49" i="32"/>
  <c r="P49" i="32"/>
  <c r="BG78" i="32" s="1"/>
  <c r="T678" i="32" s="1"/>
  <c r="Q49" i="32"/>
  <c r="BG79" i="32" s="1"/>
  <c r="T679" i="32" s="1"/>
  <c r="C50" i="32"/>
  <c r="D50" i="32"/>
  <c r="E50" i="32"/>
  <c r="F50" i="32"/>
  <c r="BL8" i="32" s="1"/>
  <c r="U683" i="32" s="1"/>
  <c r="G50" i="32"/>
  <c r="BL9" i="32" s="1"/>
  <c r="U684" i="32" s="1"/>
  <c r="BK9" i="32"/>
  <c r="T684" i="32" s="1"/>
  <c r="H50" i="32"/>
  <c r="BK10" i="32" s="1"/>
  <c r="T685" i="32" s="1"/>
  <c r="I50" i="32"/>
  <c r="BK11" i="32" s="1"/>
  <c r="T686" i="32" s="1"/>
  <c r="J50" i="32"/>
  <c r="K50" i="32"/>
  <c r="L50" i="32"/>
  <c r="BK14" i="32" s="1"/>
  <c r="T689" i="32" s="1"/>
  <c r="M50" i="32"/>
  <c r="N50" i="32"/>
  <c r="BK16" i="32" s="1"/>
  <c r="T691" i="32" s="1"/>
  <c r="O50" i="32"/>
  <c r="BK17" i="32" s="1"/>
  <c r="T692" i="32" s="1"/>
  <c r="P50" i="32"/>
  <c r="BL18" i="32" s="1"/>
  <c r="U693" i="32" s="1"/>
  <c r="Q50" i="32"/>
  <c r="BL19" i="32"/>
  <c r="U694" i="32" s="1"/>
  <c r="C51" i="32"/>
  <c r="BL20" i="32" s="1"/>
  <c r="U695" i="32" s="1"/>
  <c r="D51" i="32"/>
  <c r="BL21" i="32" s="1"/>
  <c r="U696" i="32" s="1"/>
  <c r="E51" i="32"/>
  <c r="BK22" i="32" s="1"/>
  <c r="T697" i="32" s="1"/>
  <c r="F51" i="32"/>
  <c r="G51" i="32"/>
  <c r="BK24" i="32" s="1"/>
  <c r="T699" i="32" s="1"/>
  <c r="H51" i="32"/>
  <c r="I51" i="32"/>
  <c r="J51" i="32"/>
  <c r="BK27" i="32" s="1"/>
  <c r="T702" i="32" s="1"/>
  <c r="K51" i="32"/>
  <c r="L51" i="32"/>
  <c r="M51" i="32"/>
  <c r="BK30" i="32" s="1"/>
  <c r="T705" i="32" s="1"/>
  <c r="N51" i="32"/>
  <c r="O51" i="32"/>
  <c r="BK32" i="32" s="1"/>
  <c r="T707" i="32" s="1"/>
  <c r="P51" i="32"/>
  <c r="BK33" i="32" s="1"/>
  <c r="T708" i="32" s="1"/>
  <c r="Q51" i="32"/>
  <c r="BK34" i="32" s="1"/>
  <c r="T709" i="32" s="1"/>
  <c r="C52" i="32"/>
  <c r="D52" i="32"/>
  <c r="E52" i="32"/>
  <c r="BK37" i="32" s="1"/>
  <c r="T712" i="32" s="1"/>
  <c r="F52" i="32"/>
  <c r="G52" i="32"/>
  <c r="H52" i="32"/>
  <c r="BL40" i="32" s="1"/>
  <c r="U715" i="32" s="1"/>
  <c r="I52" i="32"/>
  <c r="BK41" i="32" s="1"/>
  <c r="T716" i="32" s="1"/>
  <c r="J52" i="32"/>
  <c r="K52" i="32"/>
  <c r="BK43" i="32" s="1"/>
  <c r="T718" i="32" s="1"/>
  <c r="L52" i="32"/>
  <c r="BK44" i="32" s="1"/>
  <c r="T719" i="32" s="1"/>
  <c r="M52" i="32"/>
  <c r="BK45" i="32" s="1"/>
  <c r="T720" i="32" s="1"/>
  <c r="N52" i="32"/>
  <c r="BK46" i="32" s="1"/>
  <c r="T721" i="32" s="1"/>
  <c r="O52" i="32"/>
  <c r="P52" i="32"/>
  <c r="BK48" i="32" s="1"/>
  <c r="T723" i="32" s="1"/>
  <c r="Q52" i="32"/>
  <c r="BK49" i="32" s="1"/>
  <c r="T724" i="32" s="1"/>
  <c r="C53" i="32"/>
  <c r="D53" i="32"/>
  <c r="E53" i="32"/>
  <c r="BL52" i="32" s="1"/>
  <c r="U727" i="32" s="1"/>
  <c r="F53" i="32"/>
  <c r="G53" i="32"/>
  <c r="H53" i="32"/>
  <c r="BK55" i="32" s="1"/>
  <c r="T730" i="32" s="1"/>
  <c r="I53" i="32"/>
  <c r="BK56" i="32" s="1"/>
  <c r="T731" i="32" s="1"/>
  <c r="J53" i="32"/>
  <c r="K53" i="32"/>
  <c r="BK58" i="32" s="1"/>
  <c r="T733" i="32" s="1"/>
  <c r="L53" i="32"/>
  <c r="M53" i="32"/>
  <c r="N53" i="32"/>
  <c r="O53" i="32"/>
  <c r="BK62" i="32" s="1"/>
  <c r="T737" i="32" s="1"/>
  <c r="P53" i="32"/>
  <c r="BK63" i="32" s="1"/>
  <c r="T738" i="32" s="1"/>
  <c r="Q53" i="32"/>
  <c r="BK64" i="32" s="1"/>
  <c r="T739" i="32" s="1"/>
  <c r="C54" i="32"/>
  <c r="BK65" i="32" s="1"/>
  <c r="T740" i="32" s="1"/>
  <c r="D54" i="32"/>
  <c r="E54" i="32"/>
  <c r="BL67" i="32" s="1"/>
  <c r="U742" i="32" s="1"/>
  <c r="BK67" i="32"/>
  <c r="T742" i="32" s="1"/>
  <c r="F54" i="32"/>
  <c r="BL68" i="32" s="1"/>
  <c r="U743" i="32" s="1"/>
  <c r="G54" i="32"/>
  <c r="BK69" i="32" s="1"/>
  <c r="T744" i="32" s="1"/>
  <c r="H54" i="32"/>
  <c r="I54" i="32"/>
  <c r="J54" i="32"/>
  <c r="BK72" i="32" s="1"/>
  <c r="T747" i="32" s="1"/>
  <c r="K54" i="32"/>
  <c r="BK73" i="32" s="1"/>
  <c r="T748" i="32" s="1"/>
  <c r="L54" i="32"/>
  <c r="M54" i="32"/>
  <c r="BK75" i="32" s="1"/>
  <c r="T750" i="32" s="1"/>
  <c r="N54" i="32"/>
  <c r="O54" i="32"/>
  <c r="BK77" i="32" s="1"/>
  <c r="T752" i="32" s="1"/>
  <c r="P54" i="32"/>
  <c r="BK78" i="32" s="1"/>
  <c r="T753" i="32" s="1"/>
  <c r="Q54" i="32"/>
  <c r="BK79" i="32" s="1"/>
  <c r="T754" i="32" s="1"/>
  <c r="S149" i="32"/>
  <c r="S150" i="32" s="1"/>
  <c r="S6" i="32"/>
  <c r="S7" i="32" s="1"/>
  <c r="O5" i="31"/>
  <c r="O6" i="31"/>
  <c r="O7" i="31"/>
  <c r="O8" i="31"/>
  <c r="O9" i="31"/>
  <c r="O10" i="31"/>
  <c r="O11" i="31"/>
  <c r="O12" i="31"/>
  <c r="O13" i="31"/>
  <c r="O14" i="31"/>
  <c r="O44" i="31"/>
  <c r="O45" i="31"/>
  <c r="O46" i="31"/>
  <c r="O47" i="31"/>
  <c r="O48" i="31"/>
  <c r="O49" i="31"/>
  <c r="O50" i="31"/>
  <c r="O51" i="31"/>
  <c r="O52" i="31"/>
  <c r="O53" i="31"/>
  <c r="O54" i="31"/>
  <c r="O163" i="31"/>
  <c r="O164" i="31"/>
  <c r="O165" i="31"/>
  <c r="O166" i="31"/>
  <c r="O167" i="31"/>
  <c r="O168" i="31"/>
  <c r="O169" i="31"/>
  <c r="O170" i="31"/>
  <c r="O171" i="31"/>
  <c r="O172" i="31"/>
  <c r="O173" i="31"/>
  <c r="O202" i="31"/>
  <c r="O203" i="31"/>
  <c r="O204" i="31"/>
  <c r="O205" i="31"/>
  <c r="O206" i="31"/>
  <c r="O207" i="31"/>
  <c r="O208" i="31"/>
  <c r="O209" i="31"/>
  <c r="O210" i="31"/>
  <c r="O211" i="31"/>
  <c r="O212" i="31"/>
  <c r="H207" i="31"/>
  <c r="H208" i="31"/>
  <c r="H209" i="31"/>
  <c r="H210" i="31"/>
  <c r="H211" i="31"/>
  <c r="H212" i="31"/>
  <c r="H213" i="31"/>
  <c r="H214" i="31"/>
  <c r="H215" i="31"/>
  <c r="H216" i="31"/>
  <c r="H217" i="31"/>
  <c r="H218" i="31"/>
  <c r="H219" i="31"/>
  <c r="H220" i="31"/>
  <c r="H221" i="31"/>
  <c r="H222" i="31"/>
  <c r="H223" i="31"/>
  <c r="H224" i="31"/>
  <c r="H225" i="31"/>
  <c r="H226" i="31"/>
  <c r="H227" i="31"/>
  <c r="H228" i="31"/>
  <c r="H229" i="31"/>
  <c r="H230" i="31"/>
  <c r="H231" i="31"/>
  <c r="H232" i="31"/>
  <c r="H233" i="31"/>
  <c r="I234" i="31" s="1"/>
  <c r="H234" i="31"/>
  <c r="H235" i="31"/>
  <c r="K202" i="31"/>
  <c r="Q210" i="31" s="1"/>
  <c r="H168" i="31"/>
  <c r="H169" i="31"/>
  <c r="H170" i="31"/>
  <c r="H171" i="31"/>
  <c r="H172" i="31"/>
  <c r="H173" i="31"/>
  <c r="H174" i="31"/>
  <c r="H175" i="31"/>
  <c r="H176" i="31"/>
  <c r="H177" i="31"/>
  <c r="H178" i="31"/>
  <c r="H179" i="31"/>
  <c r="H180" i="31"/>
  <c r="H181" i="31"/>
  <c r="H182" i="31"/>
  <c r="H183" i="31"/>
  <c r="H184" i="31"/>
  <c r="H185" i="31"/>
  <c r="H186" i="31"/>
  <c r="H187" i="31"/>
  <c r="H188" i="31"/>
  <c r="H189" i="31"/>
  <c r="H190" i="31"/>
  <c r="H191" i="31"/>
  <c r="H192" i="31"/>
  <c r="H193" i="31"/>
  <c r="H194" i="31"/>
  <c r="H195" i="31"/>
  <c r="H196" i="31"/>
  <c r="K163" i="31"/>
  <c r="Q171" i="31" s="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K44"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K5" i="31"/>
  <c r="BJ66" i="32"/>
  <c r="BJ51" i="32"/>
  <c r="BJ36" i="32"/>
  <c r="BJ21" i="32"/>
  <c r="BJ6" i="32"/>
  <c r="BF66" i="32"/>
  <c r="BF51" i="32"/>
  <c r="BF36" i="32"/>
  <c r="BF21" i="32"/>
  <c r="BF6" i="32"/>
  <c r="BB66" i="32"/>
  <c r="BB51" i="32"/>
  <c r="BB36" i="32"/>
  <c r="BB21" i="32"/>
  <c r="BB6" i="32"/>
  <c r="AX66" i="32"/>
  <c r="AX51" i="32"/>
  <c r="AX36" i="32"/>
  <c r="AX21" i="32"/>
  <c r="AX6" i="32"/>
  <c r="AT66" i="32"/>
  <c r="AT51" i="32"/>
  <c r="AT36" i="32"/>
  <c r="AT21" i="32"/>
  <c r="AT6" i="32"/>
  <c r="AP66" i="32"/>
  <c r="AP51" i="32"/>
  <c r="AP36" i="32"/>
  <c r="AP21" i="32"/>
  <c r="AP6" i="32"/>
  <c r="AL66" i="32"/>
  <c r="AL51" i="32"/>
  <c r="AL36" i="32"/>
  <c r="AL21" i="32"/>
  <c r="AL6" i="32"/>
  <c r="AH66" i="32"/>
  <c r="AH51" i="32"/>
  <c r="Z20" i="32"/>
  <c r="Z35" i="32" s="1"/>
  <c r="Z50" i="32" s="1"/>
  <c r="Z65" i="32" s="1"/>
  <c r="AD5" i="32" s="1"/>
  <c r="AH36" i="32"/>
  <c r="Z36" i="32"/>
  <c r="Z21" i="32"/>
  <c r="Z6" i="32"/>
  <c r="D2" i="32"/>
  <c r="E2" i="32" s="1"/>
  <c r="F2" i="32" s="1"/>
  <c r="G2" i="32" s="1"/>
  <c r="H2" i="32" s="1"/>
  <c r="I2" i="32" s="1"/>
  <c r="J2" i="32" s="1"/>
  <c r="K2" i="32" s="1"/>
  <c r="L2" i="32" s="1"/>
  <c r="M2" i="32" s="1"/>
  <c r="N2" i="32" s="1"/>
  <c r="O2" i="32" s="1"/>
  <c r="P2" i="32" s="1"/>
  <c r="Q2" i="32" s="1"/>
  <c r="Q206" i="31"/>
  <c r="D2" i="7"/>
  <c r="D3" i="7"/>
  <c r="E3" i="7" s="1"/>
  <c r="F3" i="7" s="1"/>
  <c r="G3" i="7" s="1"/>
  <c r="H3" i="7" s="1"/>
  <c r="I3" i="7" s="1"/>
  <c r="J3" i="7" s="1"/>
  <c r="K3" i="7" s="1"/>
  <c r="L3" i="7" s="1"/>
  <c r="M3" i="7" s="1"/>
  <c r="N3" i="7" s="1"/>
  <c r="O3" i="7" s="1"/>
  <c r="P3" i="7" s="1"/>
  <c r="Q3" i="7" s="1"/>
  <c r="Q52" i="31"/>
  <c r="BL79" i="32"/>
  <c r="U754" i="32" s="1"/>
  <c r="BL63" i="32"/>
  <c r="U738" i="32" s="1"/>
  <c r="BK51" i="32"/>
  <c r="T726" i="32" s="1"/>
  <c r="BL51" i="32"/>
  <c r="U726" i="32" s="1"/>
  <c r="BK47" i="32"/>
  <c r="T722" i="32" s="1"/>
  <c r="BL47" i="32"/>
  <c r="U722" i="32" s="1"/>
  <c r="BL27" i="32"/>
  <c r="U702" i="32" s="1"/>
  <c r="BK19" i="32"/>
  <c r="T694" i="32" s="1"/>
  <c r="BG58" i="32"/>
  <c r="T658" i="32" s="1"/>
  <c r="BH58" i="32"/>
  <c r="U658" i="32" s="1"/>
  <c r="BH54" i="32"/>
  <c r="U654" i="32" s="1"/>
  <c r="BH22" i="32"/>
  <c r="U622" i="32" s="1"/>
  <c r="BH14" i="32"/>
  <c r="U614" i="32" s="1"/>
  <c r="BH10" i="32"/>
  <c r="U610" i="32" s="1"/>
  <c r="BD73" i="32"/>
  <c r="U598" i="32" s="1"/>
  <c r="BD49" i="32"/>
  <c r="U574" i="32" s="1"/>
  <c r="BC37" i="32"/>
  <c r="T562" i="32" s="1"/>
  <c r="BC21" i="32"/>
  <c r="T546" i="32" s="1"/>
  <c r="BC9" i="32"/>
  <c r="T534" i="32" s="1"/>
  <c r="BD5" i="32"/>
  <c r="U530" i="32" s="1"/>
  <c r="AY68" i="32"/>
  <c r="T518" i="32" s="1"/>
  <c r="AY64" i="32"/>
  <c r="T514" i="32" s="1"/>
  <c r="AZ64" i="32"/>
  <c r="U514" i="32" s="1"/>
  <c r="AZ32" i="32"/>
  <c r="U482" i="32" s="1"/>
  <c r="AZ16" i="32"/>
  <c r="U466" i="32" s="1"/>
  <c r="AV71" i="32"/>
  <c r="U446" i="32" s="1"/>
  <c r="AU59" i="32"/>
  <c r="T434" i="32" s="1"/>
  <c r="AV47" i="32"/>
  <c r="U422" i="32" s="1"/>
  <c r="AV27" i="32"/>
  <c r="U402" i="32" s="1"/>
  <c r="AV15" i="32"/>
  <c r="U390" i="32" s="1"/>
  <c r="AR70" i="32"/>
  <c r="U370" i="32" s="1"/>
  <c r="AR54" i="32"/>
  <c r="U354" i="32" s="1"/>
  <c r="AQ42" i="32"/>
  <c r="T342" i="32" s="1"/>
  <c r="AR42" i="32"/>
  <c r="U342" i="32" s="1"/>
  <c r="AQ38" i="32"/>
  <c r="T338" i="32" s="1"/>
  <c r="AR38" i="32"/>
  <c r="U338" i="32" s="1"/>
  <c r="AQ10" i="32"/>
  <c r="T310" i="32" s="1"/>
  <c r="AQ6" i="32"/>
  <c r="T306" i="32" s="1"/>
  <c r="AM69" i="32"/>
  <c r="T294" i="32" s="1"/>
  <c r="AN69" i="32"/>
  <c r="U294" i="32" s="1"/>
  <c r="AM61" i="32"/>
  <c r="T286" i="32" s="1"/>
  <c r="AN61" i="32"/>
  <c r="U286" i="32" s="1"/>
  <c r="AM49" i="32"/>
  <c r="T274" i="32" s="1"/>
  <c r="AN49" i="32"/>
  <c r="U274" i="32" s="1"/>
  <c r="AM45" i="32"/>
  <c r="T270" i="32" s="1"/>
  <c r="AN45" i="32"/>
  <c r="U270" i="32" s="1"/>
  <c r="AM37" i="32"/>
  <c r="T262" i="32" s="1"/>
  <c r="AN37" i="32"/>
  <c r="U262" i="32" s="1"/>
  <c r="AM33" i="32"/>
  <c r="T258" i="32" s="1"/>
  <c r="AN33" i="32"/>
  <c r="U258" i="32" s="1"/>
  <c r="AM21" i="32"/>
  <c r="T246" i="32" s="1"/>
  <c r="AN21" i="32"/>
  <c r="U246" i="32" s="1"/>
  <c r="AN10" i="32"/>
  <c r="U235" i="32" s="1"/>
  <c r="AN12" i="32"/>
  <c r="U237" i="32" s="1"/>
  <c r="AN14" i="32"/>
  <c r="U239" i="32" s="1"/>
  <c r="AN18" i="32"/>
  <c r="U243" i="32" s="1"/>
  <c r="AN26" i="32"/>
  <c r="U251" i="32" s="1"/>
  <c r="AN30" i="32"/>
  <c r="U255" i="32" s="1"/>
  <c r="AN34" i="32"/>
  <c r="U259" i="32" s="1"/>
  <c r="AN50" i="32"/>
  <c r="U275" i="32" s="1"/>
  <c r="AN54" i="32"/>
  <c r="U279" i="32" s="1"/>
  <c r="AN58" i="32"/>
  <c r="U283" i="32" s="1"/>
  <c r="AN62" i="32"/>
  <c r="U287" i="32" s="1"/>
  <c r="AN66" i="32"/>
  <c r="U291" i="32" s="1"/>
  <c r="AN70" i="32"/>
  <c r="U295" i="32" s="1"/>
  <c r="BK76" i="32"/>
  <c r="T751" i="32" s="1"/>
  <c r="BL76" i="32"/>
  <c r="U751" i="32" s="1"/>
  <c r="BL64" i="32"/>
  <c r="U739" i="32" s="1"/>
  <c r="BK60" i="32"/>
  <c r="T735" i="32" s="1"/>
  <c r="BL60" i="32"/>
  <c r="U735" i="32" s="1"/>
  <c r="BL48" i="32"/>
  <c r="U723" i="32" s="1"/>
  <c r="BK40" i="32"/>
  <c r="T715" i="32" s="1"/>
  <c r="BK36" i="32"/>
  <c r="T711" i="32" s="1"/>
  <c r="BL36" i="32"/>
  <c r="U711" i="32" s="1"/>
  <c r="BK28" i="32"/>
  <c r="T703" i="32" s="1"/>
  <c r="BL28" i="32"/>
  <c r="U703" i="32" s="1"/>
  <c r="BL16" i="32"/>
  <c r="U691" i="32" s="1"/>
  <c r="BK12" i="32"/>
  <c r="T687" i="32" s="1"/>
  <c r="BL12" i="32"/>
  <c r="U687" i="32" s="1"/>
  <c r="BK8" i="32"/>
  <c r="T683" i="32" s="1"/>
  <c r="BG71" i="32"/>
  <c r="T671" i="32" s="1"/>
  <c r="BH71" i="32"/>
  <c r="U671" i="32" s="1"/>
  <c r="BG67" i="32"/>
  <c r="T667" i="32" s="1"/>
  <c r="BH67" i="32"/>
  <c r="U667" i="32" s="1"/>
  <c r="BG55" i="32"/>
  <c r="T655" i="32" s="1"/>
  <c r="BH55" i="32"/>
  <c r="U655" i="32" s="1"/>
  <c r="BG47" i="32"/>
  <c r="T647" i="32" s="1"/>
  <c r="BH47" i="32"/>
  <c r="U647" i="32" s="1"/>
  <c r="BH43" i="32"/>
  <c r="U643" i="32" s="1"/>
  <c r="BG35" i="32"/>
  <c r="T635" i="32" s="1"/>
  <c r="BH35" i="32"/>
  <c r="U635" i="32" s="1"/>
  <c r="BG31" i="32"/>
  <c r="T631" i="32" s="1"/>
  <c r="BH31" i="32"/>
  <c r="U631" i="32" s="1"/>
  <c r="BG23" i="32"/>
  <c r="T623" i="32" s="1"/>
  <c r="BH23" i="32"/>
  <c r="U623" i="32" s="1"/>
  <c r="BH19" i="32"/>
  <c r="U619" i="32" s="1"/>
  <c r="BH11" i="32"/>
  <c r="U611" i="32" s="1"/>
  <c r="BG7" i="32"/>
  <c r="T607" i="32" s="1"/>
  <c r="BH7" i="32"/>
  <c r="U607" i="32" s="1"/>
  <c r="BC74" i="32"/>
  <c r="T599" i="32" s="1"/>
  <c r="BD74" i="32"/>
  <c r="U599" i="32"/>
  <c r="BD70" i="32"/>
  <c r="U595" i="32" s="1"/>
  <c r="BC62" i="32"/>
  <c r="T587" i="32" s="1"/>
  <c r="BC50" i="32"/>
  <c r="T575" i="32" s="1"/>
  <c r="BD50" i="32"/>
  <c r="U575" i="32" s="1"/>
  <c r="BC26" i="32"/>
  <c r="T551" i="32" s="1"/>
  <c r="BD26" i="32"/>
  <c r="U551" i="32" s="1"/>
  <c r="BC14" i="32"/>
  <c r="T539" i="32" s="1"/>
  <c r="BD14" i="32"/>
  <c r="U539" i="32" s="1"/>
  <c r="BC10" i="32"/>
  <c r="T535" i="32" s="1"/>
  <c r="BD10" i="32"/>
  <c r="U535" i="32" s="1"/>
  <c r="AY77" i="32"/>
  <c r="T527" i="32" s="1"/>
  <c r="AZ77" i="32"/>
  <c r="U527" i="32" s="1"/>
  <c r="AY73" i="32"/>
  <c r="T523" i="32" s="1"/>
  <c r="AZ73" i="32"/>
  <c r="U523" i="32" s="1"/>
  <c r="AY69" i="32"/>
  <c r="T519" i="32" s="1"/>
  <c r="AZ65" i="32"/>
  <c r="U515" i="32" s="1"/>
  <c r="AZ57" i="32"/>
  <c r="U507" i="32" s="1"/>
  <c r="AY53" i="32"/>
  <c r="T503" i="32" s="1"/>
  <c r="AZ53" i="32"/>
  <c r="U503" i="32" s="1"/>
  <c r="AZ41" i="32"/>
  <c r="U491" i="32" s="1"/>
  <c r="AZ33" i="32"/>
  <c r="U483" i="32" s="1"/>
  <c r="AY21" i="32"/>
  <c r="T471" i="32" s="1"/>
  <c r="AZ21" i="32"/>
  <c r="U471" i="32" s="1"/>
  <c r="AZ17" i="32"/>
  <c r="U467" i="32" s="1"/>
  <c r="AY5" i="32"/>
  <c r="T455" i="32" s="1"/>
  <c r="AZ5" i="32"/>
  <c r="U455" i="32" s="1"/>
  <c r="AU68" i="32"/>
  <c r="T443" i="32" s="1"/>
  <c r="AV68" i="32"/>
  <c r="U443" i="32" s="1"/>
  <c r="AV60" i="32"/>
  <c r="U435" i="32" s="1"/>
  <c r="AU56" i="32"/>
  <c r="T431" i="32" s="1"/>
  <c r="AV56" i="32"/>
  <c r="U431" i="32" s="1"/>
  <c r="AV44" i="32"/>
  <c r="U419" i="32" s="1"/>
  <c r="AU40" i="32"/>
  <c r="T415" i="32" s="1"/>
  <c r="AV40" i="32"/>
  <c r="U415" i="32" s="1"/>
  <c r="AU36" i="32"/>
  <c r="T411" i="32" s="1"/>
  <c r="AV36" i="32"/>
  <c r="U411" i="32" s="1"/>
  <c r="AU24" i="32"/>
  <c r="T399" i="32" s="1"/>
  <c r="AV24" i="32"/>
  <c r="U399" i="32" s="1"/>
  <c r="AU20" i="32"/>
  <c r="T395" i="32" s="1"/>
  <c r="AV20" i="32"/>
  <c r="U395" i="32" s="1"/>
  <c r="AU8" i="32"/>
  <c r="T383" i="32" s="1"/>
  <c r="AV8" i="32"/>
  <c r="U383" i="32" s="1"/>
  <c r="AQ79" i="32"/>
  <c r="T379" i="32" s="1"/>
  <c r="AR79" i="32"/>
  <c r="U379" i="32" s="1"/>
  <c r="AQ67" i="32"/>
  <c r="T367" i="32" s="1"/>
  <c r="AR67" i="32"/>
  <c r="U367" i="32" s="1"/>
  <c r="AQ43" i="32"/>
  <c r="T343" i="32" s="1"/>
  <c r="AR43" i="32"/>
  <c r="U343" i="32" s="1"/>
  <c r="AQ31" i="32"/>
  <c r="T331" i="32" s="1"/>
  <c r="AQ27" i="32"/>
  <c r="T327" i="32" s="1"/>
  <c r="AR27" i="32"/>
  <c r="U327" i="32" s="1"/>
  <c r="AQ19" i="32"/>
  <c r="T319" i="32" s="1"/>
  <c r="AR19" i="32"/>
  <c r="U319" i="32" s="1"/>
  <c r="AQ15" i="32"/>
  <c r="T315" i="32" s="1"/>
  <c r="AR15" i="32"/>
  <c r="U315" i="32" s="1"/>
  <c r="AM74" i="32"/>
  <c r="T299" i="32" s="1"/>
  <c r="AN74" i="32"/>
  <c r="U299" i="32" s="1"/>
  <c r="BL73" i="32"/>
  <c r="U748" i="32" s="1"/>
  <c r="BL69" i="32"/>
  <c r="U744" i="32" s="1"/>
  <c r="BL65" i="32"/>
  <c r="U740" i="32" s="1"/>
  <c r="BL41" i="32"/>
  <c r="U716" i="32" s="1"/>
  <c r="BK29" i="32"/>
  <c r="T704" i="32" s="1"/>
  <c r="BL29" i="32"/>
  <c r="U704" i="32" s="1"/>
  <c r="BL17" i="32"/>
  <c r="U692" i="32" s="1"/>
  <c r="BK13" i="32"/>
  <c r="T688" i="32" s="1"/>
  <c r="BL13" i="32"/>
  <c r="U688" i="32" s="1"/>
  <c r="BK5" i="32"/>
  <c r="T680" i="32" s="1"/>
  <c r="BL5" i="32"/>
  <c r="U680" i="32" s="1"/>
  <c r="BH76" i="32"/>
  <c r="U676" i="32" s="1"/>
  <c r="BH68" i="32"/>
  <c r="U668" i="32" s="1"/>
  <c r="BG64" i="32"/>
  <c r="T664" i="32" s="1"/>
  <c r="BH64" i="32"/>
  <c r="U664" i="32" s="1"/>
  <c r="BH60" i="32"/>
  <c r="U660" i="32" s="1"/>
  <c r="BG56" i="32"/>
  <c r="T656" i="32" s="1"/>
  <c r="BH56" i="32"/>
  <c r="U656" i="32" s="1"/>
  <c r="BH52" i="32"/>
  <c r="U652" i="32" s="1"/>
  <c r="BH44" i="32"/>
  <c r="U644" i="32" s="1"/>
  <c r="BG40" i="32"/>
  <c r="T640" i="32" s="1"/>
  <c r="BH40" i="32"/>
  <c r="U640" i="32" s="1"/>
  <c r="BH36" i="32"/>
  <c r="U636" i="32" s="1"/>
  <c r="BG32" i="32"/>
  <c r="T632" i="32" s="1"/>
  <c r="BH32" i="32"/>
  <c r="U632" i="32" s="1"/>
  <c r="BG24" i="32"/>
  <c r="T624" i="32" s="1"/>
  <c r="BH24" i="32"/>
  <c r="U624" i="32" s="1"/>
  <c r="BH20" i="32"/>
  <c r="U620" i="32" s="1"/>
  <c r="BH12" i="32"/>
  <c r="U612" i="32" s="1"/>
  <c r="BG8" i="32"/>
  <c r="T608" i="32" s="1"/>
  <c r="BH8" i="32"/>
  <c r="U608" i="32" s="1"/>
  <c r="BC75" i="32"/>
  <c r="T600" i="32" s="1"/>
  <c r="BD75" i="32"/>
  <c r="U600" i="32" s="1"/>
  <c r="BC67" i="32"/>
  <c r="T592" i="32" s="1"/>
  <c r="BD63" i="32"/>
  <c r="U588" i="32" s="1"/>
  <c r="BC59" i="32"/>
  <c r="T584" i="32" s="1"/>
  <c r="BD59" i="32"/>
  <c r="U584" i="32" s="1"/>
  <c r="BC51" i="32"/>
  <c r="T576" i="32" s="1"/>
  <c r="BD51" i="32"/>
  <c r="U576" i="32" s="1"/>
  <c r="BD47" i="32"/>
  <c r="U572" i="32" s="1"/>
  <c r="BD39" i="32"/>
  <c r="U564" i="32" s="1"/>
  <c r="BD31" i="32"/>
  <c r="U556" i="32" s="1"/>
  <c r="BD15" i="32"/>
  <c r="U540" i="32" s="1"/>
  <c r="BC11" i="32"/>
  <c r="T536" i="32" s="1"/>
  <c r="AY78" i="32"/>
  <c r="T528" i="32" s="1"/>
  <c r="AZ78" i="32"/>
  <c r="U528" i="32" s="1"/>
  <c r="AZ74" i="32"/>
  <c r="U524" i="32" s="1"/>
  <c r="AZ70" i="32"/>
  <c r="U520" i="32" s="1"/>
  <c r="AZ66" i="32"/>
  <c r="U516" i="32" s="1"/>
  <c r="AY62" i="32"/>
  <c r="T512" i="32" s="1"/>
  <c r="AZ62" i="32"/>
  <c r="U512" i="32" s="1"/>
  <c r="AZ58" i="32"/>
  <c r="U508" i="32" s="1"/>
  <c r="AY54" i="32"/>
  <c r="T504" i="32" s="1"/>
  <c r="AZ54" i="32"/>
  <c r="U504" i="32" s="1"/>
  <c r="AY46" i="32"/>
  <c r="T496" i="32" s="1"/>
  <c r="AZ46" i="32"/>
  <c r="U496" i="32" s="1"/>
  <c r="AZ42" i="32"/>
  <c r="U492" i="32" s="1"/>
  <c r="AY30" i="32"/>
  <c r="T480" i="32" s="1"/>
  <c r="AZ30" i="32"/>
  <c r="U480" i="32" s="1"/>
  <c r="AY22" i="32"/>
  <c r="T472" i="32" s="1"/>
  <c r="AZ22" i="32"/>
  <c r="U472" i="32" s="1"/>
  <c r="AZ18" i="32"/>
  <c r="U468" i="32" s="1"/>
  <c r="AZ10" i="32"/>
  <c r="U460" i="32" s="1"/>
  <c r="AY6" i="32"/>
  <c r="T456" i="32" s="1"/>
  <c r="AZ6" i="32"/>
  <c r="U456" i="32" s="1"/>
  <c r="AU73" i="32"/>
  <c r="T448" i="32" s="1"/>
  <c r="AV73" i="32"/>
  <c r="U448" i="32" s="1"/>
  <c r="AV69" i="32"/>
  <c r="U444" i="32" s="1"/>
  <c r="AV61" i="32"/>
  <c r="U436" i="32"/>
  <c r="AU57" i="32"/>
  <c r="T432" i="32" s="1"/>
  <c r="AV57" i="32"/>
  <c r="U432" i="32" s="1"/>
  <c r="AU49" i="32"/>
  <c r="T424" i="32" s="1"/>
  <c r="AV49" i="32"/>
  <c r="U424" i="32" s="1"/>
  <c r="AV45" i="32"/>
  <c r="U420" i="32" s="1"/>
  <c r="AV37" i="32"/>
  <c r="U412" i="32" s="1"/>
  <c r="AU33" i="32"/>
  <c r="T408" i="32" s="1"/>
  <c r="AV33" i="32"/>
  <c r="U408" i="32" s="1"/>
  <c r="AU25" i="32"/>
  <c r="T400" i="32" s="1"/>
  <c r="AV25" i="32"/>
  <c r="U400" i="32" s="1"/>
  <c r="AV13" i="32"/>
  <c r="U388" i="32" s="1"/>
  <c r="AU9" i="32"/>
  <c r="T384" i="32" s="1"/>
  <c r="AV9" i="32"/>
  <c r="U384" i="32" s="1"/>
  <c r="AV5" i="32"/>
  <c r="U380" i="32" s="1"/>
  <c r="AQ76" i="32"/>
  <c r="T376" i="32" s="1"/>
  <c r="AR76" i="32"/>
  <c r="U376" i="32" s="1"/>
  <c r="AR72" i="32"/>
  <c r="U372" i="32" s="1"/>
  <c r="AQ68" i="32"/>
  <c r="T368" i="32" s="1"/>
  <c r="AR68" i="32"/>
  <c r="U368" i="32" s="1"/>
  <c r="AR56" i="32"/>
  <c r="U356" i="32" s="1"/>
  <c r="AQ52" i="32"/>
  <c r="T352" i="32" s="1"/>
  <c r="AR52" i="32"/>
  <c r="U352" i="32" s="1"/>
  <c r="AR32" i="32"/>
  <c r="U332" i="32" s="1"/>
  <c r="AQ28" i="32"/>
  <c r="T328" i="32" s="1"/>
  <c r="AR28" i="32"/>
  <c r="U328" i="32" s="1"/>
  <c r="AQ20" i="32"/>
  <c r="T320" i="32" s="1"/>
  <c r="AR20" i="32"/>
  <c r="U320" i="32" s="1"/>
  <c r="AR16" i="32"/>
  <c r="U316" i="32" s="1"/>
  <c r="AM79" i="32"/>
  <c r="T304" i="32" s="1"/>
  <c r="AN79" i="32"/>
  <c r="U304" i="32" s="1"/>
  <c r="AM67" i="32"/>
  <c r="T292" i="32" s="1"/>
  <c r="AN67" i="32"/>
  <c r="U292" i="32" s="1"/>
  <c r="AM59" i="32"/>
  <c r="T284" i="32" s="1"/>
  <c r="AN59" i="32"/>
  <c r="U284" i="32" s="1"/>
  <c r="AM55" i="32"/>
  <c r="T280" i="32" s="1"/>
  <c r="AN55" i="32"/>
  <c r="U280" i="32" s="1"/>
  <c r="AN51" i="32"/>
  <c r="U276" i="32" s="1"/>
  <c r="AM43" i="32"/>
  <c r="T268" i="32" s="1"/>
  <c r="AN43" i="32"/>
  <c r="U268" i="32" s="1"/>
  <c r="AM39" i="32"/>
  <c r="T264" i="32" s="1"/>
  <c r="AN35" i="32"/>
  <c r="U260" i="32" s="1"/>
  <c r="AM31" i="32"/>
  <c r="T256" i="32" s="1"/>
  <c r="AN31" i="32"/>
  <c r="U256" i="32" s="1"/>
  <c r="AM27" i="32"/>
  <c r="T252" i="32" s="1"/>
  <c r="AN27" i="32"/>
  <c r="U252" i="32" s="1"/>
  <c r="AM19" i="32"/>
  <c r="T244" i="32" s="1"/>
  <c r="AN19" i="32"/>
  <c r="U244" i="32" s="1"/>
  <c r="AN9" i="32"/>
  <c r="U234" i="32" s="1"/>
  <c r="AN11" i="32"/>
  <c r="U236" i="32" s="1"/>
  <c r="AN15" i="32"/>
  <c r="U240" i="32" s="1"/>
  <c r="AN44" i="32"/>
  <c r="U269" i="32" s="1"/>
  <c r="AN56" i="32"/>
  <c r="U281" i="32" s="1"/>
  <c r="BK74" i="32"/>
  <c r="T749" i="32" s="1"/>
  <c r="BL74" i="32"/>
  <c r="U749" i="32" s="1"/>
  <c r="BK70" i="32"/>
  <c r="T745" i="32" s="1"/>
  <c r="BL70" i="32"/>
  <c r="U745" i="32" s="1"/>
  <c r="BK66" i="32"/>
  <c r="T741" i="32" s="1"/>
  <c r="BL66" i="32"/>
  <c r="U741" i="32" s="1"/>
  <c r="BL62" i="32"/>
  <c r="U737" i="32" s="1"/>
  <c r="BK54" i="32"/>
  <c r="T729" i="32" s="1"/>
  <c r="BL54" i="32"/>
  <c r="U729" i="32" s="1"/>
  <c r="BK50" i="32"/>
  <c r="T725" i="32" s="1"/>
  <c r="BL50" i="32"/>
  <c r="U725" i="32" s="1"/>
  <c r="BK42" i="32"/>
  <c r="T717" i="32" s="1"/>
  <c r="BL42" i="32"/>
  <c r="U717" i="32" s="1"/>
  <c r="BK38" i="32"/>
  <c r="T713" i="32" s="1"/>
  <c r="BL38" i="32"/>
  <c r="U713" i="32" s="1"/>
  <c r="BL30" i="32"/>
  <c r="U705" i="32" s="1"/>
  <c r="BK26" i="32"/>
  <c r="T701" i="32" s="1"/>
  <c r="BL26" i="32"/>
  <c r="U701" i="32" s="1"/>
  <c r="BL22" i="32"/>
  <c r="U697" i="32" s="1"/>
  <c r="BK18" i="32"/>
  <c r="T693" i="32" s="1"/>
  <c r="BK6" i="32"/>
  <c r="T681" i="32" s="1"/>
  <c r="BL6" i="32"/>
  <c r="U681" i="32" s="1"/>
  <c r="BG77" i="32"/>
  <c r="T677" i="32" s="1"/>
  <c r="BH77" i="32"/>
  <c r="U677" i="32" s="1"/>
  <c r="BG69" i="32"/>
  <c r="T669" i="32" s="1"/>
  <c r="BH69" i="32"/>
  <c r="U669" i="32" s="1"/>
  <c r="BG65" i="32"/>
  <c r="T665" i="32" s="1"/>
  <c r="BH65" i="32"/>
  <c r="U665" i="32" s="1"/>
  <c r="BG57" i="32"/>
  <c r="T657" i="32" s="1"/>
  <c r="BH57" i="32"/>
  <c r="U657" i="32" s="1"/>
  <c r="BG53" i="32"/>
  <c r="T653" i="32" s="1"/>
  <c r="BH53" i="32"/>
  <c r="U653" i="32" s="1"/>
  <c r="BG45" i="32"/>
  <c r="T645" i="32" s="1"/>
  <c r="BH45" i="32"/>
  <c r="U645" i="32" s="1"/>
  <c r="BG41" i="32"/>
  <c r="T641" i="32" s="1"/>
  <c r="BH41" i="32"/>
  <c r="U641" i="32" s="1"/>
  <c r="BG37" i="32"/>
  <c r="T637" i="32" s="1"/>
  <c r="BG33" i="32"/>
  <c r="T633" i="32" s="1"/>
  <c r="BH33" i="32"/>
  <c r="U633" i="32" s="1"/>
  <c r="BG29" i="32"/>
  <c r="T629" i="32" s="1"/>
  <c r="BH29" i="32"/>
  <c r="U629" i="32" s="1"/>
  <c r="BG21" i="32"/>
  <c r="T621" i="32" s="1"/>
  <c r="BH21" i="32"/>
  <c r="U621" i="32" s="1"/>
  <c r="BG13" i="32"/>
  <c r="T613" i="32" s="1"/>
  <c r="BH13" i="32"/>
  <c r="U613" i="32" s="1"/>
  <c r="BG9" i="32"/>
  <c r="T609" i="32" s="1"/>
  <c r="BH9" i="32"/>
  <c r="U609" i="32" s="1"/>
  <c r="BC72" i="32"/>
  <c r="T597" i="32" s="1"/>
  <c r="BD72" i="32"/>
  <c r="U597" i="32" s="1"/>
  <c r="BC64" i="32"/>
  <c r="T589" i="32" s="1"/>
  <c r="BD64" i="32"/>
  <c r="U589" i="32" s="1"/>
  <c r="T581" i="32"/>
  <c r="BC52" i="32"/>
  <c r="T577" i="32" s="1"/>
  <c r="BD52" i="32"/>
  <c r="U577" i="32" s="1"/>
  <c r="BC48" i="32"/>
  <c r="T573" i="32" s="1"/>
  <c r="BC44" i="32"/>
  <c r="T569" i="32" s="1"/>
  <c r="BD44" i="32"/>
  <c r="U569" i="32" s="1"/>
  <c r="BC40" i="32"/>
  <c r="T565" i="32" s="1"/>
  <c r="BC36" i="32"/>
  <c r="T561" i="32" s="1"/>
  <c r="BD36" i="32"/>
  <c r="U561" i="32" s="1"/>
  <c r="BC32" i="32"/>
  <c r="T557" i="32" s="1"/>
  <c r="BD32" i="32"/>
  <c r="U557" i="32" s="1"/>
  <c r="BC28" i="32"/>
  <c r="T553" i="32" s="1"/>
  <c r="BD28" i="32"/>
  <c r="U553" i="32" s="1"/>
  <c r="BC20" i="32"/>
  <c r="T545" i="32" s="1"/>
  <c r="BD20" i="32"/>
  <c r="U545" i="32" s="1"/>
  <c r="BC16" i="32"/>
  <c r="T541" i="32" s="1"/>
  <c r="BC8" i="32"/>
  <c r="T533" i="32" s="1"/>
  <c r="BD8" i="32"/>
  <c r="U533" i="32" s="1"/>
  <c r="AY79" i="32"/>
  <c r="T529" i="32" s="1"/>
  <c r="AZ79" i="32"/>
  <c r="U529" i="32" s="1"/>
  <c r="AY75" i="32"/>
  <c r="T525" i="32" s="1"/>
  <c r="AZ75" i="32"/>
  <c r="U525" i="32" s="1"/>
  <c r="AY63" i="32"/>
  <c r="T513" i="32" s="1"/>
  <c r="AZ63" i="32"/>
  <c r="U513" i="32" s="1"/>
  <c r="AY55" i="32"/>
  <c r="T505" i="32" s="1"/>
  <c r="AZ55" i="32"/>
  <c r="U505" i="32" s="1"/>
  <c r="AY51" i="32"/>
  <c r="T501" i="32" s="1"/>
  <c r="AZ51" i="32"/>
  <c r="U501" i="32" s="1"/>
  <c r="AY47" i="32"/>
  <c r="T497" i="32" s="1"/>
  <c r="AZ47" i="32"/>
  <c r="U497" i="32" s="1"/>
  <c r="AY43" i="32"/>
  <c r="T493" i="32" s="1"/>
  <c r="AZ43" i="32"/>
  <c r="U493" i="32" s="1"/>
  <c r="AY39" i="32"/>
  <c r="T489" i="32" s="1"/>
  <c r="AZ39" i="32"/>
  <c r="U489" i="32" s="1"/>
  <c r="AY31" i="32"/>
  <c r="T481" i="32" s="1"/>
  <c r="AZ31" i="32"/>
  <c r="U481" i="32" s="1"/>
  <c r="AY27" i="32"/>
  <c r="T477" i="32" s="1"/>
  <c r="AZ27" i="32"/>
  <c r="U477" i="32" s="1"/>
  <c r="AY23" i="32"/>
  <c r="T473" i="32" s="1"/>
  <c r="AZ23" i="32"/>
  <c r="U473" i="32" s="1"/>
  <c r="AY19" i="32"/>
  <c r="T469" i="32" s="1"/>
  <c r="AZ19" i="32"/>
  <c r="U469" i="32" s="1"/>
  <c r="AY15" i="32"/>
  <c r="T465" i="32" s="1"/>
  <c r="AZ15" i="32"/>
  <c r="U465" i="32" s="1"/>
  <c r="AY11" i="32"/>
  <c r="T461" i="32" s="1"/>
  <c r="AZ11" i="32"/>
  <c r="U461" i="32" s="1"/>
  <c r="AY7" i="32"/>
  <c r="T457" i="32" s="1"/>
  <c r="AZ7" i="32"/>
  <c r="U457" i="32" s="1"/>
  <c r="AU78" i="32"/>
  <c r="T453" i="32" s="1"/>
  <c r="AV78" i="32"/>
  <c r="U453" i="32" s="1"/>
  <c r="AU74" i="32"/>
  <c r="T449" i="32" s="1"/>
  <c r="AV74" i="32"/>
  <c r="U449" i="32" s="1"/>
  <c r="AU70" i="32"/>
  <c r="T445" i="32" s="1"/>
  <c r="AV70" i="32"/>
  <c r="U445" i="32" s="1"/>
  <c r="AU66" i="32"/>
  <c r="T441" i="32" s="1"/>
  <c r="AV66" i="32"/>
  <c r="U441" i="32" s="1"/>
  <c r="AU62" i="32"/>
  <c r="T437" i="32" s="1"/>
  <c r="AV62" i="32"/>
  <c r="U437" i="32" s="1"/>
  <c r="AU58" i="32"/>
  <c r="T433" i="32" s="1"/>
  <c r="AV58" i="32"/>
  <c r="U433" i="32" s="1"/>
  <c r="AU54" i="32"/>
  <c r="T429" i="32" s="1"/>
  <c r="AV54" i="32"/>
  <c r="U429" i="32" s="1"/>
  <c r="AU50" i="32"/>
  <c r="T425" i="32" s="1"/>
  <c r="AV50" i="32"/>
  <c r="U425" i="32" s="1"/>
  <c r="AU46" i="32"/>
  <c r="T421" i="32" s="1"/>
  <c r="AV46" i="32"/>
  <c r="U421" i="32" s="1"/>
  <c r="AU38" i="32"/>
  <c r="T413" i="32" s="1"/>
  <c r="AV38" i="32"/>
  <c r="U413" i="32" s="1"/>
  <c r="AU34" i="32"/>
  <c r="T409" i="32" s="1"/>
  <c r="AV34" i="32"/>
  <c r="U409" i="32" s="1"/>
  <c r="AU26" i="32"/>
  <c r="T401" i="32" s="1"/>
  <c r="AV26" i="32"/>
  <c r="U401" i="32" s="1"/>
  <c r="AU18" i="32"/>
  <c r="T393" i="32" s="1"/>
  <c r="AU14" i="32"/>
  <c r="T389" i="32" s="1"/>
  <c r="AV14" i="32"/>
  <c r="U389" i="32" s="1"/>
  <c r="AQ77" i="32"/>
  <c r="T377" i="32" s="1"/>
  <c r="AR77" i="32"/>
  <c r="U377" i="32" s="1"/>
  <c r="AQ69" i="32"/>
  <c r="T369" i="32" s="1"/>
  <c r="AR69" i="32"/>
  <c r="U369" i="32" s="1"/>
  <c r="AQ65" i="32"/>
  <c r="T365" i="32" s="1"/>
  <c r="AR65" i="32"/>
  <c r="U365" i="32" s="1"/>
  <c r="AQ61" i="32"/>
  <c r="T361" i="32" s="1"/>
  <c r="AR61" i="32"/>
  <c r="U361" i="32" s="1"/>
  <c r="AQ57" i="32"/>
  <c r="T357" i="32" s="1"/>
  <c r="AR57" i="32"/>
  <c r="U357" i="32" s="1"/>
  <c r="AQ53" i="32"/>
  <c r="T353" i="32" s="1"/>
  <c r="AQ49" i="32"/>
  <c r="T349" i="32" s="1"/>
  <c r="AR49" i="32"/>
  <c r="U349" i="32" s="1"/>
  <c r="AQ45" i="32"/>
  <c r="T345" i="32" s="1"/>
  <c r="AR45" i="32"/>
  <c r="U345" i="32" s="1"/>
  <c r="AQ37" i="32"/>
  <c r="T337" i="32" s="1"/>
  <c r="AR37" i="32"/>
  <c r="U337" i="32" s="1"/>
  <c r="AQ33" i="32"/>
  <c r="T333" i="32" s="1"/>
  <c r="AR33" i="32"/>
  <c r="U333" i="32" s="1"/>
  <c r="AQ29" i="32"/>
  <c r="T329" i="32" s="1"/>
  <c r="AQ25" i="32"/>
  <c r="T325" i="32" s="1"/>
  <c r="AR25" i="32"/>
  <c r="U325" i="32" s="1"/>
  <c r="AQ21" i="32"/>
  <c r="T321" i="32" s="1"/>
  <c r="AR21" i="32"/>
  <c r="U321" i="32" s="1"/>
  <c r="AQ17" i="32"/>
  <c r="T317" i="32" s="1"/>
  <c r="AR17" i="32"/>
  <c r="U317" i="32" s="1"/>
  <c r="AQ9" i="32"/>
  <c r="T309" i="32" s="1"/>
  <c r="AR9" i="32"/>
  <c r="U309" i="32" s="1"/>
  <c r="AQ5" i="32"/>
  <c r="T305" i="32" s="1"/>
  <c r="AR5" i="32"/>
  <c r="U305" i="32" s="1"/>
  <c r="T183" i="32"/>
  <c r="T181" i="32"/>
  <c r="AJ8" i="32"/>
  <c r="U158" i="32" s="1"/>
  <c r="AJ10" i="32"/>
  <c r="U160" i="32" s="1"/>
  <c r="AJ12" i="32"/>
  <c r="U162" i="32" s="1"/>
  <c r="AJ16" i="32"/>
  <c r="U166" i="32" s="1"/>
  <c r="AJ18" i="32"/>
  <c r="U168" i="32" s="1"/>
  <c r="AJ20" i="32"/>
  <c r="U170" i="32" s="1"/>
  <c r="AJ22" i="32"/>
  <c r="U172" i="32" s="1"/>
  <c r="AJ40" i="32"/>
  <c r="U190" i="32" s="1"/>
  <c r="AJ42" i="32"/>
  <c r="U192" i="32" s="1"/>
  <c r="AJ44" i="32"/>
  <c r="U194" i="32" s="1"/>
  <c r="AJ48" i="32"/>
  <c r="U198" i="32" s="1"/>
  <c r="AJ52" i="32"/>
  <c r="U202" i="32" s="1"/>
  <c r="AJ62" i="32"/>
  <c r="U212" i="32" s="1"/>
  <c r="AJ66" i="32"/>
  <c r="U216" i="32" s="1"/>
  <c r="AJ72" i="32"/>
  <c r="U222" i="32" s="1"/>
  <c r="AJ74" i="32"/>
  <c r="U224" i="32" s="1"/>
  <c r="AJ78" i="32"/>
  <c r="U228" i="32"/>
  <c r="AI10" i="32"/>
  <c r="T160" i="32" s="1"/>
  <c r="AI18" i="32"/>
  <c r="T168" i="32" s="1"/>
  <c r="AI22" i="32"/>
  <c r="T172" i="32" s="1"/>
  <c r="AI40" i="32"/>
  <c r="T190" i="32" s="1"/>
  <c r="AI44" i="32"/>
  <c r="T194" i="32" s="1"/>
  <c r="AI48" i="32"/>
  <c r="T198" i="32" s="1"/>
  <c r="AI52" i="32"/>
  <c r="T202" i="32" s="1"/>
  <c r="T166" i="32"/>
  <c r="T162" i="32"/>
  <c r="AJ9" i="32"/>
  <c r="U159" i="32" s="1"/>
  <c r="AJ11" i="32"/>
  <c r="U161" i="32" s="1"/>
  <c r="AJ19" i="32"/>
  <c r="U169" i="32" s="1"/>
  <c r="AJ23" i="32"/>
  <c r="U173" i="32" s="1"/>
  <c r="AJ41" i="32"/>
  <c r="U191" i="32" s="1"/>
  <c r="AJ43" i="32"/>
  <c r="U193" i="32" s="1"/>
  <c r="AJ45" i="32"/>
  <c r="U195" i="32" s="1"/>
  <c r="AJ49" i="32"/>
  <c r="U199" i="32" s="1"/>
  <c r="AJ53" i="32"/>
  <c r="U203" i="32" s="1"/>
  <c r="AJ57" i="32"/>
  <c r="U207" i="32" s="1"/>
  <c r="AJ61" i="32"/>
  <c r="U211" i="32" s="1"/>
  <c r="AJ65" i="32"/>
  <c r="U215" i="32" s="1"/>
  <c r="AJ69" i="32"/>
  <c r="U219" i="32" s="1"/>
  <c r="AJ71" i="32"/>
  <c r="U221" i="32" s="1"/>
  <c r="AJ73" i="32"/>
  <c r="U223" i="32" s="1"/>
  <c r="AJ75" i="32"/>
  <c r="U225" i="32" s="1"/>
  <c r="AJ77" i="32"/>
  <c r="U227" i="32" s="1"/>
  <c r="AJ79" i="32"/>
  <c r="U229" i="32" s="1"/>
  <c r="AI5" i="32"/>
  <c r="T155" i="32" s="1"/>
  <c r="AI21" i="32"/>
  <c r="T171" i="32" s="1"/>
  <c r="AI39" i="32"/>
  <c r="T189" i="32" s="1"/>
  <c r="AI51" i="32"/>
  <c r="T201" i="32" s="1"/>
  <c r="AF66" i="32"/>
  <c r="U141" i="32" s="1"/>
  <c r="AF70" i="32"/>
  <c r="U145" i="32" s="1"/>
  <c r="AF72" i="32"/>
  <c r="U147" i="32"/>
  <c r="AF74" i="32"/>
  <c r="U149" i="32" s="1"/>
  <c r="U140" i="32"/>
  <c r="AF71" i="32"/>
  <c r="U146" i="32" s="1"/>
  <c r="AF73" i="32"/>
  <c r="U148" i="32" s="1"/>
  <c r="AE65" i="32"/>
  <c r="T140" i="32" s="1"/>
  <c r="AE67" i="32"/>
  <c r="T142" i="32" s="1"/>
  <c r="AE71" i="32"/>
  <c r="T146" i="32" s="1"/>
  <c r="AE73" i="32"/>
  <c r="T148" i="32" s="1"/>
  <c r="AE75" i="32"/>
  <c r="T150" i="32" s="1"/>
  <c r="AE77" i="32"/>
  <c r="T152" i="32" s="1"/>
  <c r="AF50" i="32"/>
  <c r="U125" i="32" s="1"/>
  <c r="AF54" i="32"/>
  <c r="U129" i="32" s="1"/>
  <c r="AF62" i="32"/>
  <c r="U137" i="32" s="1"/>
  <c r="AF64" i="32"/>
  <c r="U139" i="32" s="1"/>
  <c r="AF51" i="32"/>
  <c r="U126" i="32" s="1"/>
  <c r="AF53" i="32"/>
  <c r="U128" i="32" s="1"/>
  <c r="AF55" i="32"/>
  <c r="U130" i="32" s="1"/>
  <c r="AF59" i="32"/>
  <c r="U134" i="32" s="1"/>
  <c r="AF63" i="32"/>
  <c r="U138" i="32" s="1"/>
  <c r="AE51" i="32"/>
  <c r="T126" i="32" s="1"/>
  <c r="AE53" i="32"/>
  <c r="T128" i="32" s="1"/>
  <c r="AE59" i="32"/>
  <c r="T134" i="32" s="1"/>
  <c r="AE61" i="32"/>
  <c r="T136" i="32" s="1"/>
  <c r="AE63" i="32"/>
  <c r="T138" i="32" s="1"/>
  <c r="T170" i="32"/>
  <c r="T182" i="32"/>
  <c r="AB35" i="32"/>
  <c r="U35" i="32" s="1"/>
  <c r="AB37" i="32"/>
  <c r="U37" i="32" s="1"/>
  <c r="AB41" i="32"/>
  <c r="U41" i="32" s="1"/>
  <c r="AB45" i="32"/>
  <c r="U45" i="32" s="1"/>
  <c r="AB47" i="32"/>
  <c r="U47" i="32" s="1"/>
  <c r="AB49" i="32"/>
  <c r="U49" i="32" s="1"/>
  <c r="AA35" i="32"/>
  <c r="T35" i="32" s="1"/>
  <c r="AA47" i="32"/>
  <c r="T47" i="32" s="1"/>
  <c r="T49" i="32"/>
  <c r="AB36" i="32"/>
  <c r="U36" i="32" s="1"/>
  <c r="AB40" i="32"/>
  <c r="U40" i="32" s="1"/>
  <c r="AB44" i="32"/>
  <c r="U44" i="32" s="1"/>
  <c r="AB48" i="32"/>
  <c r="U48" i="32" s="1"/>
  <c r="AA36" i="32"/>
  <c r="T36" i="32" s="1"/>
  <c r="AA38" i="32"/>
  <c r="T38" i="32" s="1"/>
  <c r="AA40" i="32"/>
  <c r="T40" i="32" s="1"/>
  <c r="AA46" i="32"/>
  <c r="T46" i="32" s="1"/>
  <c r="AA21" i="32"/>
  <c r="T21" i="32" s="1"/>
  <c r="AA25" i="32"/>
  <c r="T25" i="32" s="1"/>
  <c r="AB22" i="32"/>
  <c r="U22" i="32" s="1"/>
  <c r="AB30" i="32"/>
  <c r="U30" i="32" s="1"/>
  <c r="AA24" i="32"/>
  <c r="T24" i="32" s="1"/>
  <c r="AA28" i="32"/>
  <c r="T28" i="32" s="1"/>
  <c r="AA23" i="32"/>
  <c r="T23" i="32" s="1"/>
  <c r="AA34" i="32"/>
  <c r="T34" i="32" s="1"/>
  <c r="AB23" i="32"/>
  <c r="U23" i="32" s="1"/>
  <c r="AA12" i="32"/>
  <c r="T12" i="32" s="1"/>
  <c r="AA7" i="32"/>
  <c r="T7" i="32" s="1"/>
  <c r="AA6" i="32"/>
  <c r="T6" i="32" s="1"/>
  <c r="AA14" i="32"/>
  <c r="T14" i="32" s="1"/>
  <c r="AB7" i="32"/>
  <c r="U7" i="32" s="1"/>
  <c r="AB11" i="32"/>
  <c r="U11" i="32" s="1"/>
  <c r="AB15" i="32"/>
  <c r="U15" i="32" s="1"/>
  <c r="AA13" i="32"/>
  <c r="T13" i="32" s="1"/>
  <c r="AA17" i="32"/>
  <c r="T17" i="32" s="1"/>
  <c r="AB19" i="32"/>
  <c r="U19" i="32" s="1"/>
  <c r="U201" i="32"/>
  <c r="T203" i="32"/>
  <c r="U171" i="32"/>
  <c r="U155" i="32"/>
  <c r="T159" i="32"/>
  <c r="T141" i="32"/>
  <c r="T149" i="32"/>
  <c r="T129" i="32"/>
  <c r="T125" i="32"/>
  <c r="T139" i="32"/>
  <c r="AF37" i="32"/>
  <c r="U112" i="32" s="1"/>
  <c r="AF43" i="32"/>
  <c r="U118" i="32" s="1"/>
  <c r="AF45" i="32"/>
  <c r="U120" i="32" s="1"/>
  <c r="AF49" i="32"/>
  <c r="U124" i="32" s="1"/>
  <c r="AF38" i="32"/>
  <c r="U113" i="32" s="1"/>
  <c r="AF40" i="32"/>
  <c r="U115" i="32" s="1"/>
  <c r="AF42" i="32"/>
  <c r="U117" i="32" s="1"/>
  <c r="AF48" i="32"/>
  <c r="U123" i="32" s="1"/>
  <c r="AE36" i="32"/>
  <c r="T111" i="32" s="1"/>
  <c r="AE40" i="32"/>
  <c r="T115" i="32" s="1"/>
  <c r="AE42" i="32"/>
  <c r="T117" i="32" s="1"/>
  <c r="AE44" i="32"/>
  <c r="T119" i="32" s="1"/>
  <c r="AE48" i="32"/>
  <c r="T123" i="32" s="1"/>
  <c r="AF21" i="32"/>
  <c r="U96" i="32" s="1"/>
  <c r="AF25" i="32"/>
  <c r="U100" i="32" s="1"/>
  <c r="AF27" i="32"/>
  <c r="U102" i="32" s="1"/>
  <c r="AF29" i="32"/>
  <c r="U104" i="32" s="1"/>
  <c r="AF33" i="32"/>
  <c r="U108" i="32" s="1"/>
  <c r="AF20" i="32"/>
  <c r="U95" i="32" s="1"/>
  <c r="AF26" i="32"/>
  <c r="U101" i="32" s="1"/>
  <c r="AF28" i="32"/>
  <c r="U103" i="32" s="1"/>
  <c r="AF30" i="32"/>
  <c r="U105" i="32" s="1"/>
  <c r="AF32" i="32"/>
  <c r="U107" i="32" s="1"/>
  <c r="AE20" i="32"/>
  <c r="T95" i="32" s="1"/>
  <c r="AE22" i="32"/>
  <c r="T97" i="32" s="1"/>
  <c r="AE28" i="32"/>
  <c r="T103" i="32" s="1"/>
  <c r="AE32" i="32"/>
  <c r="T107" i="32" s="1"/>
  <c r="AF5" i="32"/>
  <c r="U80" i="32" s="1"/>
  <c r="AF7" i="32"/>
  <c r="U82" i="32" s="1"/>
  <c r="AF9" i="32"/>
  <c r="U84" i="32" s="1"/>
  <c r="AF15" i="32"/>
  <c r="U90" i="32" s="1"/>
  <c r="AF17" i="32"/>
  <c r="U92" i="32" s="1"/>
  <c r="AF19" i="32"/>
  <c r="U94" i="32" s="1"/>
  <c r="AF6" i="32"/>
  <c r="U81" i="32" s="1"/>
  <c r="AF8" i="32"/>
  <c r="U83" i="32" s="1"/>
  <c r="AF10" i="32"/>
  <c r="U85" i="32" s="1"/>
  <c r="AF14" i="32"/>
  <c r="U89" i="32" s="1"/>
  <c r="AF16" i="32"/>
  <c r="U91" i="32" s="1"/>
  <c r="AE6" i="32"/>
  <c r="T81" i="32" s="1"/>
  <c r="AE14" i="32"/>
  <c r="T89" i="32" s="1"/>
  <c r="AE16" i="32"/>
  <c r="T91" i="32" s="1"/>
  <c r="AE18" i="32"/>
  <c r="T93" i="32" s="1"/>
  <c r="AB70" i="32"/>
  <c r="U70" i="32" s="1"/>
  <c r="AB72" i="32"/>
  <c r="U72" i="32" s="1"/>
  <c r="AB76" i="32"/>
  <c r="U76" i="32" s="1"/>
  <c r="AB67" i="32"/>
  <c r="U67" i="32" s="1"/>
  <c r="AB71" i="32"/>
  <c r="U71" i="32" s="1"/>
  <c r="AB73" i="32"/>
  <c r="U73" i="32" s="1"/>
  <c r="AB79" i="32"/>
  <c r="U79" i="32" s="1"/>
  <c r="AA67" i="32"/>
  <c r="T67" i="32" s="1"/>
  <c r="AA71" i="32"/>
  <c r="T71" i="32" s="1"/>
  <c r="AA73" i="32"/>
  <c r="T73" i="32" s="1"/>
  <c r="AA79" i="32"/>
  <c r="T79" i="32" s="1"/>
  <c r="AB52" i="32"/>
  <c r="U52" i="32" s="1"/>
  <c r="AB54" i="32"/>
  <c r="U54" i="32" s="1"/>
  <c r="AB56" i="32"/>
  <c r="U56" i="32" s="1"/>
  <c r="AB58" i="32"/>
  <c r="U58" i="32" s="1"/>
  <c r="AB60" i="32"/>
  <c r="U60" i="32" s="1"/>
  <c r="AB62" i="32"/>
  <c r="U62" i="32" s="1"/>
  <c r="AB64" i="32"/>
  <c r="U64" i="32" s="1"/>
  <c r="AB53" i="32"/>
  <c r="U53" i="32"/>
  <c r="AB57" i="32"/>
  <c r="U57" i="32" s="1"/>
  <c r="AB61" i="32"/>
  <c r="U61" i="32" s="1"/>
  <c r="AA53" i="32"/>
  <c r="T53" i="32" s="1"/>
  <c r="AA57" i="32"/>
  <c r="T57" i="32" s="1"/>
  <c r="AA59" i="32"/>
  <c r="T59" i="32" s="1"/>
  <c r="AA61" i="32"/>
  <c r="T61" i="32" s="1"/>
  <c r="U175" i="32"/>
  <c r="U177" i="32"/>
  <c r="U181" i="32"/>
  <c r="T169" i="32"/>
  <c r="Q205" i="31"/>
  <c r="Q164" i="31"/>
  <c r="Q169" i="31"/>
  <c r="Q173" i="31"/>
  <c r="Q166" i="31"/>
  <c r="Q163" i="31"/>
  <c r="Q168" i="31"/>
  <c r="Q51" i="31"/>
  <c r="H46" i="31"/>
  <c r="Q50" i="31"/>
  <c r="Q47" i="31"/>
  <c r="Q54" i="31"/>
  <c r="Q44" i="31"/>
  <c r="Q15" i="31"/>
  <c r="Q8" i="31"/>
  <c r="Q10" i="31"/>
  <c r="Q14" i="31"/>
  <c r="Q11" i="31"/>
  <c r="Q208" i="31"/>
  <c r="Q209" i="31"/>
  <c r="Q84" i="31"/>
  <c r="Q86" i="31"/>
  <c r="Q88" i="31"/>
  <c r="Q89" i="31"/>
  <c r="Q90" i="31"/>
  <c r="Q91" i="31"/>
  <c r="Q130" i="31"/>
  <c r="H86" i="31"/>
  <c r="Q92" i="31"/>
  <c r="Q85" i="31"/>
  <c r="Q87" i="31"/>
  <c r="Q93" i="31"/>
  <c r="AN42" i="32"/>
  <c r="U267" i="32" s="1"/>
  <c r="AM42" i="32"/>
  <c r="T267" i="32" s="1"/>
  <c r="AE52" i="32"/>
  <c r="T127" i="32" s="1"/>
  <c r="AF52" i="32"/>
  <c r="U127" i="32" s="1"/>
  <c r="AE60" i="32"/>
  <c r="T135" i="32" s="1"/>
  <c r="AF60" i="32"/>
  <c r="U135" i="32" s="1"/>
  <c r="AA42" i="32"/>
  <c r="T42" i="32" s="1"/>
  <c r="AJ7" i="32"/>
  <c r="U157" i="32" s="1"/>
  <c r="AN22" i="32"/>
  <c r="U247" i="32" s="1"/>
  <c r="AZ36" i="32"/>
  <c r="U486" i="32" s="1"/>
  <c r="BC41" i="32"/>
  <c r="T566" i="32" s="1"/>
  <c r="BH78" i="32"/>
  <c r="U678" i="32" s="1"/>
  <c r="AM13" i="32"/>
  <c r="T238" i="32" s="1"/>
  <c r="AN13" i="32"/>
  <c r="U238" i="32" s="1"/>
  <c r="AE39" i="32"/>
  <c r="T114" i="32" s="1"/>
  <c r="AA33" i="32"/>
  <c r="T33" i="32" s="1"/>
  <c r="AB33" i="32"/>
  <c r="U33" i="32" s="1"/>
  <c r="AI6" i="32"/>
  <c r="T156" i="32" s="1"/>
  <c r="AJ6" i="32"/>
  <c r="U156" i="32" s="1"/>
  <c r="AA69" i="32"/>
  <c r="T69" i="32" s="1"/>
  <c r="AB69" i="32"/>
  <c r="U69" i="32" s="1"/>
  <c r="AB5" i="32"/>
  <c r="U5" i="32" s="1"/>
  <c r="AN52" i="32"/>
  <c r="U277" i="32" s="1"/>
  <c r="AN16" i="32"/>
  <c r="U241" i="32" s="1"/>
  <c r="BK35" i="32"/>
  <c r="T710" i="32" s="1"/>
  <c r="BL35" i="32"/>
  <c r="U710" i="32" s="1"/>
  <c r="BG70" i="32"/>
  <c r="T670" i="32" s="1"/>
  <c r="BH70" i="32"/>
  <c r="U670" i="32" s="1"/>
  <c r="BG30" i="32"/>
  <c r="T630" i="32" s="1"/>
  <c r="BH30" i="32"/>
  <c r="U630" i="32" s="1"/>
  <c r="BD57" i="32"/>
  <c r="U582" i="32"/>
  <c r="BC33" i="32"/>
  <c r="T558" i="32" s="1"/>
  <c r="BD33" i="32"/>
  <c r="U558" i="32" s="1"/>
  <c r="BC17" i="32"/>
  <c r="T542" i="32" s="1"/>
  <c r="BD17" i="32"/>
  <c r="U542" i="32" s="1"/>
  <c r="AY52" i="32"/>
  <c r="T502" i="32" s="1"/>
  <c r="AZ52" i="32"/>
  <c r="U502" i="32" s="1"/>
  <c r="AY28" i="32"/>
  <c r="T478" i="32" s="1"/>
  <c r="AZ28" i="32"/>
  <c r="U478" i="32" s="1"/>
  <c r="AU79" i="32"/>
  <c r="T454" i="32" s="1"/>
  <c r="AV79" i="32"/>
  <c r="U454" i="32" s="1"/>
  <c r="AU55" i="32"/>
  <c r="T430" i="32" s="1"/>
  <c r="AV55" i="32"/>
  <c r="U430" i="32" s="1"/>
  <c r="AU39" i="32"/>
  <c r="T414" i="32" s="1"/>
  <c r="AV39" i="32"/>
  <c r="U414" i="32" s="1"/>
  <c r="AQ50" i="32"/>
  <c r="T350" i="32" s="1"/>
  <c r="AR50" i="32"/>
  <c r="U350" i="32" s="1"/>
  <c r="AQ26" i="32"/>
  <c r="T326" i="32" s="1"/>
  <c r="AR26" i="32"/>
  <c r="U326" i="32" s="1"/>
  <c r="AN77" i="32"/>
  <c r="U302" i="32" s="1"/>
  <c r="AM5" i="32"/>
  <c r="T230" i="32" s="1"/>
  <c r="AN5" i="32"/>
  <c r="U230" i="32" s="1"/>
  <c r="AI64" i="32"/>
  <c r="T214" i="32" s="1"/>
  <c r="AJ64" i="32"/>
  <c r="U214" i="32" s="1"/>
  <c r="AJ50" i="32"/>
  <c r="U200" i="32" s="1"/>
  <c r="AI50" i="32"/>
  <c r="T200" i="32"/>
  <c r="AI38" i="32"/>
  <c r="T188" i="32" s="1"/>
  <c r="AJ38" i="32"/>
  <c r="U188" i="32" s="1"/>
  <c r="AF31" i="32"/>
  <c r="U106" i="32" s="1"/>
  <c r="BK59" i="32"/>
  <c r="T734" i="32" s="1"/>
  <c r="BL59" i="32"/>
  <c r="U734" i="32" s="1"/>
  <c r="BG6" i="32"/>
  <c r="T606" i="32" s="1"/>
  <c r="BH6" i="32"/>
  <c r="U606" i="32" s="1"/>
  <c r="AA10" i="32"/>
  <c r="T10" i="32" s="1"/>
  <c r="AJ60" i="32"/>
  <c r="U210" i="32" s="1"/>
  <c r="AZ20" i="32"/>
  <c r="U470" i="32" s="1"/>
  <c r="BL75" i="32"/>
  <c r="U750" i="32" s="1"/>
  <c r="Q202" i="31"/>
  <c r="H204" i="31"/>
  <c r="Q203" i="31"/>
  <c r="Q204" i="31"/>
  <c r="Q211" i="31"/>
  <c r="Q212" i="31"/>
  <c r="I213" i="31"/>
  <c r="Y211" i="31" s="1"/>
  <c r="AM63" i="32"/>
  <c r="T288" i="32" s="1"/>
  <c r="AN63" i="32"/>
  <c r="U288" i="32" s="1"/>
  <c r="AM57" i="32"/>
  <c r="T282" i="32" s="1"/>
  <c r="AN57" i="32"/>
  <c r="U282" i="32" s="1"/>
  <c r="AB18" i="32"/>
  <c r="U18" i="32" s="1"/>
  <c r="AA18" i="32"/>
  <c r="T18" i="32" s="1"/>
  <c r="AR58" i="32"/>
  <c r="U358" i="32" s="1"/>
  <c r="AV23" i="32"/>
  <c r="U398" i="32" s="1"/>
  <c r="AU63" i="32"/>
  <c r="T438" i="32" s="1"/>
  <c r="BD25" i="32"/>
  <c r="U550" i="32" s="1"/>
  <c r="S151" i="32"/>
  <c r="S152" i="32" s="1"/>
  <c r="S153" i="32" s="1"/>
  <c r="S154" i="32" s="1"/>
  <c r="S155" i="32" s="1"/>
  <c r="S156" i="32" s="1"/>
  <c r="Q5" i="31"/>
  <c r="Q6" i="31"/>
  <c r="Q9" i="31"/>
  <c r="Q12" i="31"/>
  <c r="Q13" i="31"/>
  <c r="H7" i="31"/>
  <c r="Q7" i="31"/>
  <c r="AA29" i="32"/>
  <c r="T29" i="32" s="1"/>
  <c r="AM41" i="32"/>
  <c r="T266" i="32" s="1"/>
  <c r="AF41" i="32"/>
  <c r="U116" i="32" s="1"/>
  <c r="BD22" i="32"/>
  <c r="U547" i="32" s="1"/>
  <c r="BK71" i="32"/>
  <c r="T746" i="32" s="1"/>
  <c r="BL71" i="32"/>
  <c r="U746" i="32" s="1"/>
  <c r="BK39" i="32"/>
  <c r="T714" i="32" s="1"/>
  <c r="BL39" i="32"/>
  <c r="U714" i="32" s="1"/>
  <c r="BK23" i="32"/>
  <c r="T698" i="32" s="1"/>
  <c r="BL23" i="32"/>
  <c r="U698" i="32" s="1"/>
  <c r="BK7" i="32"/>
  <c r="T682" i="32" s="1"/>
  <c r="BL7" i="32"/>
  <c r="U682" i="32" s="1"/>
  <c r="BG66" i="32"/>
  <c r="T666" i="32" s="1"/>
  <c r="BH66" i="32"/>
  <c r="U666" i="32"/>
  <c r="BG34" i="32"/>
  <c r="T634" i="32" s="1"/>
  <c r="BH34" i="32"/>
  <c r="U634" i="32" s="1"/>
  <c r="BG18" i="32"/>
  <c r="T618" i="32" s="1"/>
  <c r="BH18" i="32"/>
  <c r="U618" i="32" s="1"/>
  <c r="BC77" i="32"/>
  <c r="T602" i="32" s="1"/>
  <c r="BD77" i="32"/>
  <c r="U602" i="32" s="1"/>
  <c r="BC61" i="32"/>
  <c r="T586" i="32" s="1"/>
  <c r="BD61" i="32"/>
  <c r="U586" i="32" s="1"/>
  <c r="BC45" i="32"/>
  <c r="T570" i="32" s="1"/>
  <c r="BD45" i="32"/>
  <c r="U570" i="32" s="1"/>
  <c r="BC29" i="32"/>
  <c r="T554" i="32" s="1"/>
  <c r="BD29" i="32"/>
  <c r="U554" i="32" s="1"/>
  <c r="BC13" i="32"/>
  <c r="T538" i="32" s="1"/>
  <c r="BD13" i="32"/>
  <c r="U538" i="32" s="1"/>
  <c r="AY72" i="32"/>
  <c r="T522" i="32" s="1"/>
  <c r="AZ72" i="32"/>
  <c r="U522" i="32" s="1"/>
  <c r="AY40" i="32"/>
  <c r="T490" i="32" s="1"/>
  <c r="AZ40" i="32"/>
  <c r="U490" i="32" s="1"/>
  <c r="AY24" i="32"/>
  <c r="T474" i="32" s="1"/>
  <c r="AZ24" i="32"/>
  <c r="U474" i="32" s="1"/>
  <c r="AY8" i="32"/>
  <c r="T458" i="32" s="1"/>
  <c r="AZ8" i="32"/>
  <c r="U458" i="32" s="1"/>
  <c r="AU67" i="32"/>
  <c r="T442" i="32" s="1"/>
  <c r="AV67" i="32"/>
  <c r="U442" i="32" s="1"/>
  <c r="AU51" i="32"/>
  <c r="T426" i="32" s="1"/>
  <c r="AV51" i="32"/>
  <c r="U426" i="32" s="1"/>
  <c r="AU35" i="32"/>
  <c r="T410" i="32" s="1"/>
  <c r="AV35" i="32"/>
  <c r="U410" i="32" s="1"/>
  <c r="AU19" i="32"/>
  <c r="T394" i="32" s="1"/>
  <c r="AV19" i="32"/>
  <c r="U394" i="32" s="1"/>
  <c r="AQ78" i="32"/>
  <c r="T378" i="32" s="1"/>
  <c r="AR78" i="32"/>
  <c r="U378" i="32" s="1"/>
  <c r="AQ62" i="32"/>
  <c r="T362" i="32" s="1"/>
  <c r="AR62" i="32"/>
  <c r="U362" i="32" s="1"/>
  <c r="AQ46" i="32"/>
  <c r="T346" i="32" s="1"/>
  <c r="AR46" i="32"/>
  <c r="U346" i="32" s="1"/>
  <c r="AQ14" i="32"/>
  <c r="T314" i="32" s="1"/>
  <c r="AR14" i="32"/>
  <c r="U314" i="32" s="1"/>
  <c r="AM73" i="32"/>
  <c r="T298" i="32" s="1"/>
  <c r="AN73" i="32"/>
  <c r="U298" i="32" s="1"/>
  <c r="AF13" i="32"/>
  <c r="U88" i="32" s="1"/>
  <c r="AV28" i="32"/>
  <c r="U403" i="32" s="1"/>
  <c r="BH59" i="32"/>
  <c r="U659" i="32" s="1"/>
  <c r="AN38" i="32"/>
  <c r="U263" i="32" s="1"/>
  <c r="I195" i="31"/>
  <c r="AB164" i="31" s="1"/>
  <c r="AM25" i="32"/>
  <c r="T250" i="32" s="1"/>
  <c r="AN25" i="32"/>
  <c r="U250" i="32" s="1"/>
  <c r="Y205" i="31"/>
  <c r="F54" i="6"/>
  <c r="FO7" i="86"/>
  <c r="B21" i="52"/>
  <c r="F15" i="6"/>
  <c r="FQ8" i="86" l="1"/>
  <c r="E54" i="6"/>
  <c r="O54" i="6"/>
  <c r="B17" i="45"/>
  <c r="E53" i="6"/>
  <c r="O53" i="6" s="1"/>
  <c r="B56" i="40"/>
  <c r="B16" i="59"/>
  <c r="FQ5" i="86"/>
  <c r="B17" i="47"/>
  <c r="FQ7" i="86"/>
  <c r="F12" i="47"/>
  <c r="F56" i="6"/>
  <c r="B21" i="49"/>
  <c r="B21" i="50"/>
  <c r="B21" i="51"/>
  <c r="B21" i="53"/>
  <c r="F61" i="6"/>
  <c r="F12" i="49"/>
  <c r="F31" i="6"/>
  <c r="F12" i="50"/>
  <c r="F12" i="53"/>
  <c r="FQ10" i="86"/>
  <c r="FO17" i="86"/>
  <c r="AB212" i="31"/>
  <c r="AB211" i="31"/>
  <c r="AB210" i="31"/>
  <c r="AB206" i="31"/>
  <c r="AB207" i="31"/>
  <c r="AB205" i="31"/>
  <c r="AB202" i="31"/>
  <c r="AB204" i="31"/>
  <c r="BH27" i="32"/>
  <c r="U627" i="32" s="1"/>
  <c r="BC30" i="32"/>
  <c r="T555" i="32" s="1"/>
  <c r="BC43" i="32"/>
  <c r="T568" i="32" s="1"/>
  <c r="Q126" i="31"/>
  <c r="Q127" i="31"/>
  <c r="AE69" i="32"/>
  <c r="T144" i="32" s="1"/>
  <c r="AJ37" i="32"/>
  <c r="U187" i="32" s="1"/>
  <c r="AI36" i="32"/>
  <c r="T186" i="32" s="1"/>
  <c r="AJ14" i="32"/>
  <c r="U164" i="32" s="1"/>
  <c r="AR13" i="32"/>
  <c r="U313" i="32" s="1"/>
  <c r="AV30" i="32"/>
  <c r="U405" i="32" s="1"/>
  <c r="AZ59" i="32"/>
  <c r="U509" i="32" s="1"/>
  <c r="AN40" i="32"/>
  <c r="U265" i="32" s="1"/>
  <c r="AR48" i="32"/>
  <c r="U348" i="32" s="1"/>
  <c r="AU41" i="32"/>
  <c r="T416" i="32" s="1"/>
  <c r="AY38" i="32"/>
  <c r="T488" i="32" s="1"/>
  <c r="AQ35" i="32"/>
  <c r="T335" i="32" s="1"/>
  <c r="AV52" i="32"/>
  <c r="U427" i="32" s="1"/>
  <c r="BD42" i="32"/>
  <c r="U567" i="32" s="1"/>
  <c r="BK68" i="32"/>
  <c r="T743" i="32" s="1"/>
  <c r="AR36" i="32"/>
  <c r="U336" i="32" s="1"/>
  <c r="Q124" i="31"/>
  <c r="Q125" i="31"/>
  <c r="AE46" i="32"/>
  <c r="T121" i="32" s="1"/>
  <c r="AJ58" i="32"/>
  <c r="U208" i="32" s="1"/>
  <c r="BL58" i="32"/>
  <c r="U733" i="32" s="1"/>
  <c r="AR12" i="32"/>
  <c r="U312" i="32" s="1"/>
  <c r="BK21" i="32"/>
  <c r="T696" i="32" s="1"/>
  <c r="AV16" i="32"/>
  <c r="U391" i="32" s="1"/>
  <c r="AZ37" i="32"/>
  <c r="U487" i="32" s="1"/>
  <c r="AR22" i="32"/>
  <c r="U322" i="32" s="1"/>
  <c r="Q165" i="31"/>
  <c r="I227" i="31"/>
  <c r="AA203" i="31" s="1"/>
  <c r="BH25" i="32"/>
  <c r="U625" i="32" s="1"/>
  <c r="BH49" i="32"/>
  <c r="U649" i="32" s="1"/>
  <c r="BL34" i="32"/>
  <c r="U709" i="32" s="1"/>
  <c r="AZ14" i="32"/>
  <c r="U464" i="32" s="1"/>
  <c r="AR11" i="32"/>
  <c r="U311" i="32" s="1"/>
  <c r="BG74" i="32"/>
  <c r="T674" i="32" s="1"/>
  <c r="AA27" i="32"/>
  <c r="T27" i="32" s="1"/>
  <c r="Q123" i="31"/>
  <c r="BG50" i="32"/>
  <c r="T650" i="32" s="1"/>
  <c r="AV7" i="32"/>
  <c r="U382" i="32" s="1"/>
  <c r="AZ60" i="32"/>
  <c r="U510" i="32" s="1"/>
  <c r="BL11" i="32"/>
  <c r="U686" i="32" s="1"/>
  <c r="AA51" i="32"/>
  <c r="T51" i="32" s="1"/>
  <c r="AB74" i="32"/>
  <c r="U74" i="32" s="1"/>
  <c r="AF35" i="32"/>
  <c r="U110" i="32" s="1"/>
  <c r="AB26" i="32"/>
  <c r="U26" i="32" s="1"/>
  <c r="AF79" i="32"/>
  <c r="U154" i="32" s="1"/>
  <c r="AJ15" i="32"/>
  <c r="U165" i="32" s="1"/>
  <c r="AV17" i="32"/>
  <c r="U392" i="32" s="1"/>
  <c r="BD55" i="32"/>
  <c r="U580" i="32" s="1"/>
  <c r="AR47" i="32"/>
  <c r="U347" i="32" s="1"/>
  <c r="AN53" i="32"/>
  <c r="U278" i="32" s="1"/>
  <c r="AR34" i="32"/>
  <c r="U334" i="32" s="1"/>
  <c r="AV75" i="32"/>
  <c r="U450" i="32" s="1"/>
  <c r="AY76" i="32"/>
  <c r="T526" i="32" s="1"/>
  <c r="AQ18" i="32"/>
  <c r="T318" i="32" s="1"/>
  <c r="Q132" i="31"/>
  <c r="AF47" i="32"/>
  <c r="U122" i="32" s="1"/>
  <c r="AB39" i="32"/>
  <c r="U39" i="32" s="1"/>
  <c r="BH75" i="32"/>
  <c r="U675" i="32" s="1"/>
  <c r="AB63" i="32"/>
  <c r="U63" i="32" s="1"/>
  <c r="AB50" i="32"/>
  <c r="U50" i="32" s="1"/>
  <c r="AA16" i="32"/>
  <c r="T16" i="32" s="1"/>
  <c r="AF58" i="32"/>
  <c r="U133" i="32" s="1"/>
  <c r="AV6" i="32"/>
  <c r="U381" i="32" s="1"/>
  <c r="AN7" i="32"/>
  <c r="U232" i="32" s="1"/>
  <c r="AR60" i="32"/>
  <c r="U360" i="32" s="1"/>
  <c r="BD7" i="32"/>
  <c r="U532" i="32" s="1"/>
  <c r="BL33" i="32"/>
  <c r="U708" i="32" s="1"/>
  <c r="AR59" i="32"/>
  <c r="U359" i="32" s="1"/>
  <c r="BD54" i="32"/>
  <c r="U579" i="32" s="1"/>
  <c r="BH63" i="32"/>
  <c r="U663" i="32" s="1"/>
  <c r="AN6" i="32"/>
  <c r="U231" i="32" s="1"/>
  <c r="Q129" i="31"/>
  <c r="AB75" i="32"/>
  <c r="U75" i="32" s="1"/>
  <c r="AJ70" i="32"/>
  <c r="U220" i="32" s="1"/>
  <c r="BH39" i="32"/>
  <c r="U639" i="32" s="1"/>
  <c r="BD6" i="32"/>
  <c r="U531" i="32" s="1"/>
  <c r="BD78" i="32"/>
  <c r="U603" i="32" s="1"/>
  <c r="Q131" i="31"/>
  <c r="AJ59" i="32"/>
  <c r="U209" i="32" s="1"/>
  <c r="BD53" i="32"/>
  <c r="U578" i="32" s="1"/>
  <c r="H165" i="31"/>
  <c r="Q128" i="31"/>
  <c r="AN17" i="32"/>
  <c r="U242" i="32" s="1"/>
  <c r="H125" i="31"/>
  <c r="AF11" i="32"/>
  <c r="U86" i="32" s="1"/>
  <c r="AN76" i="32"/>
  <c r="U301" i="32" s="1"/>
  <c r="BD76" i="32"/>
  <c r="U601" i="32" s="1"/>
  <c r="BL10" i="32"/>
  <c r="U685" i="32" s="1"/>
  <c r="AR24" i="32"/>
  <c r="U324" i="32" s="1"/>
  <c r="BL45" i="32"/>
  <c r="U720" i="32" s="1"/>
  <c r="BD66" i="32"/>
  <c r="U591" i="32" s="1"/>
  <c r="BD65" i="32"/>
  <c r="U590" i="32" s="1"/>
  <c r="AZ49" i="32"/>
  <c r="U499" i="32" s="1"/>
  <c r="AV29" i="32"/>
  <c r="U404" i="32" s="1"/>
  <c r="AZ26" i="32"/>
  <c r="U476" i="32" s="1"/>
  <c r="BD19" i="32"/>
  <c r="U544" i="32" s="1"/>
  <c r="BD18" i="32"/>
  <c r="U543" i="32" s="1"/>
  <c r="AN65" i="32"/>
  <c r="U290" i="32" s="1"/>
  <c r="AY48" i="32"/>
  <c r="T498" i="32" s="1"/>
  <c r="BG61" i="32"/>
  <c r="T661" i="32" s="1"/>
  <c r="BL46" i="32"/>
  <c r="U721" i="32" s="1"/>
  <c r="AR23" i="32"/>
  <c r="U323" i="32" s="1"/>
  <c r="AR71" i="32"/>
  <c r="U371" i="32" s="1"/>
  <c r="AY13" i="32"/>
  <c r="T463" i="32" s="1"/>
  <c r="FQ4" i="86"/>
  <c r="O38" i="6"/>
  <c r="F12" i="71" s="1"/>
  <c r="F53" i="71" s="1"/>
  <c r="F60" i="6"/>
  <c r="AE12" i="32"/>
  <c r="T87" i="32" s="1"/>
  <c r="AF68" i="32"/>
  <c r="U143" i="32" s="1"/>
  <c r="BH17" i="32"/>
  <c r="U617" i="32" s="1"/>
  <c r="BL43" i="32"/>
  <c r="U718" i="32" s="1"/>
  <c r="AF24" i="32"/>
  <c r="U99" i="32" s="1"/>
  <c r="AA32" i="32"/>
  <c r="T32" i="32" s="1"/>
  <c r="AF56" i="32"/>
  <c r="U131" i="32" s="1"/>
  <c r="BD68" i="32"/>
  <c r="U593" i="32" s="1"/>
  <c r="BH16" i="32"/>
  <c r="U616" i="32" s="1"/>
  <c r="BL44" i="32"/>
  <c r="U719" i="32" s="1"/>
  <c r="AU31" i="32"/>
  <c r="T406" i="32" s="1"/>
  <c r="BC69" i="32"/>
  <c r="T594" i="32" s="1"/>
  <c r="AR30" i="32"/>
  <c r="U330" i="32" s="1"/>
  <c r="BL56" i="32"/>
  <c r="U731" i="32" s="1"/>
  <c r="AR74" i="32"/>
  <c r="U374" i="32" s="1"/>
  <c r="AV10" i="32"/>
  <c r="U385" i="32" s="1"/>
  <c r="AV77" i="32"/>
  <c r="U452" i="32" s="1"/>
  <c r="AI25" i="32"/>
  <c r="T175" i="32" s="1"/>
  <c r="AZ56" i="32"/>
  <c r="U506" i="32" s="1"/>
  <c r="AN36" i="32"/>
  <c r="U261" i="32" s="1"/>
  <c r="AB55" i="32"/>
  <c r="U55" i="32" s="1"/>
  <c r="AA77" i="32"/>
  <c r="T77" i="32" s="1"/>
  <c r="AB65" i="32"/>
  <c r="U65" i="32" s="1"/>
  <c r="AE34" i="32"/>
  <c r="T109" i="32" s="1"/>
  <c r="AA8" i="32"/>
  <c r="T8" i="32" s="1"/>
  <c r="AN71" i="32"/>
  <c r="U296" i="32" s="1"/>
  <c r="AZ34" i="32"/>
  <c r="U484" i="32" s="1"/>
  <c r="BD23" i="32"/>
  <c r="U548" i="32" s="1"/>
  <c r="AR63" i="32"/>
  <c r="U363" i="32" s="1"/>
  <c r="AV64" i="32"/>
  <c r="U439" i="32" s="1"/>
  <c r="BD58" i="32"/>
  <c r="U583" i="32" s="1"/>
  <c r="AI27" i="32"/>
  <c r="T177" i="32" s="1"/>
  <c r="BH38" i="32"/>
  <c r="U638" i="32" s="1"/>
  <c r="AA9" i="32"/>
  <c r="T9" i="32" s="1"/>
  <c r="AB31" i="32"/>
  <c r="U31" i="32" s="1"/>
  <c r="AA20" i="32"/>
  <c r="T20" i="32" s="1"/>
  <c r="AJ67" i="32"/>
  <c r="U217" i="32" s="1"/>
  <c r="AJ35" i="32"/>
  <c r="U185" i="32" s="1"/>
  <c r="AR41" i="32"/>
  <c r="U341" i="32" s="1"/>
  <c r="AZ35" i="32"/>
  <c r="U485" i="32" s="1"/>
  <c r="BD12" i="32"/>
  <c r="U537" i="32" s="1"/>
  <c r="AR64" i="32"/>
  <c r="U364" i="32" s="1"/>
  <c r="BH51" i="32"/>
  <c r="U651" i="32" s="1"/>
  <c r="I37" i="31"/>
  <c r="BG62" i="32"/>
  <c r="T662" i="32" s="1"/>
  <c r="AJ68" i="32"/>
  <c r="U218" i="32" s="1"/>
  <c r="AJ24" i="32"/>
  <c r="U174" i="32" s="1"/>
  <c r="BL78" i="32"/>
  <c r="U753" i="32" s="1"/>
  <c r="AN23" i="32"/>
  <c r="U248" i="32" s="1"/>
  <c r="AV21" i="32"/>
  <c r="U396" i="32" s="1"/>
  <c r="BD35" i="32"/>
  <c r="U560" i="32" s="1"/>
  <c r="BL77" i="32"/>
  <c r="U752" i="32" s="1"/>
  <c r="F6" i="81"/>
  <c r="FM16" i="86"/>
  <c r="AJ76" i="32"/>
  <c r="U226" i="32" s="1"/>
  <c r="AF57" i="32"/>
  <c r="U132" i="32" s="1"/>
  <c r="AN72" i="32"/>
  <c r="U297" i="32" s="1"/>
  <c r="AV42" i="32"/>
  <c r="U417" i="32" s="1"/>
  <c r="BH73" i="32"/>
  <c r="U673" i="32" s="1"/>
  <c r="AN60" i="32"/>
  <c r="U285" i="32" s="1"/>
  <c r="BH28" i="32"/>
  <c r="U628" i="32" s="1"/>
  <c r="BD34" i="32"/>
  <c r="U559" i="32" s="1"/>
  <c r="AZ25" i="32"/>
  <c r="U475" i="32" s="1"/>
  <c r="AB78" i="32"/>
  <c r="U78" i="32" s="1"/>
  <c r="AF23" i="32"/>
  <c r="U98" i="32" s="1"/>
  <c r="AF78" i="32"/>
  <c r="U153" i="32" s="1"/>
  <c r="AN47" i="32"/>
  <c r="U272" i="32" s="1"/>
  <c r="AV76" i="32"/>
  <c r="U451" i="32" s="1"/>
  <c r="AZ45" i="32"/>
  <c r="U495" i="32" s="1"/>
  <c r="AZ12" i="32"/>
  <c r="U462" i="32" s="1"/>
  <c r="AJ33" i="32"/>
  <c r="U183" i="32" s="1"/>
  <c r="FQ3" i="86"/>
  <c r="AB43" i="32"/>
  <c r="U43" i="32" s="1"/>
  <c r="AB66" i="32"/>
  <c r="U66" i="32" s="1"/>
  <c r="AJ13" i="32"/>
  <c r="U163" i="32" s="1"/>
  <c r="AR73" i="32"/>
  <c r="U373" i="32" s="1"/>
  <c r="AV22" i="32"/>
  <c r="U397" i="32" s="1"/>
  <c r="AZ67" i="32"/>
  <c r="U517" i="32" s="1"/>
  <c r="AN48" i="32"/>
  <c r="U273" i="32" s="1"/>
  <c r="AR8" i="32"/>
  <c r="U308" i="32" s="1"/>
  <c r="AR40" i="32"/>
  <c r="U340" i="32" s="1"/>
  <c r="BH72" i="32"/>
  <c r="U672" i="32" s="1"/>
  <c r="AV11" i="32"/>
  <c r="U386" i="32" s="1"/>
  <c r="I174" i="31"/>
  <c r="Y169" i="31" s="1"/>
  <c r="AJ46" i="32"/>
  <c r="U196" i="32" s="1"/>
  <c r="BL55" i="32"/>
  <c r="U730" i="32" s="1"/>
  <c r="AJ55" i="32"/>
  <c r="U205" i="32" s="1"/>
  <c r="AJ56" i="32"/>
  <c r="U206" i="32" s="1"/>
  <c r="BC24" i="32"/>
  <c r="T549" i="32" s="1"/>
  <c r="AV65" i="32"/>
  <c r="U440" i="32" s="1"/>
  <c r="BD79" i="32"/>
  <c r="U604" i="32" s="1"/>
  <c r="AR7" i="32"/>
  <c r="U307" i="32" s="1"/>
  <c r="BL32" i="32"/>
  <c r="U707" i="32" s="1"/>
  <c r="I134" i="31"/>
  <c r="BD46" i="32"/>
  <c r="U571" i="32" s="1"/>
  <c r="AZ44" i="32"/>
  <c r="U494" i="32" s="1"/>
  <c r="I30" i="31"/>
  <c r="AA7" i="31" s="1"/>
  <c r="I16" i="31"/>
  <c r="Y10" i="31" s="1"/>
  <c r="I76" i="31"/>
  <c r="AB46" i="31" s="1"/>
  <c r="I62" i="31"/>
  <c r="Z49" i="31" s="1"/>
  <c r="B46" i="36"/>
  <c r="E31" i="6"/>
  <c r="B16" i="57"/>
  <c r="F53" i="6"/>
  <c r="B26" i="57"/>
  <c r="F12" i="83"/>
  <c r="B23" i="54"/>
  <c r="B18" i="40"/>
  <c r="FM10" i="86"/>
  <c r="FM12" i="86"/>
  <c r="F12" i="52"/>
  <c r="F22" i="6"/>
  <c r="V118" i="4"/>
  <c r="V135" i="4"/>
  <c r="O11" i="34" s="1"/>
  <c r="I32" i="5"/>
  <c r="F17" i="6"/>
  <c r="E22" i="6"/>
  <c r="F59" i="6"/>
  <c r="F34" i="6"/>
  <c r="F50" i="6"/>
  <c r="V138" i="4"/>
  <c r="O12" i="34" s="1"/>
  <c r="E35" i="6"/>
  <c r="O35" i="6"/>
  <c r="F72" i="40" s="1"/>
  <c r="B77" i="40"/>
  <c r="FM14" i="86"/>
  <c r="B26" i="56"/>
  <c r="FM3" i="86"/>
  <c r="B12" i="37"/>
  <c r="B23" i="36"/>
  <c r="F47" i="6"/>
  <c r="F48" i="6"/>
  <c r="F18" i="6"/>
  <c r="FM6" i="86"/>
  <c r="V143" i="4"/>
  <c r="O13" i="34" s="1"/>
  <c r="O15" i="6"/>
  <c r="F19" i="36" s="1"/>
  <c r="BD3" i="86" s="1"/>
  <c r="V122" i="4"/>
  <c r="E12" i="34" s="1"/>
  <c r="FM5" i="86"/>
  <c r="F45" i="6"/>
  <c r="O44" i="6"/>
  <c r="F18" i="44" s="1"/>
  <c r="B18" i="44"/>
  <c r="B42" i="44"/>
  <c r="E44" i="6"/>
  <c r="F44" i="6"/>
  <c r="FO10" i="86"/>
  <c r="O18" i="6"/>
  <c r="F41" i="36" s="1"/>
  <c r="BD6" i="86" s="1"/>
  <c r="B38" i="36"/>
  <c r="E45" i="6"/>
  <c r="F43" i="6"/>
  <c r="E17" i="6"/>
  <c r="AA5" i="31"/>
  <c r="AA9" i="31"/>
  <c r="Y5" i="31"/>
  <c r="AB49" i="31"/>
  <c r="AB48" i="31"/>
  <c r="AB50" i="31"/>
  <c r="AB44" i="31"/>
  <c r="AB53" i="31"/>
  <c r="AB51" i="31"/>
  <c r="AB47" i="31"/>
  <c r="AB54" i="31"/>
  <c r="AB52" i="31"/>
  <c r="AB45" i="31"/>
  <c r="Z47" i="31"/>
  <c r="Z45" i="31"/>
  <c r="AN75" i="32"/>
  <c r="U300" i="32" s="1"/>
  <c r="AZ50" i="32"/>
  <c r="U500" i="32" s="1"/>
  <c r="BH48" i="32"/>
  <c r="U648" i="32" s="1"/>
  <c r="AV12" i="32"/>
  <c r="U387" i="32" s="1"/>
  <c r="AV72" i="32"/>
  <c r="U447" i="32" s="1"/>
  <c r="AN29" i="32"/>
  <c r="U254" i="32" s="1"/>
  <c r="BH26" i="32"/>
  <c r="U626" i="32" s="1"/>
  <c r="AA210" i="31"/>
  <c r="AB208" i="31"/>
  <c r="BL14" i="32"/>
  <c r="U689" i="32" s="1"/>
  <c r="BL37" i="32"/>
  <c r="U712" i="32" s="1"/>
  <c r="AZ29" i="32"/>
  <c r="U479" i="32" s="1"/>
  <c r="AA202" i="31"/>
  <c r="BH5" i="32"/>
  <c r="U605" i="32" s="1"/>
  <c r="AA205" i="31"/>
  <c r="BC60" i="32"/>
  <c r="T585" i="32" s="1"/>
  <c r="BD71" i="32"/>
  <c r="U596" i="32" s="1"/>
  <c r="BL72" i="32"/>
  <c r="U747" i="32" s="1"/>
  <c r="Q167" i="31"/>
  <c r="AI26" i="32"/>
  <c r="T176" i="32" s="1"/>
  <c r="AA204" i="31"/>
  <c r="AV43" i="32"/>
  <c r="U418" i="32" s="1"/>
  <c r="AB209" i="31"/>
  <c r="BH15" i="32"/>
  <c r="U615" i="32" s="1"/>
  <c r="I102" i="31"/>
  <c r="AB203" i="31"/>
  <c r="AR44" i="32"/>
  <c r="U344" i="32" s="1"/>
  <c r="AV53" i="32"/>
  <c r="U428" i="32" s="1"/>
  <c r="AR75" i="32"/>
  <c r="U375" i="32" s="1"/>
  <c r="AY9" i="32"/>
  <c r="T459" i="32" s="1"/>
  <c r="Q207" i="31"/>
  <c r="AJ28" i="32"/>
  <c r="U178" i="32" s="1"/>
  <c r="BL49" i="32"/>
  <c r="U724" i="32" s="1"/>
  <c r="AV32" i="32"/>
  <c r="U407" i="32" s="1"/>
  <c r="BH79" i="32"/>
  <c r="U679" i="32" s="1"/>
  <c r="BD38" i="32"/>
  <c r="U563" i="32" s="1"/>
  <c r="AN8" i="32"/>
  <c r="U233" i="32" s="1"/>
  <c r="AR66" i="32"/>
  <c r="U366" i="32" s="1"/>
  <c r="I95" i="31"/>
  <c r="I155" i="31"/>
  <c r="AN64" i="32"/>
  <c r="U289" i="32" s="1"/>
  <c r="BC27" i="32"/>
  <c r="T552" i="32" s="1"/>
  <c r="AR55" i="32"/>
  <c r="U355" i="32" s="1"/>
  <c r="Z44" i="31"/>
  <c r="Z48" i="31"/>
  <c r="AA207" i="31"/>
  <c r="AA206" i="31"/>
  <c r="AA209" i="31"/>
  <c r="AA211" i="31"/>
  <c r="AA208" i="31"/>
  <c r="AA212" i="31"/>
  <c r="Y9" i="31"/>
  <c r="Y12" i="31"/>
  <c r="I181" i="31"/>
  <c r="I220" i="31"/>
  <c r="I236" i="31" s="1"/>
  <c r="L212" i="31" s="1"/>
  <c r="L215" i="31" s="1"/>
  <c r="I208" i="31"/>
  <c r="BK61" i="32"/>
  <c r="T736" i="32" s="1"/>
  <c r="BL61" i="32"/>
  <c r="U736" i="32" s="1"/>
  <c r="BK57" i="32"/>
  <c r="T732" i="32" s="1"/>
  <c r="BL57" i="32"/>
  <c r="U732" i="32" s="1"/>
  <c r="BK53" i="32"/>
  <c r="T728" i="32" s="1"/>
  <c r="BL53" i="32"/>
  <c r="U728" i="32" s="1"/>
  <c r="BK25" i="32"/>
  <c r="T700" i="32" s="1"/>
  <c r="BL25" i="32"/>
  <c r="U700" i="32" s="1"/>
  <c r="AJ63" i="32"/>
  <c r="U213" i="32" s="1"/>
  <c r="BD56" i="32"/>
  <c r="U581" i="32" s="1"/>
  <c r="AN24" i="32"/>
  <c r="U249" i="32" s="1"/>
  <c r="AM78" i="32"/>
  <c r="T303" i="32" s="1"/>
  <c r="AQ51" i="32"/>
  <c r="T351" i="32" s="1"/>
  <c r="AU48" i="32"/>
  <c r="T423" i="32" s="1"/>
  <c r="AI54" i="32"/>
  <c r="T204" i="32" s="1"/>
  <c r="AJ54" i="32"/>
  <c r="U204" i="32" s="1"/>
  <c r="AZ71" i="32"/>
  <c r="U521" i="32" s="1"/>
  <c r="AN32" i="32"/>
  <c r="U257" i="32" s="1"/>
  <c r="AN20" i="32"/>
  <c r="U245" i="32" s="1"/>
  <c r="AZ61" i="32"/>
  <c r="U511" i="32" s="1"/>
  <c r="AI29" i="32"/>
  <c r="T179" i="32" s="1"/>
  <c r="AJ29" i="32"/>
  <c r="U179" i="32" s="1"/>
  <c r="AI17" i="32"/>
  <c r="T167" i="32" s="1"/>
  <c r="AN28" i="32"/>
  <c r="U253" i="32" s="1"/>
  <c r="AR39" i="32"/>
  <c r="U339" i="32" s="1"/>
  <c r="BK31" i="32"/>
  <c r="T706" i="32" s="1"/>
  <c r="BL31" i="32"/>
  <c r="U706" i="32" s="1"/>
  <c r="BG46" i="32"/>
  <c r="T646" i="32" s="1"/>
  <c r="BH46" i="32"/>
  <c r="U646" i="32" s="1"/>
  <c r="I141" i="31"/>
  <c r="I109" i="31"/>
  <c r="I129" i="31"/>
  <c r="I55" i="31"/>
  <c r="I169" i="31"/>
  <c r="X173" i="31" s="1"/>
  <c r="I148" i="31"/>
  <c r="I23" i="31"/>
  <c r="I11" i="31"/>
  <c r="X11" i="31" s="1"/>
  <c r="I188" i="31"/>
  <c r="B23" i="55"/>
  <c r="E23" i="6"/>
  <c r="B69" i="40"/>
  <c r="B41" i="40"/>
  <c r="F51" i="6"/>
  <c r="B16" i="54"/>
  <c r="E32" i="6"/>
  <c r="FO5" i="86"/>
  <c r="FO8" i="86"/>
  <c r="FM11" i="86"/>
  <c r="O23" i="6"/>
  <c r="F14" i="37" s="1"/>
  <c r="BD9" i="86" s="1"/>
  <c r="O32" i="6"/>
  <c r="F35" i="40" s="1"/>
  <c r="FM15" i="86"/>
  <c r="F38" i="6"/>
  <c r="F58" i="6"/>
  <c r="F12" i="84"/>
  <c r="F23" i="6"/>
  <c r="B57" i="71"/>
  <c r="B16" i="55"/>
  <c r="B16" i="39"/>
  <c r="S157" i="32"/>
  <c r="AB168" i="31"/>
  <c r="AB171" i="31"/>
  <c r="AB170" i="31"/>
  <c r="AB167" i="31"/>
  <c r="AB163" i="31"/>
  <c r="AB173" i="31"/>
  <c r="AB169" i="31"/>
  <c r="AB166" i="31"/>
  <c r="AB165" i="31"/>
  <c r="AB172" i="31"/>
  <c r="S8" i="32"/>
  <c r="Y204" i="31"/>
  <c r="Y209" i="31"/>
  <c r="Y203" i="31"/>
  <c r="Y210" i="31"/>
  <c r="Y202" i="31"/>
  <c r="Y212" i="31"/>
  <c r="Y207" i="31"/>
  <c r="Y206" i="31"/>
  <c r="Y208" i="31"/>
  <c r="X13" i="31"/>
  <c r="Z53" i="31"/>
  <c r="Y14" i="31"/>
  <c r="BK20" i="32"/>
  <c r="T695" i="32" s="1"/>
  <c r="Q45" i="31"/>
  <c r="Q46" i="31"/>
  <c r="Q53" i="31"/>
  <c r="Q49" i="31"/>
  <c r="Q48" i="31"/>
  <c r="I69" i="31"/>
  <c r="BL24" i="32"/>
  <c r="U699" i="32" s="1"/>
  <c r="BK52" i="32"/>
  <c r="T727" i="32" s="1"/>
  <c r="I50" i="31"/>
  <c r="BL15" i="32"/>
  <c r="U690" i="32" s="1"/>
  <c r="BK15" i="32"/>
  <c r="T690" i="32" s="1"/>
  <c r="BG42" i="32"/>
  <c r="T642" i="32" s="1"/>
  <c r="Q172" i="31"/>
  <c r="Q170" i="31"/>
  <c r="AM68" i="32"/>
  <c r="T293" i="32" s="1"/>
  <c r="AN68" i="32"/>
  <c r="U293" i="32" s="1"/>
  <c r="AM46" i="32"/>
  <c r="T271" i="32" s="1"/>
  <c r="AN46" i="32"/>
  <c r="U271" i="32" s="1"/>
  <c r="AA68" i="32"/>
  <c r="T68" i="32" s="1"/>
  <c r="AB68" i="32"/>
  <c r="U68" i="32" s="1"/>
  <c r="AI30" i="32"/>
  <c r="T180" i="32" s="1"/>
  <c r="AJ30" i="32"/>
  <c r="U180" i="32" s="1"/>
  <c r="AI34" i="32"/>
  <c r="T184" i="32" s="1"/>
  <c r="AJ34" i="32"/>
  <c r="U184" i="32" s="1"/>
  <c r="AE76" i="32"/>
  <c r="T151" i="32" s="1"/>
  <c r="W153" i="32" s="1"/>
  <c r="X153" i="32" s="1"/>
  <c r="G8" i="86"/>
  <c r="I90" i="31"/>
  <c r="I116" i="31"/>
  <c r="F12" i="45" l="1"/>
  <c r="F12" i="46"/>
  <c r="F12" i="48"/>
  <c r="X166" i="31"/>
  <c r="AA6" i="31"/>
  <c r="AA8" i="31"/>
  <c r="AA15" i="31"/>
  <c r="Z51" i="31"/>
  <c r="AA12" i="31"/>
  <c r="Z52" i="31"/>
  <c r="Y172" i="31"/>
  <c r="Z54" i="31"/>
  <c r="Z50" i="31"/>
  <c r="Y170" i="31"/>
  <c r="Z46" i="31"/>
  <c r="Y167" i="31"/>
  <c r="Y7" i="31"/>
  <c r="Y13" i="31"/>
  <c r="Y171" i="31"/>
  <c r="Y6" i="31"/>
  <c r="Y173" i="31"/>
  <c r="Y130" i="31"/>
  <c r="Y124" i="31"/>
  <c r="Y129" i="31"/>
  <c r="Y128" i="31"/>
  <c r="Y131" i="31"/>
  <c r="Y127" i="31"/>
  <c r="Y125" i="31"/>
  <c r="Y123" i="31"/>
  <c r="Y133" i="31"/>
  <c r="Y132" i="31"/>
  <c r="Y126" i="31"/>
  <c r="Y163" i="31"/>
  <c r="AA14" i="31"/>
  <c r="Y168" i="31"/>
  <c r="Y164" i="31"/>
  <c r="Y11" i="31"/>
  <c r="Y165" i="31"/>
  <c r="AA13" i="31"/>
  <c r="Y166" i="31"/>
  <c r="AB12" i="31"/>
  <c r="AB13" i="31"/>
  <c r="AB7" i="31"/>
  <c r="AB8" i="31"/>
  <c r="AB15" i="31"/>
  <c r="AB10" i="31"/>
  <c r="AB5" i="31"/>
  <c r="AB6" i="31"/>
  <c r="AB9" i="31"/>
  <c r="AB11" i="31"/>
  <c r="AB14" i="31"/>
  <c r="I197" i="31"/>
  <c r="L187" i="31" s="1"/>
  <c r="L190" i="31" s="1"/>
  <c r="AA10" i="31"/>
  <c r="AA11" i="31"/>
  <c r="W154" i="32"/>
  <c r="X154" i="32" s="1"/>
  <c r="Y15" i="31"/>
  <c r="Y8" i="31"/>
  <c r="Z92" i="31"/>
  <c r="Z91" i="31"/>
  <c r="Z90" i="31"/>
  <c r="Z85" i="31"/>
  <c r="Z89" i="31"/>
  <c r="Z88" i="31"/>
  <c r="Z86" i="31"/>
  <c r="Z84" i="31"/>
  <c r="Z94" i="31"/>
  <c r="Z93" i="31"/>
  <c r="Z87" i="31"/>
  <c r="Y86" i="31"/>
  <c r="Y84" i="31"/>
  <c r="Y94" i="31"/>
  <c r="Y93" i="31"/>
  <c r="Y88" i="31"/>
  <c r="Y87" i="31"/>
  <c r="Y85" i="31"/>
  <c r="Y92" i="31"/>
  <c r="Y91" i="31"/>
  <c r="Y90" i="31"/>
  <c r="Y89" i="31"/>
  <c r="X12" i="31"/>
  <c r="AB133" i="31"/>
  <c r="AB132" i="31"/>
  <c r="AB126" i="31"/>
  <c r="AB124" i="31"/>
  <c r="AB131" i="31"/>
  <c r="AB130" i="31"/>
  <c r="AB129" i="31"/>
  <c r="AB128" i="31"/>
  <c r="AB127" i="31"/>
  <c r="AB125" i="31"/>
  <c r="AB123" i="31"/>
  <c r="W146" i="32"/>
  <c r="X146" i="32" s="1"/>
  <c r="AA171" i="31"/>
  <c r="AA167" i="31"/>
  <c r="AA173" i="31"/>
  <c r="AA163" i="31"/>
  <c r="AA172" i="31"/>
  <c r="AA166" i="31"/>
  <c r="AA170" i="31"/>
  <c r="AA165" i="31"/>
  <c r="AA169" i="31"/>
  <c r="AA168" i="31"/>
  <c r="AA164" i="31"/>
  <c r="X165" i="31"/>
  <c r="X163" i="31"/>
  <c r="X168" i="31"/>
  <c r="X171" i="31"/>
  <c r="X169" i="31"/>
  <c r="X172" i="31"/>
  <c r="X170" i="31"/>
  <c r="X167" i="31"/>
  <c r="X164" i="31"/>
  <c r="Z129" i="31"/>
  <c r="Z123" i="31"/>
  <c r="Z124" i="31"/>
  <c r="Z127" i="31"/>
  <c r="Z126" i="31"/>
  <c r="Z125" i="31"/>
  <c r="Z131" i="31"/>
  <c r="Z130" i="31"/>
  <c r="Z133" i="31"/>
  <c r="Z128" i="31"/>
  <c r="Z132" i="31"/>
  <c r="Z170" i="31"/>
  <c r="Z165" i="31"/>
  <c r="Z167" i="31"/>
  <c r="Z171" i="31"/>
  <c r="Z163" i="31"/>
  <c r="Z173" i="31"/>
  <c r="Z164" i="31"/>
  <c r="Z172" i="31"/>
  <c r="Z166" i="31"/>
  <c r="Z169" i="31"/>
  <c r="Z168" i="31"/>
  <c r="X6" i="31"/>
  <c r="X10" i="31"/>
  <c r="X14" i="31"/>
  <c r="I39" i="31"/>
  <c r="L10" i="31" s="1"/>
  <c r="L12" i="31" s="1"/>
  <c r="X9" i="31"/>
  <c r="X7" i="31"/>
  <c r="X5" i="31"/>
  <c r="X15" i="31"/>
  <c r="X8" i="31"/>
  <c r="Y47" i="31"/>
  <c r="Y49" i="31"/>
  <c r="Y52" i="31"/>
  <c r="Y50" i="31"/>
  <c r="Y48" i="31"/>
  <c r="Y44" i="31"/>
  <c r="Y51" i="31"/>
  <c r="Y45" i="31"/>
  <c r="Y53" i="31"/>
  <c r="Y54" i="31"/>
  <c r="Y46" i="31"/>
  <c r="W143" i="32"/>
  <c r="X143" i="32" s="1"/>
  <c r="W155" i="32"/>
  <c r="X155" i="32" s="1"/>
  <c r="W151" i="32"/>
  <c r="X151" i="32" s="1"/>
  <c r="Z7" i="31"/>
  <c r="Z12" i="31"/>
  <c r="Z9" i="31"/>
  <c r="Z13" i="31"/>
  <c r="Z8" i="31"/>
  <c r="Z10" i="31"/>
  <c r="Z5" i="31"/>
  <c r="Z6" i="31"/>
  <c r="Z11" i="31"/>
  <c r="Z15" i="31"/>
  <c r="Z14" i="31"/>
  <c r="X126" i="31"/>
  <c r="I157" i="31"/>
  <c r="L140" i="31" s="1"/>
  <c r="L143" i="31" s="1"/>
  <c r="X125" i="31"/>
  <c r="X130" i="31"/>
  <c r="X127" i="31"/>
  <c r="X132" i="31"/>
  <c r="X128" i="31"/>
  <c r="X123" i="31"/>
  <c r="X129" i="31"/>
  <c r="X131" i="31"/>
  <c r="X124" i="31"/>
  <c r="X133" i="31"/>
  <c r="X202" i="31"/>
  <c r="X209" i="31"/>
  <c r="X207" i="31"/>
  <c r="X212" i="31"/>
  <c r="X205" i="31"/>
  <c r="X204" i="31"/>
  <c r="X210" i="31"/>
  <c r="X203" i="31"/>
  <c r="X208" i="31"/>
  <c r="X206" i="31"/>
  <c r="X211" i="31"/>
  <c r="W145" i="32"/>
  <c r="X145" i="32" s="1"/>
  <c r="AA129" i="31"/>
  <c r="AA130" i="31"/>
  <c r="AA133" i="31"/>
  <c r="AA127" i="31"/>
  <c r="AA125" i="31"/>
  <c r="AA131" i="31"/>
  <c r="AA128" i="31"/>
  <c r="AA123" i="31"/>
  <c r="AA126" i="31"/>
  <c r="AA132" i="31"/>
  <c r="AA124" i="31"/>
  <c r="AA90" i="31"/>
  <c r="AA84" i="31"/>
  <c r="AA92" i="31"/>
  <c r="AA86" i="31"/>
  <c r="AA85" i="31"/>
  <c r="AA91" i="31"/>
  <c r="AA94" i="31"/>
  <c r="AA89" i="31"/>
  <c r="AA93" i="31"/>
  <c r="AA88" i="31"/>
  <c r="AA87" i="31"/>
  <c r="Z210" i="31"/>
  <c r="Z207" i="31"/>
  <c r="Z208" i="31"/>
  <c r="Z203" i="31"/>
  <c r="Z204" i="31"/>
  <c r="Z205" i="31"/>
  <c r="Z212" i="31"/>
  <c r="Z206" i="31"/>
  <c r="Z209" i="31"/>
  <c r="Z211" i="31"/>
  <c r="Z202" i="31"/>
  <c r="X47" i="31"/>
  <c r="X45" i="31"/>
  <c r="X46" i="31"/>
  <c r="X49" i="31"/>
  <c r="I78" i="31"/>
  <c r="L49" i="31" s="1"/>
  <c r="L51" i="31" s="1"/>
  <c r="X44" i="31"/>
  <c r="X54" i="31"/>
  <c r="X50" i="31"/>
  <c r="X53" i="31"/>
  <c r="X51" i="31"/>
  <c r="X52" i="31"/>
  <c r="X48" i="31"/>
  <c r="R211" i="31"/>
  <c r="R209" i="31"/>
  <c r="R210" i="31"/>
  <c r="L219" i="31"/>
  <c r="L222" i="31" s="1"/>
  <c r="R204" i="31"/>
  <c r="R212" i="31"/>
  <c r="F204" i="31"/>
  <c r="L226" i="31"/>
  <c r="L229" i="31" s="1"/>
  <c r="R203" i="31"/>
  <c r="R208" i="31"/>
  <c r="R205" i="31"/>
  <c r="L233" i="31"/>
  <c r="L235" i="31" s="1"/>
  <c r="R206" i="31"/>
  <c r="K204" i="31"/>
  <c r="L204" i="31" s="1"/>
  <c r="R207" i="31"/>
  <c r="L207" i="31"/>
  <c r="L209" i="31" s="1"/>
  <c r="R202" i="31"/>
  <c r="S9" i="32"/>
  <c r="W8" i="32"/>
  <c r="B9" i="9" s="1"/>
  <c r="W156" i="32"/>
  <c r="X156" i="32" s="1"/>
  <c r="W6" i="32"/>
  <c r="B7" i="9" s="1"/>
  <c r="W142" i="32"/>
  <c r="X142" i="32" s="1"/>
  <c r="W5" i="32"/>
  <c r="B6" i="9" s="1"/>
  <c r="W141" i="32"/>
  <c r="X141" i="32" s="1"/>
  <c r="T211" i="31"/>
  <c r="T207" i="31"/>
  <c r="T203" i="31"/>
  <c r="T210" i="31"/>
  <c r="T212" i="31"/>
  <c r="T204" i="31"/>
  <c r="T202" i="31"/>
  <c r="T206" i="31"/>
  <c r="T209" i="31"/>
  <c r="T208" i="31"/>
  <c r="T205" i="31"/>
  <c r="W7" i="32"/>
  <c r="S158" i="32"/>
  <c r="W157" i="32"/>
  <c r="X157" i="32" s="1"/>
  <c r="W148" i="32"/>
  <c r="X148" i="32" s="1"/>
  <c r="W152" i="32"/>
  <c r="X152" i="32" s="1"/>
  <c r="W144" i="32"/>
  <c r="X144" i="32" s="1"/>
  <c r="W147" i="32"/>
  <c r="X147" i="32" s="1"/>
  <c r="AB94" i="31"/>
  <c r="AB93" i="31"/>
  <c r="AB91" i="31"/>
  <c r="AB86" i="31"/>
  <c r="AB90" i="31"/>
  <c r="AB87" i="31"/>
  <c r="AB89" i="31"/>
  <c r="AB92" i="31"/>
  <c r="AB84" i="31"/>
  <c r="AB88" i="31"/>
  <c r="AB85" i="31"/>
  <c r="I118" i="31"/>
  <c r="L89" i="31" s="1"/>
  <c r="L91" i="31" s="1"/>
  <c r="X88" i="31"/>
  <c r="X93" i="31"/>
  <c r="X87" i="31"/>
  <c r="X89" i="31"/>
  <c r="X85" i="31"/>
  <c r="X84" i="31"/>
  <c r="X90" i="31"/>
  <c r="X92" i="31"/>
  <c r="X86" i="31"/>
  <c r="X94" i="31"/>
  <c r="X91" i="31"/>
  <c r="R166" i="31"/>
  <c r="L168" i="31"/>
  <c r="L170" i="31" s="1"/>
  <c r="R172" i="31"/>
  <c r="R165" i="31"/>
  <c r="K165" i="31"/>
  <c r="L165" i="31" s="1"/>
  <c r="R163" i="31"/>
  <c r="W150" i="32"/>
  <c r="X150" i="32" s="1"/>
  <c r="W140" i="32"/>
  <c r="X140" i="32" s="1"/>
  <c r="W149" i="32"/>
  <c r="X149" i="32" s="1"/>
  <c r="AA52" i="31"/>
  <c r="AA54" i="31"/>
  <c r="AA51" i="31"/>
  <c r="AA48" i="31"/>
  <c r="AA53" i="31"/>
  <c r="AA47" i="31"/>
  <c r="AA49" i="31"/>
  <c r="AA50" i="31"/>
  <c r="L68" i="31"/>
  <c r="L71" i="31" s="1"/>
  <c r="AA44" i="31"/>
  <c r="AA45" i="31"/>
  <c r="AA46" i="31"/>
  <c r="L128" i="31" l="1"/>
  <c r="L130" i="31" s="1"/>
  <c r="S133" i="31" s="1"/>
  <c r="R170" i="31"/>
  <c r="L147" i="31"/>
  <c r="L150" i="31" s="1"/>
  <c r="R167" i="31"/>
  <c r="R164" i="31"/>
  <c r="R171" i="31"/>
  <c r="L173" i="31"/>
  <c r="L176" i="31" s="1"/>
  <c r="R173" i="31"/>
  <c r="L22" i="31"/>
  <c r="L25" i="31" s="1"/>
  <c r="U9" i="31" s="1"/>
  <c r="L194" i="31"/>
  <c r="L196" i="31" s="1"/>
  <c r="W169" i="31" s="1"/>
  <c r="F165" i="31"/>
  <c r="R169" i="31"/>
  <c r="R168" i="31"/>
  <c r="L180" i="31"/>
  <c r="L183" i="31" s="1"/>
  <c r="O7" i="9"/>
  <c r="G7" i="9"/>
  <c r="D7" i="9"/>
  <c r="S7" i="9"/>
  <c r="Q7" i="9"/>
  <c r="R7" i="9"/>
  <c r="P7" i="9"/>
  <c r="T7" i="9"/>
  <c r="R9" i="9"/>
  <c r="Q9" i="9"/>
  <c r="G9" i="9"/>
  <c r="O9" i="9"/>
  <c r="P9" i="9"/>
  <c r="D9" i="9"/>
  <c r="T9" i="9"/>
  <c r="S9" i="9"/>
  <c r="O6" i="9"/>
  <c r="T6" i="9"/>
  <c r="D6" i="9"/>
  <c r="G6" i="9"/>
  <c r="S6" i="9"/>
  <c r="P6" i="9"/>
  <c r="R6" i="9"/>
  <c r="Q6" i="9"/>
  <c r="R15" i="31"/>
  <c r="R9" i="31"/>
  <c r="R8" i="31"/>
  <c r="R7" i="31"/>
  <c r="R5" i="31"/>
  <c r="F7" i="31"/>
  <c r="R14" i="31"/>
  <c r="R11" i="31"/>
  <c r="L36" i="31"/>
  <c r="L38" i="31" s="1"/>
  <c r="R10" i="31"/>
  <c r="R12" i="31"/>
  <c r="R13" i="31"/>
  <c r="L29" i="31"/>
  <c r="L32" i="31" s="1"/>
  <c r="K7" i="31"/>
  <c r="L7" i="31" s="1"/>
  <c r="R6" i="31"/>
  <c r="L15" i="31"/>
  <c r="L18" i="31" s="1"/>
  <c r="S126" i="31"/>
  <c r="S129" i="31"/>
  <c r="U11" i="31"/>
  <c r="U10" i="31"/>
  <c r="U8" i="31"/>
  <c r="U5" i="31"/>
  <c r="U13" i="31"/>
  <c r="U12" i="31"/>
  <c r="U15" i="31"/>
  <c r="U14" i="31"/>
  <c r="U6" i="31"/>
  <c r="V124" i="31"/>
  <c r="V130" i="31"/>
  <c r="V133" i="31"/>
  <c r="V129" i="31"/>
  <c r="V127" i="31"/>
  <c r="V128" i="31"/>
  <c r="V131" i="31"/>
  <c r="V132" i="31"/>
  <c r="V123" i="31"/>
  <c r="V125" i="31"/>
  <c r="V126" i="31"/>
  <c r="R128" i="31"/>
  <c r="R132" i="31"/>
  <c r="R123" i="31"/>
  <c r="R124" i="31"/>
  <c r="R129" i="31"/>
  <c r="L133" i="31"/>
  <c r="L136" i="31" s="1"/>
  <c r="K125" i="31"/>
  <c r="L125" i="31" s="1"/>
  <c r="R130" i="31"/>
  <c r="R131" i="31"/>
  <c r="R125" i="31"/>
  <c r="F125" i="31"/>
  <c r="L154" i="31"/>
  <c r="L156" i="31" s="1"/>
  <c r="R127" i="31"/>
  <c r="R133" i="31"/>
  <c r="R126" i="31"/>
  <c r="S11" i="31"/>
  <c r="S8" i="31"/>
  <c r="S5" i="31"/>
  <c r="S15" i="31"/>
  <c r="S7" i="31"/>
  <c r="S14" i="31"/>
  <c r="S9" i="31"/>
  <c r="S6" i="31"/>
  <c r="S12" i="31"/>
  <c r="S10" i="31"/>
  <c r="S13" i="31"/>
  <c r="U125" i="31"/>
  <c r="U130" i="31"/>
  <c r="U127" i="31"/>
  <c r="U129" i="31"/>
  <c r="U126" i="31"/>
  <c r="U123" i="31"/>
  <c r="U128" i="31"/>
  <c r="U132" i="31"/>
  <c r="U133" i="31"/>
  <c r="U131" i="31"/>
  <c r="U124" i="31"/>
  <c r="X7" i="32"/>
  <c r="C8" i="9" s="1"/>
  <c r="B8" i="9"/>
  <c r="S210" i="31"/>
  <c r="S207" i="31"/>
  <c r="S205" i="31"/>
  <c r="S206" i="31"/>
  <c r="S208" i="31"/>
  <c r="S204" i="31"/>
  <c r="S212" i="31"/>
  <c r="S203" i="31"/>
  <c r="S211" i="31"/>
  <c r="S209" i="31"/>
  <c r="S202" i="31"/>
  <c r="W208" i="31"/>
  <c r="W212" i="31"/>
  <c r="W206" i="31"/>
  <c r="W203" i="31"/>
  <c r="W207" i="31"/>
  <c r="W211" i="31"/>
  <c r="W205" i="31"/>
  <c r="W209" i="31"/>
  <c r="W204" i="31"/>
  <c r="W210" i="31"/>
  <c r="W202" i="31"/>
  <c r="V205" i="31"/>
  <c r="V204" i="31"/>
  <c r="V202" i="31"/>
  <c r="V203" i="31"/>
  <c r="V212" i="31"/>
  <c r="V208" i="31"/>
  <c r="V211" i="31"/>
  <c r="V207" i="31"/>
  <c r="V210" i="31"/>
  <c r="V206" i="31"/>
  <c r="V209" i="31"/>
  <c r="U212" i="31"/>
  <c r="U203" i="31"/>
  <c r="U204" i="31"/>
  <c r="U208" i="31"/>
  <c r="U207" i="31"/>
  <c r="U205" i="31"/>
  <c r="U210" i="31"/>
  <c r="U209" i="31"/>
  <c r="U202" i="31"/>
  <c r="U211" i="31"/>
  <c r="U206" i="31"/>
  <c r="T170" i="31"/>
  <c r="T171" i="31"/>
  <c r="T164" i="31"/>
  <c r="T168" i="31"/>
  <c r="T166" i="31"/>
  <c r="T172" i="31"/>
  <c r="T167" i="31"/>
  <c r="T163" i="31"/>
  <c r="T169" i="31"/>
  <c r="T165" i="31"/>
  <c r="T173" i="31"/>
  <c r="U172" i="31"/>
  <c r="U170" i="31"/>
  <c r="U164" i="31"/>
  <c r="U169" i="31"/>
  <c r="U166" i="31"/>
  <c r="U165" i="31"/>
  <c r="U168" i="31"/>
  <c r="U163" i="31"/>
  <c r="U173" i="31"/>
  <c r="U171" i="31"/>
  <c r="U167" i="31"/>
  <c r="R89" i="31"/>
  <c r="R86" i="31"/>
  <c r="R93" i="31"/>
  <c r="K86" i="31"/>
  <c r="L86" i="31" s="1"/>
  <c r="R91" i="31"/>
  <c r="R88" i="31"/>
  <c r="R87" i="31"/>
  <c r="L108" i="31"/>
  <c r="L111" i="31" s="1"/>
  <c r="R90" i="31"/>
  <c r="R84" i="31"/>
  <c r="R85" i="31"/>
  <c r="R94" i="31"/>
  <c r="L101" i="31"/>
  <c r="L104" i="31" s="1"/>
  <c r="F86" i="31"/>
  <c r="L94" i="31"/>
  <c r="L97" i="31" s="1"/>
  <c r="R92" i="31"/>
  <c r="L115" i="31"/>
  <c r="L117" i="31" s="1"/>
  <c r="X5" i="32"/>
  <c r="C6" i="9" s="1"/>
  <c r="E6" i="9"/>
  <c r="K6" i="9" s="1"/>
  <c r="X8" i="32"/>
  <c r="C9" i="9" s="1"/>
  <c r="E9" i="9"/>
  <c r="K9" i="9" s="1"/>
  <c r="W9" i="32"/>
  <c r="S10" i="32"/>
  <c r="P204" i="31"/>
  <c r="P206" i="31"/>
  <c r="P207" i="31"/>
  <c r="P210" i="31"/>
  <c r="P208" i="31"/>
  <c r="P203" i="31"/>
  <c r="P212" i="31"/>
  <c r="P205" i="31"/>
  <c r="P211" i="31"/>
  <c r="P209" i="31"/>
  <c r="P202" i="31"/>
  <c r="W167" i="31"/>
  <c r="W171" i="31"/>
  <c r="W165" i="31"/>
  <c r="V166" i="31"/>
  <c r="V172" i="31"/>
  <c r="V164" i="31"/>
  <c r="V163" i="31"/>
  <c r="V169" i="31"/>
  <c r="V170" i="31"/>
  <c r="V173" i="31"/>
  <c r="V165" i="31"/>
  <c r="V167" i="31"/>
  <c r="V171" i="31"/>
  <c r="V168" i="31"/>
  <c r="S166" i="31"/>
  <c r="S168" i="31"/>
  <c r="S167" i="31"/>
  <c r="S170" i="31"/>
  <c r="S163" i="31"/>
  <c r="S172" i="31"/>
  <c r="S171" i="31"/>
  <c r="S165" i="31"/>
  <c r="S164" i="31"/>
  <c r="S173" i="31"/>
  <c r="S169" i="31"/>
  <c r="S86" i="31"/>
  <c r="S88" i="31"/>
  <c r="S85" i="31"/>
  <c r="S94" i="31"/>
  <c r="S92" i="31"/>
  <c r="S93" i="31"/>
  <c r="S89" i="31"/>
  <c r="S84" i="31"/>
  <c r="S87" i="31"/>
  <c r="S90" i="31"/>
  <c r="S91" i="31"/>
  <c r="V52" i="31"/>
  <c r="V53" i="31"/>
  <c r="V50" i="31"/>
  <c r="V49" i="31"/>
  <c r="V47" i="31"/>
  <c r="V46" i="31"/>
  <c r="V54" i="31"/>
  <c r="V45" i="31"/>
  <c r="V48" i="31"/>
  <c r="V44" i="31"/>
  <c r="V51" i="31"/>
  <c r="P172" i="31"/>
  <c r="P164" i="31"/>
  <c r="P171" i="31"/>
  <c r="P169" i="31"/>
  <c r="P163" i="31"/>
  <c r="P173" i="31"/>
  <c r="P170" i="31"/>
  <c r="P166" i="31"/>
  <c r="P165" i="31"/>
  <c r="P168" i="31"/>
  <c r="P167" i="31"/>
  <c r="S159" i="32"/>
  <c r="W158" i="32"/>
  <c r="X158" i="32" s="1"/>
  <c r="X6" i="32"/>
  <c r="C7" i="9" s="1"/>
  <c r="E7" i="9"/>
  <c r="K7" i="9" s="1"/>
  <c r="S50" i="31"/>
  <c r="S45" i="31"/>
  <c r="S54" i="31"/>
  <c r="S47" i="31"/>
  <c r="S51" i="31"/>
  <c r="S53" i="31"/>
  <c r="S49" i="31"/>
  <c r="S52" i="31"/>
  <c r="S48" i="31"/>
  <c r="S46" i="31"/>
  <c r="S44" i="31"/>
  <c r="R49" i="31"/>
  <c r="R52" i="31"/>
  <c r="K46" i="31"/>
  <c r="L46" i="31" s="1"/>
  <c r="R45" i="31"/>
  <c r="L54" i="31"/>
  <c r="L57" i="31" s="1"/>
  <c r="R44" i="31"/>
  <c r="R46" i="31"/>
  <c r="R54" i="31"/>
  <c r="L61" i="31"/>
  <c r="L64" i="31" s="1"/>
  <c r="R51" i="31"/>
  <c r="F46" i="31"/>
  <c r="R50" i="31"/>
  <c r="L75" i="31"/>
  <c r="L77" i="31" s="1"/>
  <c r="R53" i="31"/>
  <c r="R47" i="31"/>
  <c r="R48" i="31"/>
  <c r="S123" i="31" l="1"/>
  <c r="S124" i="31"/>
  <c r="W168" i="31"/>
  <c r="S125" i="31"/>
  <c r="W166" i="31"/>
  <c r="S128" i="31"/>
  <c r="W163" i="31"/>
  <c r="S131" i="31"/>
  <c r="W164" i="31"/>
  <c r="U7" i="31"/>
  <c r="W170" i="31"/>
  <c r="S130" i="31"/>
  <c r="W173" i="31"/>
  <c r="S132" i="31"/>
  <c r="S127" i="31"/>
  <c r="W172" i="31"/>
  <c r="E8" i="9"/>
  <c r="K8" i="9" s="1"/>
  <c r="G8" i="9"/>
  <c r="S8" i="9"/>
  <c r="T8" i="9"/>
  <c r="O8" i="9"/>
  <c r="P8" i="9"/>
  <c r="D8" i="9"/>
  <c r="Q8" i="9"/>
  <c r="R8" i="9"/>
  <c r="P126" i="31"/>
  <c r="P133" i="31"/>
  <c r="P129" i="31"/>
  <c r="P130" i="31"/>
  <c r="P127" i="31"/>
  <c r="P131" i="31"/>
  <c r="P128" i="31"/>
  <c r="P124" i="31"/>
  <c r="P132" i="31"/>
  <c r="P125" i="31"/>
  <c r="P123" i="31"/>
  <c r="T5" i="31"/>
  <c r="T15" i="31"/>
  <c r="T10" i="31"/>
  <c r="T7" i="31"/>
  <c r="T8" i="31"/>
  <c r="T14" i="31"/>
  <c r="T11" i="31"/>
  <c r="T12" i="31"/>
  <c r="T9" i="31"/>
  <c r="T13" i="31"/>
  <c r="T6" i="31"/>
  <c r="T123" i="31"/>
  <c r="T132" i="31"/>
  <c r="T133" i="31"/>
  <c r="T131" i="31"/>
  <c r="T124" i="31"/>
  <c r="T130" i="31"/>
  <c r="T125" i="31"/>
  <c r="T127" i="31"/>
  <c r="T126" i="31"/>
  <c r="T128" i="31"/>
  <c r="T129" i="31"/>
  <c r="P5" i="31"/>
  <c r="P13" i="31"/>
  <c r="P9" i="31"/>
  <c r="P15" i="31"/>
  <c r="P11" i="31"/>
  <c r="P8" i="31"/>
  <c r="P10" i="31"/>
  <c r="P6" i="31"/>
  <c r="P7" i="31"/>
  <c r="P14" i="31"/>
  <c r="P12" i="31"/>
  <c r="W129" i="31"/>
  <c r="W123" i="31"/>
  <c r="W127" i="31"/>
  <c r="W132" i="31"/>
  <c r="W126" i="31"/>
  <c r="W124" i="31"/>
  <c r="W125" i="31"/>
  <c r="W128" i="31"/>
  <c r="W131" i="31"/>
  <c r="W130" i="31"/>
  <c r="W133" i="31"/>
  <c r="V8" i="31"/>
  <c r="V6" i="31"/>
  <c r="V5" i="31"/>
  <c r="V11" i="31"/>
  <c r="V10" i="31"/>
  <c r="V13" i="31"/>
  <c r="V7" i="31"/>
  <c r="V12" i="31"/>
  <c r="V15" i="31"/>
  <c r="V14" i="31"/>
  <c r="V9" i="31"/>
  <c r="W10" i="31"/>
  <c r="W8" i="31"/>
  <c r="W13" i="31"/>
  <c r="W15" i="31"/>
  <c r="W6" i="31"/>
  <c r="W11" i="31"/>
  <c r="W14" i="31"/>
  <c r="W12" i="31"/>
  <c r="W7" i="31"/>
  <c r="W9" i="31"/>
  <c r="W5" i="31"/>
  <c r="M9" i="9"/>
  <c r="I9" i="9"/>
  <c r="V91" i="31"/>
  <c r="V90" i="31"/>
  <c r="V84" i="31"/>
  <c r="V93" i="31"/>
  <c r="V85" i="31"/>
  <c r="V89" i="31"/>
  <c r="V92" i="31"/>
  <c r="V94" i="31"/>
  <c r="V88" i="31"/>
  <c r="V86" i="31"/>
  <c r="V87" i="31"/>
  <c r="P92" i="31"/>
  <c r="P85" i="31"/>
  <c r="P87" i="31"/>
  <c r="P88" i="31"/>
  <c r="P91" i="31"/>
  <c r="P93" i="31"/>
  <c r="P84" i="31"/>
  <c r="P89" i="31"/>
  <c r="P94" i="31"/>
  <c r="P86" i="31"/>
  <c r="P90" i="31"/>
  <c r="W44" i="31"/>
  <c r="W52" i="31"/>
  <c r="W50" i="31"/>
  <c r="W49" i="31"/>
  <c r="W51" i="31"/>
  <c r="W47" i="31"/>
  <c r="W54" i="31"/>
  <c r="W53" i="31"/>
  <c r="W48" i="31"/>
  <c r="W46" i="31"/>
  <c r="W45" i="31"/>
  <c r="U50" i="31"/>
  <c r="U49" i="31"/>
  <c r="U46" i="31"/>
  <c r="U52" i="31"/>
  <c r="U54" i="31"/>
  <c r="U47" i="31"/>
  <c r="U45" i="31"/>
  <c r="U51" i="31"/>
  <c r="U44" i="31"/>
  <c r="U53" i="31"/>
  <c r="U48" i="31"/>
  <c r="T45" i="31"/>
  <c r="T53" i="31"/>
  <c r="T51" i="31"/>
  <c r="T47" i="31"/>
  <c r="T54" i="31"/>
  <c r="T52" i="31"/>
  <c r="T48" i="31"/>
  <c r="T49" i="31"/>
  <c r="T50" i="31"/>
  <c r="T46" i="31"/>
  <c r="T44" i="31"/>
  <c r="I7" i="9"/>
  <c r="M7" i="9"/>
  <c r="W10" i="32"/>
  <c r="S11" i="32"/>
  <c r="T94" i="31"/>
  <c r="T91" i="31"/>
  <c r="T86" i="31"/>
  <c r="T87" i="31"/>
  <c r="T85" i="31"/>
  <c r="T88" i="31"/>
  <c r="T92" i="31"/>
  <c r="T93" i="31"/>
  <c r="T89" i="31"/>
  <c r="T90" i="31"/>
  <c r="T84" i="31"/>
  <c r="B10" i="9"/>
  <c r="X9" i="32"/>
  <c r="C10" i="9" s="1"/>
  <c r="P49" i="31"/>
  <c r="P47" i="31"/>
  <c r="P45" i="31"/>
  <c r="P53" i="31"/>
  <c r="P52" i="31"/>
  <c r="P50" i="31"/>
  <c r="P48" i="31"/>
  <c r="P51" i="31"/>
  <c r="P46" i="31"/>
  <c r="P54" i="31"/>
  <c r="P44" i="31"/>
  <c r="I6" i="9"/>
  <c r="M6" i="9"/>
  <c r="W159" i="32"/>
  <c r="X159" i="32" s="1"/>
  <c r="S160" i="32"/>
  <c r="W94" i="31"/>
  <c r="W87" i="31"/>
  <c r="W90" i="31"/>
  <c r="W93" i="31"/>
  <c r="W89" i="31"/>
  <c r="W91" i="31"/>
  <c r="W85" i="31"/>
  <c r="W86" i="31"/>
  <c r="W84" i="31"/>
  <c r="W88" i="31"/>
  <c r="W92" i="31"/>
  <c r="U91" i="31"/>
  <c r="U87" i="31"/>
  <c r="U89" i="31"/>
  <c r="U93" i="31"/>
  <c r="U88" i="31"/>
  <c r="U85" i="31"/>
  <c r="U86" i="31"/>
  <c r="U94" i="31"/>
  <c r="U90" i="31"/>
  <c r="U92" i="31"/>
  <c r="U84" i="31"/>
  <c r="I8" i="9"/>
  <c r="M8" i="9"/>
  <c r="E10" i="9" l="1"/>
  <c r="K10" i="9" s="1"/>
  <c r="O10" i="9"/>
  <c r="P10" i="9"/>
  <c r="G10" i="9"/>
  <c r="Q10" i="9"/>
  <c r="R10" i="9"/>
  <c r="S10" i="9"/>
  <c r="D10" i="9"/>
  <c r="T10" i="9"/>
  <c r="X10" i="32"/>
  <c r="C11" i="9" s="1"/>
  <c r="B11" i="9"/>
  <c r="W160" i="32"/>
  <c r="X160" i="32" s="1"/>
  <c r="S161" i="32"/>
  <c r="W11" i="32"/>
  <c r="S12" i="32"/>
  <c r="I10" i="9"/>
  <c r="M10" i="9"/>
  <c r="E11" i="9" l="1"/>
  <c r="K11" i="9" s="1"/>
  <c r="T11" i="9"/>
  <c r="R11" i="9"/>
  <c r="Q11" i="9"/>
  <c r="S11" i="9"/>
  <c r="G11" i="9"/>
  <c r="P11" i="9"/>
  <c r="D11" i="9"/>
  <c r="O11" i="9"/>
  <c r="W161" i="32"/>
  <c r="X161" i="32" s="1"/>
  <c r="S162" i="32"/>
  <c r="S13" i="32"/>
  <c r="W12" i="32"/>
  <c r="X11" i="32"/>
  <c r="C12" i="9" s="1"/>
  <c r="B12" i="9"/>
  <c r="M11" i="9"/>
  <c r="I11" i="9"/>
  <c r="E12" i="9" l="1"/>
  <c r="K12" i="9" s="1"/>
  <c r="O12" i="9"/>
  <c r="P12" i="9"/>
  <c r="Q12" i="9"/>
  <c r="R12" i="9"/>
  <c r="G12" i="9"/>
  <c r="S12" i="9"/>
  <c r="T12" i="9"/>
  <c r="D12" i="9"/>
  <c r="X12" i="32"/>
  <c r="C13" i="9" s="1"/>
  <c r="B13" i="9"/>
  <c r="W13" i="32"/>
  <c r="S14" i="32"/>
  <c r="I12" i="9"/>
  <c r="M12" i="9"/>
  <c r="S163" i="32"/>
  <c r="W162" i="32"/>
  <c r="X162" i="32" s="1"/>
  <c r="E13" i="9" l="1"/>
  <c r="K13" i="9" s="1"/>
  <c r="T13" i="9"/>
  <c r="D13" i="9"/>
  <c r="R13" i="9"/>
  <c r="P13" i="9"/>
  <c r="G13" i="9"/>
  <c r="O13" i="9"/>
  <c r="Q13" i="9"/>
  <c r="S13" i="9"/>
  <c r="W14" i="32"/>
  <c r="S15" i="32"/>
  <c r="X13" i="32"/>
  <c r="C14" i="9" s="1"/>
  <c r="B14" i="9"/>
  <c r="S164" i="32"/>
  <c r="W163" i="32"/>
  <c r="X163" i="32" s="1"/>
  <c r="I13" i="9"/>
  <c r="M13" i="9"/>
  <c r="E14" i="9" l="1"/>
  <c r="K14" i="9" s="1"/>
  <c r="D14" i="9"/>
  <c r="O14" i="9"/>
  <c r="P14" i="9"/>
  <c r="Q14" i="9"/>
  <c r="R14" i="9"/>
  <c r="S14" i="9"/>
  <c r="T14" i="9"/>
  <c r="G14" i="9"/>
  <c r="S16" i="32"/>
  <c r="W15" i="32"/>
  <c r="B16" i="9" s="1"/>
  <c r="S165" i="32"/>
  <c r="W164" i="32"/>
  <c r="X164" i="32" s="1"/>
  <c r="I14" i="9"/>
  <c r="M14" i="9"/>
  <c r="B15" i="9"/>
  <c r="X14" i="32"/>
  <c r="C15" i="9" s="1"/>
  <c r="O16" i="9" l="1"/>
  <c r="D16" i="9"/>
  <c r="G16" i="9"/>
  <c r="R16" i="9"/>
  <c r="Q16" i="9"/>
  <c r="P16" i="9"/>
  <c r="T16" i="9"/>
  <c r="S16" i="9"/>
  <c r="E15" i="9"/>
  <c r="K15" i="9" s="1"/>
  <c r="T15" i="9"/>
  <c r="D15" i="9"/>
  <c r="P15" i="9"/>
  <c r="Q15" i="9"/>
  <c r="O15" i="9"/>
  <c r="G15" i="9"/>
  <c r="R15" i="9"/>
  <c r="S15" i="9"/>
  <c r="I15" i="9"/>
  <c r="M15" i="9"/>
  <c r="S166" i="32"/>
  <c r="W165" i="32"/>
  <c r="X165" i="32" s="1"/>
  <c r="E16" i="9"/>
  <c r="K16" i="9" s="1"/>
  <c r="X15" i="32"/>
  <c r="C16" i="9" s="1"/>
  <c r="S17" i="32"/>
  <c r="W16" i="32"/>
  <c r="X16" i="32" l="1"/>
  <c r="C17" i="9" s="1"/>
  <c r="B17" i="9"/>
  <c r="S18" i="32"/>
  <c r="W17" i="32"/>
  <c r="W166" i="32"/>
  <c r="X166" i="32" s="1"/>
  <c r="S167" i="32"/>
  <c r="I16" i="9"/>
  <c r="M16" i="9"/>
  <c r="E17" i="9" l="1"/>
  <c r="K17" i="9" s="1"/>
  <c r="O17" i="9"/>
  <c r="G17" i="9"/>
  <c r="P17" i="9"/>
  <c r="D17" i="9"/>
  <c r="Q17" i="9"/>
  <c r="R17" i="9"/>
  <c r="S17" i="9"/>
  <c r="T17" i="9"/>
  <c r="B18" i="9"/>
  <c r="X17" i="32"/>
  <c r="C18" i="9" s="1"/>
  <c r="W18" i="32"/>
  <c r="S19" i="32"/>
  <c r="W167" i="32"/>
  <c r="X167" i="32" s="1"/>
  <c r="S168" i="32"/>
  <c r="I17" i="9"/>
  <c r="M17" i="9"/>
  <c r="E18" i="9" l="1"/>
  <c r="K18" i="9" s="1"/>
  <c r="T18" i="9"/>
  <c r="P18" i="9"/>
  <c r="R18" i="9"/>
  <c r="Q18" i="9"/>
  <c r="D18" i="9"/>
  <c r="S18" i="9"/>
  <c r="G18" i="9"/>
  <c r="O18" i="9"/>
  <c r="W19" i="32"/>
  <c r="S20" i="32"/>
  <c r="X18" i="32"/>
  <c r="C19" i="9" s="1"/>
  <c r="B19" i="9"/>
  <c r="S169" i="32"/>
  <c r="W168" i="32"/>
  <c r="X168" i="32" s="1"/>
  <c r="I18" i="9"/>
  <c r="M18" i="9"/>
  <c r="E19" i="9" l="1"/>
  <c r="K19" i="9" s="1"/>
  <c r="G19" i="9"/>
  <c r="O19" i="9"/>
  <c r="P19" i="9"/>
  <c r="Q19" i="9"/>
  <c r="R19" i="9"/>
  <c r="D19" i="9"/>
  <c r="S19" i="9"/>
  <c r="T19" i="9"/>
  <c r="W169" i="32"/>
  <c r="X169" i="32" s="1"/>
  <c r="S170" i="32"/>
  <c r="I19" i="9"/>
  <c r="M19" i="9"/>
  <c r="W20" i="32"/>
  <c r="S21" i="32"/>
  <c r="B20" i="9"/>
  <c r="X19" i="32"/>
  <c r="C20" i="9" s="1"/>
  <c r="E20" i="9" l="1"/>
  <c r="K20" i="9" s="1"/>
  <c r="T20" i="9"/>
  <c r="G20" i="9"/>
  <c r="Q20" i="9"/>
  <c r="R20" i="9"/>
  <c r="S20" i="9"/>
  <c r="D20" i="9"/>
  <c r="P20" i="9"/>
  <c r="O20" i="9"/>
  <c r="M20" i="9"/>
  <c r="I20" i="9"/>
  <c r="B21" i="9"/>
  <c r="X20" i="32"/>
  <c r="C21" i="9" s="1"/>
  <c r="W21" i="32"/>
  <c r="S22" i="32"/>
  <c r="W170" i="32"/>
  <c r="X170" i="32" s="1"/>
  <c r="S171" i="32"/>
  <c r="E21" i="9" l="1"/>
  <c r="K21" i="9" s="1"/>
  <c r="O21" i="9"/>
  <c r="G21" i="9"/>
  <c r="P21" i="9"/>
  <c r="Q21" i="9"/>
  <c r="R21" i="9"/>
  <c r="S21" i="9"/>
  <c r="T21" i="9"/>
  <c r="D21" i="9"/>
  <c r="M21" i="9"/>
  <c r="I21" i="9"/>
  <c r="X21" i="32"/>
  <c r="C22" i="9" s="1"/>
  <c r="B22" i="9"/>
  <c r="S172" i="32"/>
  <c r="W171" i="32"/>
  <c r="X171" i="32" s="1"/>
  <c r="S23" i="32"/>
  <c r="W22" i="32"/>
  <c r="E22" i="9" l="1"/>
  <c r="K22" i="9" s="1"/>
  <c r="T22" i="9"/>
  <c r="G22" i="9"/>
  <c r="D22" i="9"/>
  <c r="Q22" i="9"/>
  <c r="R22" i="9"/>
  <c r="O22" i="9"/>
  <c r="P22" i="9"/>
  <c r="S22" i="9"/>
  <c r="B23" i="9"/>
  <c r="X22" i="32"/>
  <c r="C23" i="9" s="1"/>
  <c r="M22" i="9"/>
  <c r="I22" i="9"/>
  <c r="W23" i="32"/>
  <c r="S24" i="32"/>
  <c r="W172" i="32"/>
  <c r="X172" i="32" s="1"/>
  <c r="S173" i="32"/>
  <c r="E23" i="9" l="1"/>
  <c r="K23" i="9" s="1"/>
  <c r="D23" i="9"/>
  <c r="O23" i="9"/>
  <c r="P23" i="9"/>
  <c r="Q23" i="9"/>
  <c r="G23" i="9"/>
  <c r="R23" i="9"/>
  <c r="S23" i="9"/>
  <c r="T23" i="9"/>
  <c r="W24" i="32"/>
  <c r="S25" i="32"/>
  <c r="S174" i="32"/>
  <c r="W173" i="32"/>
  <c r="X173" i="32" s="1"/>
  <c r="I23" i="9"/>
  <c r="M23" i="9"/>
  <c r="B24" i="9"/>
  <c r="X23" i="32"/>
  <c r="C24" i="9" s="1"/>
  <c r="E24" i="9" l="1"/>
  <c r="K24" i="9" s="1"/>
  <c r="T24" i="9"/>
  <c r="S24" i="9"/>
  <c r="R24" i="9"/>
  <c r="P24" i="9"/>
  <c r="G24" i="9"/>
  <c r="O24" i="9"/>
  <c r="Q24" i="9"/>
  <c r="D24" i="9"/>
  <c r="M24" i="9"/>
  <c r="I24" i="9"/>
  <c r="W174" i="32"/>
  <c r="X174" i="32" s="1"/>
  <c r="S175" i="32"/>
  <c r="S26" i="32"/>
  <c r="W25" i="32"/>
  <c r="X24" i="32"/>
  <c r="C25" i="9" s="1"/>
  <c r="B25" i="9"/>
  <c r="E25" i="9" l="1"/>
  <c r="K25" i="9" s="1"/>
  <c r="O25" i="9"/>
  <c r="P25" i="9"/>
  <c r="D25" i="9"/>
  <c r="Q25" i="9"/>
  <c r="R25" i="9"/>
  <c r="S25" i="9"/>
  <c r="G25" i="9"/>
  <c r="T25" i="9"/>
  <c r="W175" i="32"/>
  <c r="X175" i="32" s="1"/>
  <c r="S176" i="32"/>
  <c r="X25" i="32"/>
  <c r="C26" i="9" s="1"/>
  <c r="B26" i="9"/>
  <c r="I25" i="9"/>
  <c r="M25" i="9"/>
  <c r="S27" i="32"/>
  <c r="W26" i="32"/>
  <c r="E26" i="9" l="1"/>
  <c r="K26" i="9" s="1"/>
  <c r="D26" i="9"/>
  <c r="T26" i="9"/>
  <c r="Q26" i="9"/>
  <c r="S26" i="9"/>
  <c r="P26" i="9"/>
  <c r="R26" i="9"/>
  <c r="G26" i="9"/>
  <c r="O26" i="9"/>
  <c r="B27" i="9"/>
  <c r="X26" i="32"/>
  <c r="C27" i="9" s="1"/>
  <c r="W27" i="32"/>
  <c r="S28" i="32"/>
  <c r="M26" i="9"/>
  <c r="I26" i="9"/>
  <c r="W176" i="32"/>
  <c r="X176" i="32" s="1"/>
  <c r="S177" i="32"/>
  <c r="E27" i="9" l="1"/>
  <c r="K27" i="9" s="1"/>
  <c r="D27" i="9"/>
  <c r="O27" i="9"/>
  <c r="P27" i="9"/>
  <c r="Q27" i="9"/>
  <c r="R27" i="9"/>
  <c r="S27" i="9"/>
  <c r="T27" i="9"/>
  <c r="G27" i="9"/>
  <c r="S178" i="32"/>
  <c r="W177" i="32"/>
  <c r="X177" i="32" s="1"/>
  <c r="S29" i="32"/>
  <c r="W28" i="32"/>
  <c r="B28" i="9"/>
  <c r="X27" i="32"/>
  <c r="C28" i="9" s="1"/>
  <c r="M27" i="9"/>
  <c r="I27" i="9"/>
  <c r="E28" i="9" l="1"/>
  <c r="K28" i="9" s="1"/>
  <c r="T28" i="9"/>
  <c r="R28" i="9"/>
  <c r="Q28" i="9"/>
  <c r="D28" i="9"/>
  <c r="S28" i="9"/>
  <c r="O28" i="9"/>
  <c r="G28" i="9"/>
  <c r="P28" i="9"/>
  <c r="X28" i="32"/>
  <c r="C29" i="9" s="1"/>
  <c r="B29" i="9"/>
  <c r="S30" i="32"/>
  <c r="W29" i="32"/>
  <c r="B30" i="9" s="1"/>
  <c r="I28" i="9"/>
  <c r="M28" i="9"/>
  <c r="S179" i="32"/>
  <c r="W178" i="32"/>
  <c r="X178" i="32" s="1"/>
  <c r="T30" i="9" l="1"/>
  <c r="D30" i="9"/>
  <c r="P30" i="9"/>
  <c r="S30" i="9"/>
  <c r="O30" i="9"/>
  <c r="R30" i="9"/>
  <c r="Q30" i="9"/>
  <c r="E29" i="9"/>
  <c r="K29" i="9" s="1"/>
  <c r="O29" i="9"/>
  <c r="P29" i="9"/>
  <c r="D29" i="9"/>
  <c r="Q29" i="9"/>
  <c r="G29" i="9"/>
  <c r="R29" i="9"/>
  <c r="S29" i="9"/>
  <c r="T29" i="9"/>
  <c r="X29" i="32"/>
  <c r="C30" i="9" s="1"/>
  <c r="E30" i="9"/>
  <c r="S180" i="32"/>
  <c r="W179" i="32"/>
  <c r="X179" i="32" s="1"/>
  <c r="S31" i="32"/>
  <c r="W30" i="32"/>
  <c r="M29" i="9"/>
  <c r="I29" i="9"/>
  <c r="K30" i="9" l="1"/>
  <c r="G30" i="9"/>
  <c r="W180" i="32"/>
  <c r="X180" i="32" s="1"/>
  <c r="S181" i="32"/>
  <c r="X30" i="32"/>
  <c r="C31" i="9" s="1"/>
  <c r="B31" i="9"/>
  <c r="S32" i="32"/>
  <c r="W31" i="32"/>
  <c r="M30" i="9"/>
  <c r="I30" i="9"/>
  <c r="E31" i="9" l="1"/>
  <c r="K31" i="9" s="1"/>
  <c r="O31" i="9"/>
  <c r="P31" i="9"/>
  <c r="Q31" i="9"/>
  <c r="R31" i="9"/>
  <c r="D31" i="9"/>
  <c r="S31" i="9"/>
  <c r="T31" i="9"/>
  <c r="G31" i="9"/>
  <c r="S33" i="32"/>
  <c r="W32" i="32"/>
  <c r="M31" i="9"/>
  <c r="I31" i="9"/>
  <c r="B32" i="9"/>
  <c r="X31" i="32"/>
  <c r="C32" i="9" s="1"/>
  <c r="S182" i="32"/>
  <c r="W181" i="32"/>
  <c r="X181" i="32" s="1"/>
  <c r="E32" i="9" l="1"/>
  <c r="K32" i="9" s="1"/>
  <c r="G32" i="9"/>
  <c r="T32" i="9"/>
  <c r="Q32" i="9"/>
  <c r="S32" i="9"/>
  <c r="P32" i="9"/>
  <c r="D32" i="9"/>
  <c r="O32" i="9"/>
  <c r="R32" i="9"/>
  <c r="W182" i="32"/>
  <c r="X182" i="32" s="1"/>
  <c r="S183" i="32"/>
  <c r="B33" i="9"/>
  <c r="X32" i="32"/>
  <c r="C33" i="9" s="1"/>
  <c r="I32" i="9"/>
  <c r="M32" i="9"/>
  <c r="W33" i="32"/>
  <c r="S34" i="32"/>
  <c r="E33" i="9" l="1"/>
  <c r="K33" i="9" s="1"/>
  <c r="G33" i="9"/>
  <c r="O33" i="9"/>
  <c r="P33" i="9"/>
  <c r="Q33" i="9"/>
  <c r="R33" i="9"/>
  <c r="S33" i="9"/>
  <c r="T33" i="9"/>
  <c r="D33" i="9"/>
  <c r="W34" i="32"/>
  <c r="S35" i="32"/>
  <c r="M33" i="9"/>
  <c r="I33" i="9"/>
  <c r="B34" i="9"/>
  <c r="X33" i="32"/>
  <c r="C34" i="9" s="1"/>
  <c r="S184" i="32"/>
  <c r="W183" i="32"/>
  <c r="X183" i="32" s="1"/>
  <c r="E34" i="9" l="1"/>
  <c r="K34" i="9" s="1"/>
  <c r="T34" i="9"/>
  <c r="P34" i="9"/>
  <c r="Q34" i="9"/>
  <c r="R34" i="9"/>
  <c r="G34" i="9"/>
  <c r="D34" i="9"/>
  <c r="O34" i="9"/>
  <c r="S34" i="9"/>
  <c r="W184" i="32"/>
  <c r="X184" i="32" s="1"/>
  <c r="S185" i="32"/>
  <c r="I34" i="9"/>
  <c r="M34" i="9"/>
  <c r="S36" i="32"/>
  <c r="W35" i="32"/>
  <c r="X35" i="32" s="1"/>
  <c r="X34" i="32"/>
  <c r="C35" i="9" s="1"/>
  <c r="B35" i="9"/>
  <c r="E35" i="9" l="1"/>
  <c r="K35" i="9" s="1"/>
  <c r="O35" i="9"/>
  <c r="P35" i="9"/>
  <c r="G35" i="9"/>
  <c r="Q35" i="9"/>
  <c r="D35" i="9"/>
  <c r="R35" i="9"/>
  <c r="S35" i="9"/>
  <c r="T35" i="9"/>
  <c r="W36" i="32"/>
  <c r="X36" i="32" s="1"/>
  <c r="S37" i="32"/>
  <c r="I35" i="9"/>
  <c r="M35" i="9"/>
  <c r="S186" i="32"/>
  <c r="W185" i="32"/>
  <c r="X185" i="32" s="1"/>
  <c r="W186" i="32" l="1"/>
  <c r="X186" i="32" s="1"/>
  <c r="S187" i="32"/>
  <c r="S38" i="32"/>
  <c r="W37" i="32"/>
  <c r="X37" i="32" s="1"/>
  <c r="W38" i="32" l="1"/>
  <c r="X38" i="32" s="1"/>
  <c r="S39" i="32"/>
  <c r="S188" i="32"/>
  <c r="W187" i="32"/>
  <c r="X187" i="32" s="1"/>
  <c r="W188" i="32" l="1"/>
  <c r="X188" i="32" s="1"/>
  <c r="S189" i="32"/>
  <c r="S40" i="32"/>
  <c r="W39" i="32"/>
  <c r="X39" i="32" s="1"/>
  <c r="S41" i="32" l="1"/>
  <c r="W40" i="32"/>
  <c r="X40" i="32" s="1"/>
  <c r="S190" i="32"/>
  <c r="W189" i="32"/>
  <c r="X189" i="32" s="1"/>
  <c r="S191" i="32" l="1"/>
  <c r="W190" i="32"/>
  <c r="X190" i="32" s="1"/>
  <c r="S42" i="32"/>
  <c r="W41" i="32"/>
  <c r="X41" i="32" s="1"/>
  <c r="W42" i="32" l="1"/>
  <c r="X42" i="32" s="1"/>
  <c r="S43" i="32"/>
  <c r="S192" i="32"/>
  <c r="W191" i="32"/>
  <c r="X191" i="32" s="1"/>
  <c r="S193" i="32" l="1"/>
  <c r="W192" i="32"/>
  <c r="X192" i="32" s="1"/>
  <c r="W43" i="32"/>
  <c r="X43" i="32" s="1"/>
  <c r="S44" i="32"/>
  <c r="W44" i="32" l="1"/>
  <c r="X44" i="32" s="1"/>
  <c r="S45" i="32"/>
  <c r="S194" i="32"/>
  <c r="W193" i="32"/>
  <c r="X193" i="32" s="1"/>
  <c r="W194" i="32" l="1"/>
  <c r="X194" i="32" s="1"/>
  <c r="S195" i="32"/>
  <c r="S46" i="32"/>
  <c r="W45" i="32"/>
  <c r="X45" i="32" s="1"/>
  <c r="W46" i="32" l="1"/>
  <c r="X46" i="32" s="1"/>
  <c r="S47" i="32"/>
  <c r="S196" i="32"/>
  <c r="W195" i="32"/>
  <c r="X195" i="32" s="1"/>
  <c r="S197" i="32" l="1"/>
  <c r="W196" i="32"/>
  <c r="X196" i="32" s="1"/>
  <c r="W47" i="32"/>
  <c r="X47" i="32" s="1"/>
  <c r="S48" i="32"/>
  <c r="W48" i="32" l="1"/>
  <c r="X48" i="32" s="1"/>
  <c r="S49" i="32"/>
  <c r="S198" i="32"/>
  <c r="W197" i="32"/>
  <c r="X197" i="32" s="1"/>
  <c r="W198" i="32" l="1"/>
  <c r="X198" i="32" s="1"/>
  <c r="S199" i="32"/>
  <c r="S50" i="32"/>
  <c r="W49" i="32"/>
  <c r="X49" i="32" s="1"/>
  <c r="W50" i="32" l="1"/>
  <c r="X50" i="32" s="1"/>
  <c r="S51" i="32"/>
  <c r="S200" i="32"/>
  <c r="W199" i="32"/>
  <c r="X199" i="32" s="1"/>
  <c r="S201" i="32" l="1"/>
  <c r="W200" i="32"/>
  <c r="X200" i="32" s="1"/>
  <c r="S52" i="32"/>
  <c r="W51" i="32"/>
  <c r="X51" i="32" s="1"/>
  <c r="W52" i="32" l="1"/>
  <c r="X52" i="32" s="1"/>
  <c r="S53" i="32"/>
  <c r="S202" i="32"/>
  <c r="W201" i="32"/>
  <c r="X201" i="32" s="1"/>
  <c r="S203" i="32" l="1"/>
  <c r="W202" i="32"/>
  <c r="X202" i="32" s="1"/>
  <c r="W53" i="32"/>
  <c r="X53" i="32" s="1"/>
  <c r="S54" i="32"/>
  <c r="W54" i="32" l="1"/>
  <c r="X54" i="32" s="1"/>
  <c r="S55" i="32"/>
  <c r="S204" i="32"/>
  <c r="W203" i="32"/>
  <c r="X203" i="32" s="1"/>
  <c r="S205" i="32" l="1"/>
  <c r="W204" i="32"/>
  <c r="X204" i="32" s="1"/>
  <c r="S56" i="32"/>
  <c r="W55" i="32"/>
  <c r="X55" i="32" s="1"/>
  <c r="W56" i="32" l="1"/>
  <c r="X56" i="32" s="1"/>
  <c r="S57" i="32"/>
  <c r="S206" i="32"/>
  <c r="W205" i="32"/>
  <c r="X205" i="32" s="1"/>
  <c r="S207" i="32" l="1"/>
  <c r="W206" i="32"/>
  <c r="X206" i="32" s="1"/>
  <c r="W57" i="32"/>
  <c r="X57" i="32" s="1"/>
  <c r="S58" i="32"/>
  <c r="W58" i="32" l="1"/>
  <c r="X58" i="32" s="1"/>
  <c r="S59" i="32"/>
  <c r="S208" i="32"/>
  <c r="W207" i="32"/>
  <c r="X207" i="32" s="1"/>
  <c r="S209" i="32" l="1"/>
  <c r="W208" i="32"/>
  <c r="X208" i="32" s="1"/>
  <c r="W59" i="32"/>
  <c r="X59" i="32" s="1"/>
  <c r="S60" i="32"/>
  <c r="W60" i="32" l="1"/>
  <c r="X60" i="32" s="1"/>
  <c r="S61" i="32"/>
  <c r="S210" i="32"/>
  <c r="W209" i="32"/>
  <c r="X209" i="32" s="1"/>
  <c r="S211" i="32" l="1"/>
  <c r="W210" i="32"/>
  <c r="X210" i="32" s="1"/>
  <c r="W61" i="32"/>
  <c r="X61" i="32" s="1"/>
  <c r="S62" i="32"/>
  <c r="W62" i="32" l="1"/>
  <c r="X62" i="32" s="1"/>
  <c r="S63" i="32"/>
  <c r="S212" i="32"/>
  <c r="W211" i="32"/>
  <c r="X211" i="32" s="1"/>
  <c r="S213" i="32" l="1"/>
  <c r="W212" i="32"/>
  <c r="X212" i="32" s="1"/>
  <c r="W63" i="32"/>
  <c r="X63" i="32" s="1"/>
  <c r="S64" i="32"/>
  <c r="W64" i="32" l="1"/>
  <c r="X64" i="32" s="1"/>
  <c r="S65" i="32"/>
  <c r="S214" i="32"/>
  <c r="W213" i="32"/>
  <c r="X213" i="32" s="1"/>
  <c r="S215" i="32" l="1"/>
  <c r="W214" i="32"/>
  <c r="X214" i="32" s="1"/>
  <c r="W65" i="32"/>
  <c r="X65" i="32" s="1"/>
  <c r="S66" i="32"/>
  <c r="W66" i="32" l="1"/>
  <c r="X66" i="32" s="1"/>
  <c r="S67" i="32"/>
  <c r="S216" i="32"/>
  <c r="W215" i="32"/>
  <c r="X215" i="32" s="1"/>
  <c r="S217" i="32" l="1"/>
  <c r="W216" i="32"/>
  <c r="X216" i="32" s="1"/>
  <c r="W67" i="32"/>
  <c r="X67" i="32" s="1"/>
  <c r="S68" i="32"/>
  <c r="W68" i="32" l="1"/>
  <c r="X68" i="32" s="1"/>
  <c r="S69" i="32"/>
  <c r="S218" i="32"/>
  <c r="W217" i="32"/>
  <c r="X217" i="32" s="1"/>
  <c r="S219" i="32" l="1"/>
  <c r="W218" i="32"/>
  <c r="X218" i="32" s="1"/>
  <c r="W69" i="32"/>
  <c r="X69" i="32" s="1"/>
  <c r="S70" i="32"/>
  <c r="W70" i="32" l="1"/>
  <c r="X70" i="32" s="1"/>
  <c r="S71" i="32"/>
  <c r="S220" i="32"/>
  <c r="W219" i="32"/>
  <c r="X219" i="32" s="1"/>
  <c r="S221" i="32" l="1"/>
  <c r="W220" i="32"/>
  <c r="X220" i="32" s="1"/>
  <c r="W71" i="32"/>
  <c r="X71" i="32" s="1"/>
  <c r="S72" i="32"/>
  <c r="W72" i="32" l="1"/>
  <c r="X72" i="32" s="1"/>
  <c r="S73" i="32"/>
  <c r="S222" i="32"/>
  <c r="W221" i="32"/>
  <c r="X221" i="32" s="1"/>
  <c r="S223" i="32" l="1"/>
  <c r="W222" i="32"/>
  <c r="X222" i="32" s="1"/>
  <c r="W73" i="32"/>
  <c r="X73" i="32" s="1"/>
  <c r="S74" i="32"/>
  <c r="W74" i="32" l="1"/>
  <c r="X74" i="32" s="1"/>
  <c r="S75" i="32"/>
  <c r="S224" i="32"/>
  <c r="W223" i="32"/>
  <c r="X223" i="32" s="1"/>
  <c r="S225" i="32" l="1"/>
  <c r="W224" i="32"/>
  <c r="X224" i="32" s="1"/>
  <c r="W75" i="32"/>
  <c r="X75" i="32" s="1"/>
  <c r="S76" i="32"/>
  <c r="W76" i="32" l="1"/>
  <c r="X76" i="32" s="1"/>
  <c r="S77" i="32"/>
  <c r="S226" i="32"/>
  <c r="W225" i="32"/>
  <c r="X225" i="32" s="1"/>
  <c r="S227" i="32" l="1"/>
  <c r="W226" i="32"/>
  <c r="X226" i="32" s="1"/>
  <c r="W77" i="32"/>
  <c r="X77" i="32" s="1"/>
  <c r="S78" i="32"/>
  <c r="W78" i="32" l="1"/>
  <c r="X78" i="32" s="1"/>
  <c r="S79" i="32"/>
  <c r="S228" i="32"/>
  <c r="W227" i="32"/>
  <c r="X227" i="32" s="1"/>
  <c r="S229" i="32" l="1"/>
  <c r="W228" i="32"/>
  <c r="X228" i="32" s="1"/>
  <c r="W79" i="32"/>
  <c r="X79" i="32" s="1"/>
  <c r="S80" i="32"/>
  <c r="W80" i="32" l="1"/>
  <c r="X80" i="32" s="1"/>
  <c r="S81" i="32"/>
  <c r="S230" i="32"/>
  <c r="W229" i="32"/>
  <c r="X229" i="32" s="1"/>
  <c r="S231" i="32" l="1"/>
  <c r="W230" i="32"/>
  <c r="X230" i="32" s="1"/>
  <c r="W81" i="32"/>
  <c r="X81" i="32" s="1"/>
  <c r="S82" i="32"/>
  <c r="W82" i="32" l="1"/>
  <c r="X82" i="32" s="1"/>
  <c r="S83" i="32"/>
  <c r="S232" i="32"/>
  <c r="W231" i="32"/>
  <c r="X231" i="32" s="1"/>
  <c r="S233" i="32" l="1"/>
  <c r="W232" i="32"/>
  <c r="X232" i="32" s="1"/>
  <c r="W83" i="32"/>
  <c r="X83" i="32" s="1"/>
  <c r="S84" i="32"/>
  <c r="W84" i="32" l="1"/>
  <c r="X84" i="32" s="1"/>
  <c r="S85" i="32"/>
  <c r="W233" i="32"/>
  <c r="X233" i="32" s="1"/>
  <c r="S234" i="32"/>
  <c r="S235" i="32" l="1"/>
  <c r="W234" i="32"/>
  <c r="X234" i="32" s="1"/>
  <c r="W85" i="32"/>
  <c r="X85" i="32" s="1"/>
  <c r="S86" i="32"/>
  <c r="W86" i="32" l="1"/>
  <c r="X86" i="32" s="1"/>
  <c r="S87" i="32"/>
  <c r="S236" i="32"/>
  <c r="W235" i="32"/>
  <c r="X235" i="32" s="1"/>
  <c r="S237" i="32" l="1"/>
  <c r="W236" i="32"/>
  <c r="X236" i="32" s="1"/>
  <c r="W87" i="32"/>
  <c r="X87" i="32" s="1"/>
  <c r="S88" i="32"/>
  <c r="W88" i="32" l="1"/>
  <c r="X88" i="32" s="1"/>
  <c r="S89" i="32"/>
  <c r="S238" i="32"/>
  <c r="W237" i="32"/>
  <c r="X237" i="32" s="1"/>
  <c r="S239" i="32" l="1"/>
  <c r="W238" i="32"/>
  <c r="X238" i="32" s="1"/>
  <c r="W89" i="32"/>
  <c r="X89" i="32" s="1"/>
  <c r="S90" i="32"/>
  <c r="W90" i="32" l="1"/>
  <c r="X90" i="32" s="1"/>
  <c r="S91" i="32"/>
  <c r="S240" i="32"/>
  <c r="W239" i="32"/>
  <c r="X239" i="32" s="1"/>
  <c r="S241" i="32" l="1"/>
  <c r="W240" i="32"/>
  <c r="X240" i="32" s="1"/>
  <c r="W91" i="32"/>
  <c r="X91" i="32" s="1"/>
  <c r="S92" i="32"/>
  <c r="W92" i="32" l="1"/>
  <c r="X92" i="32" s="1"/>
  <c r="S93" i="32"/>
  <c r="S242" i="32"/>
  <c r="W241" i="32"/>
  <c r="X241" i="32" s="1"/>
  <c r="W242" i="32" l="1"/>
  <c r="X242" i="32" s="1"/>
  <c r="S243" i="32"/>
  <c r="W93" i="32"/>
  <c r="X93" i="32" s="1"/>
  <c r="S94" i="32"/>
  <c r="W94" i="32" l="1"/>
  <c r="X94" i="32" s="1"/>
  <c r="S95" i="32"/>
  <c r="S244" i="32"/>
  <c r="W243" i="32"/>
  <c r="X243" i="32" s="1"/>
  <c r="S245" i="32" l="1"/>
  <c r="W244" i="32"/>
  <c r="X244" i="32" s="1"/>
  <c r="W95" i="32"/>
  <c r="X95" i="32" s="1"/>
  <c r="S96" i="32"/>
  <c r="W96" i="32" l="1"/>
  <c r="X96" i="32" s="1"/>
  <c r="S97" i="32"/>
  <c r="S246" i="32"/>
  <c r="W245" i="32"/>
  <c r="X245" i="32" s="1"/>
  <c r="S247" i="32" l="1"/>
  <c r="W246" i="32"/>
  <c r="X246" i="32" s="1"/>
  <c r="W97" i="32"/>
  <c r="X97" i="32" s="1"/>
  <c r="S98" i="32"/>
  <c r="W98" i="32" l="1"/>
  <c r="X98" i="32" s="1"/>
  <c r="S99" i="32"/>
  <c r="S248" i="32"/>
  <c r="W247" i="32"/>
  <c r="X247" i="32" s="1"/>
  <c r="S249" i="32" l="1"/>
  <c r="W248" i="32"/>
  <c r="X248" i="32" s="1"/>
  <c r="W99" i="32"/>
  <c r="X99" i="32" s="1"/>
  <c r="S100" i="32"/>
  <c r="W100" i="32" l="1"/>
  <c r="X100" i="32" s="1"/>
  <c r="S101" i="32"/>
  <c r="S250" i="32"/>
  <c r="W249" i="32"/>
  <c r="X249" i="32" s="1"/>
  <c r="S251" i="32" l="1"/>
  <c r="W250" i="32"/>
  <c r="X250" i="32" s="1"/>
  <c r="W101" i="32"/>
  <c r="X101" i="32" s="1"/>
  <c r="S102" i="32"/>
  <c r="W102" i="32" l="1"/>
  <c r="X102" i="32" s="1"/>
  <c r="S103" i="32"/>
  <c r="W251" i="32"/>
  <c r="X251" i="32" s="1"/>
  <c r="S252" i="32"/>
  <c r="S253" i="32" l="1"/>
  <c r="W252" i="32"/>
  <c r="X252" i="32" s="1"/>
  <c r="W103" i="32"/>
  <c r="X103" i="32" s="1"/>
  <c r="S104" i="32"/>
  <c r="W104" i="32" l="1"/>
  <c r="X104" i="32" s="1"/>
  <c r="S105" i="32"/>
  <c r="S254" i="32"/>
  <c r="W253" i="32"/>
  <c r="X253" i="32" s="1"/>
  <c r="S255" i="32" l="1"/>
  <c r="W254" i="32"/>
  <c r="X254" i="32" s="1"/>
  <c r="W105" i="32"/>
  <c r="X105" i="32" s="1"/>
  <c r="S106" i="32"/>
  <c r="W106" i="32" l="1"/>
  <c r="X106" i="32" s="1"/>
  <c r="S107" i="32"/>
  <c r="S256" i="32"/>
  <c r="W255" i="32"/>
  <c r="X255" i="32" s="1"/>
  <c r="S257" i="32" l="1"/>
  <c r="W256" i="32"/>
  <c r="X256" i="32" s="1"/>
  <c r="W107" i="32"/>
  <c r="X107" i="32" s="1"/>
  <c r="S108" i="32"/>
  <c r="W108" i="32" l="1"/>
  <c r="X108" i="32" s="1"/>
  <c r="S109" i="32"/>
  <c r="S258" i="32"/>
  <c r="W257" i="32"/>
  <c r="X257" i="32" s="1"/>
  <c r="S259" i="32" l="1"/>
  <c r="W258" i="32"/>
  <c r="X258" i="32" s="1"/>
  <c r="W109" i="32"/>
  <c r="X109" i="32" s="1"/>
  <c r="S110" i="32"/>
  <c r="W110" i="32" l="1"/>
  <c r="X110" i="32" s="1"/>
  <c r="S111" i="32"/>
  <c r="S260" i="32"/>
  <c r="W259" i="32"/>
  <c r="X259" i="32" s="1"/>
  <c r="W260" i="32" l="1"/>
  <c r="X260" i="32" s="1"/>
  <c r="S261" i="32"/>
  <c r="W111" i="32"/>
  <c r="X111" i="32" s="1"/>
  <c r="S112" i="32"/>
  <c r="W112" i="32" l="1"/>
  <c r="X112" i="32" s="1"/>
  <c r="S113" i="32"/>
  <c r="S262" i="32"/>
  <c r="W261" i="32"/>
  <c r="X261" i="32" s="1"/>
  <c r="S263" i="32" l="1"/>
  <c r="W262" i="32"/>
  <c r="X262" i="32" s="1"/>
  <c r="W113" i="32"/>
  <c r="X113" i="32" s="1"/>
  <c r="S114" i="32"/>
  <c r="W114" i="32" l="1"/>
  <c r="X114" i="32" s="1"/>
  <c r="S115" i="32"/>
  <c r="S264" i="32"/>
  <c r="W263" i="32"/>
  <c r="X263" i="32" s="1"/>
  <c r="S265" i="32" l="1"/>
  <c r="W264" i="32"/>
  <c r="X264" i="32" s="1"/>
  <c r="W115" i="32"/>
  <c r="X115" i="32" s="1"/>
  <c r="S116" i="32"/>
  <c r="W116" i="32" l="1"/>
  <c r="X116" i="32" s="1"/>
  <c r="S117" i="32"/>
  <c r="S266" i="32"/>
  <c r="W265" i="32"/>
  <c r="X265" i="32" s="1"/>
  <c r="S267" i="32" l="1"/>
  <c r="W266" i="32"/>
  <c r="X266" i="32" s="1"/>
  <c r="W117" i="32"/>
  <c r="X117" i="32" s="1"/>
  <c r="S118" i="32"/>
  <c r="W118" i="32" l="1"/>
  <c r="X118" i="32" s="1"/>
  <c r="S119" i="32"/>
  <c r="S268" i="32"/>
  <c r="W267" i="32"/>
  <c r="X267" i="32" s="1"/>
  <c r="S269" i="32" l="1"/>
  <c r="W268" i="32"/>
  <c r="X268" i="32" s="1"/>
  <c r="W119" i="32"/>
  <c r="X119" i="32" s="1"/>
  <c r="S120" i="32"/>
  <c r="W120" i="32" l="1"/>
  <c r="X120" i="32" s="1"/>
  <c r="S121" i="32"/>
  <c r="S270" i="32"/>
  <c r="W269" i="32"/>
  <c r="X269" i="32" s="1"/>
  <c r="S271" i="32" l="1"/>
  <c r="W270" i="32"/>
  <c r="X270" i="32" s="1"/>
  <c r="W121" i="32"/>
  <c r="X121" i="32" s="1"/>
  <c r="S122" i="32"/>
  <c r="W122" i="32" l="1"/>
  <c r="X122" i="32" s="1"/>
  <c r="S123" i="32"/>
  <c r="S272" i="32"/>
  <c r="W271" i="32"/>
  <c r="X271" i="32" s="1"/>
  <c r="S273" i="32" l="1"/>
  <c r="W272" i="32"/>
  <c r="X272" i="32" s="1"/>
  <c r="W123" i="32"/>
  <c r="X123" i="32" s="1"/>
  <c r="S124" i="32"/>
  <c r="W124" i="32" l="1"/>
  <c r="X124" i="32" s="1"/>
  <c r="S125" i="32"/>
  <c r="S274" i="32"/>
  <c r="W273" i="32"/>
  <c r="X273" i="32" s="1"/>
  <c r="S275" i="32" l="1"/>
  <c r="W274" i="32"/>
  <c r="X274" i="32" s="1"/>
  <c r="W125" i="32"/>
  <c r="X125" i="32" s="1"/>
  <c r="S126" i="32"/>
  <c r="W126" i="32" l="1"/>
  <c r="X126" i="32" s="1"/>
  <c r="S127" i="32"/>
  <c r="S276" i="32"/>
  <c r="W275" i="32"/>
  <c r="X275" i="32" s="1"/>
  <c r="S277" i="32" l="1"/>
  <c r="W276" i="32"/>
  <c r="X276" i="32" s="1"/>
  <c r="W127" i="32"/>
  <c r="X127" i="32" s="1"/>
  <c r="S128" i="32"/>
  <c r="W128" i="32" l="1"/>
  <c r="X128" i="32" s="1"/>
  <c r="S129" i="32"/>
  <c r="S278" i="32"/>
  <c r="W277" i="32"/>
  <c r="X277" i="32" s="1"/>
  <c r="S279" i="32" l="1"/>
  <c r="W278" i="32"/>
  <c r="X278" i="32" s="1"/>
  <c r="W129" i="32"/>
  <c r="X129" i="32" s="1"/>
  <c r="S130" i="32"/>
  <c r="W130" i="32" l="1"/>
  <c r="X130" i="32" s="1"/>
  <c r="S131" i="32"/>
  <c r="S280" i="32"/>
  <c r="W279" i="32"/>
  <c r="X279" i="32" s="1"/>
  <c r="S281" i="32" l="1"/>
  <c r="W280" i="32"/>
  <c r="X280" i="32" s="1"/>
  <c r="W131" i="32"/>
  <c r="X131" i="32" s="1"/>
  <c r="S132" i="32"/>
  <c r="W132" i="32" l="1"/>
  <c r="X132" i="32" s="1"/>
  <c r="S133" i="32"/>
  <c r="S282" i="32"/>
  <c r="W281" i="32"/>
  <c r="X281" i="32" s="1"/>
  <c r="W282" i="32" l="1"/>
  <c r="X282" i="32" s="1"/>
  <c r="S283" i="32"/>
  <c r="W133" i="32"/>
  <c r="X133" i="32" s="1"/>
  <c r="S134" i="32"/>
  <c r="W134" i="32" l="1"/>
  <c r="X134" i="32" s="1"/>
  <c r="S135" i="32"/>
  <c r="S284" i="32"/>
  <c r="W283" i="32"/>
  <c r="X283" i="32" s="1"/>
  <c r="W284" i="32" l="1"/>
  <c r="X284" i="32" s="1"/>
  <c r="S285" i="32"/>
  <c r="W135" i="32"/>
  <c r="X135" i="32" s="1"/>
  <c r="S136" i="32"/>
  <c r="W136" i="32" l="1"/>
  <c r="X136" i="32" s="1"/>
  <c r="S137" i="32"/>
  <c r="W285" i="32"/>
  <c r="X285" i="32" s="1"/>
  <c r="S286" i="32"/>
  <c r="S287" i="32" l="1"/>
  <c r="W286" i="32"/>
  <c r="X286" i="32" s="1"/>
  <c r="W137" i="32"/>
  <c r="X137" i="32" s="1"/>
  <c r="S138" i="32"/>
  <c r="W138" i="32" l="1"/>
  <c r="X138" i="32" s="1"/>
  <c r="S139" i="32"/>
  <c r="W139" i="32" s="1"/>
  <c r="X139" i="32" s="1"/>
  <c r="S288" i="32"/>
  <c r="W287" i="32"/>
  <c r="X287" i="32" s="1"/>
  <c r="W288" i="32" l="1"/>
  <c r="X288" i="32" s="1"/>
  <c r="S289" i="32"/>
  <c r="W289" i="32" l="1"/>
  <c r="X289" i="32" s="1"/>
  <c r="S290" i="32"/>
  <c r="S291" i="32" l="1"/>
  <c r="W290" i="32"/>
  <c r="X290" i="32" s="1"/>
  <c r="S292" i="32" l="1"/>
  <c r="W291" i="32"/>
  <c r="X291" i="32" s="1"/>
  <c r="W292" i="32" l="1"/>
  <c r="X292" i="32" s="1"/>
  <c r="S293" i="32"/>
  <c r="W293" i="32" l="1"/>
  <c r="X293" i="32" s="1"/>
  <c r="S294" i="32"/>
  <c r="S295" i="32" l="1"/>
  <c r="W294" i="32"/>
  <c r="X294" i="32" s="1"/>
  <c r="S296" i="32" l="1"/>
  <c r="W295" i="32"/>
  <c r="X295" i="32" s="1"/>
  <c r="W296" i="32" l="1"/>
  <c r="X296" i="32" s="1"/>
  <c r="S297" i="32"/>
  <c r="W297" i="32" l="1"/>
  <c r="X297" i="32" s="1"/>
  <c r="S298" i="32"/>
  <c r="S299" i="32" l="1"/>
  <c r="W298" i="32"/>
  <c r="X298" i="32" s="1"/>
  <c r="S300" i="32" l="1"/>
  <c r="W299" i="32"/>
  <c r="X299" i="32" s="1"/>
  <c r="W300" i="32" l="1"/>
  <c r="X300" i="32" s="1"/>
  <c r="S301" i="32"/>
  <c r="W301" i="32" l="1"/>
  <c r="X301" i="32" s="1"/>
  <c r="S302" i="32"/>
  <c r="S303" i="32" l="1"/>
  <c r="W302" i="32"/>
  <c r="X302" i="32" s="1"/>
  <c r="S304" i="32" l="1"/>
  <c r="W303" i="32"/>
  <c r="X303" i="32" s="1"/>
  <c r="W304" i="32" l="1"/>
  <c r="X304" i="32" s="1"/>
  <c r="S305" i="32"/>
  <c r="W305" i="32" l="1"/>
  <c r="X305" i="32" s="1"/>
  <c r="S306" i="32"/>
  <c r="W306" i="32" l="1"/>
  <c r="X306" i="32" s="1"/>
  <c r="S307" i="32"/>
  <c r="S308" i="32" l="1"/>
  <c r="W307" i="32"/>
  <c r="X307" i="32" s="1"/>
  <c r="W308" i="32" l="1"/>
  <c r="X308" i="32" s="1"/>
  <c r="S309" i="32"/>
  <c r="W309" i="32" l="1"/>
  <c r="X309" i="32" s="1"/>
  <c r="S310" i="32"/>
  <c r="S311" i="32" l="1"/>
  <c r="W310" i="32"/>
  <c r="X310" i="32" s="1"/>
  <c r="S312" i="32" l="1"/>
  <c r="W311" i="32"/>
  <c r="X311" i="32" s="1"/>
  <c r="W312" i="32" l="1"/>
  <c r="X312" i="32" s="1"/>
  <c r="S313" i="32"/>
  <c r="W313" i="32" l="1"/>
  <c r="X313" i="32" s="1"/>
  <c r="S314" i="32"/>
  <c r="S315" i="32" l="1"/>
  <c r="W314" i="32"/>
  <c r="X314" i="32" s="1"/>
  <c r="S316" i="32" l="1"/>
  <c r="W315" i="32"/>
  <c r="X315" i="32" s="1"/>
  <c r="W316" i="32" l="1"/>
  <c r="X316" i="32" s="1"/>
  <c r="S317" i="32"/>
  <c r="W317" i="32" l="1"/>
  <c r="X317" i="32" s="1"/>
  <c r="S318" i="32"/>
  <c r="S319" i="32" l="1"/>
  <c r="W318" i="32"/>
  <c r="X318" i="32" s="1"/>
  <c r="S320" i="32" l="1"/>
  <c r="W319" i="32"/>
  <c r="X319" i="32" s="1"/>
  <c r="W320" i="32" l="1"/>
  <c r="X320" i="32" s="1"/>
  <c r="S321" i="32"/>
  <c r="W321" i="32" l="1"/>
  <c r="X321" i="32" s="1"/>
  <c r="S322" i="32"/>
  <c r="S323" i="32" l="1"/>
  <c r="W322" i="32"/>
  <c r="X322" i="32" s="1"/>
  <c r="S324" i="32" l="1"/>
  <c r="W323" i="32"/>
  <c r="X323" i="32" s="1"/>
  <c r="W324" i="32" l="1"/>
  <c r="X324" i="32" s="1"/>
  <c r="S325" i="32"/>
  <c r="W325" i="32" l="1"/>
  <c r="X325" i="32" s="1"/>
  <c r="S326" i="32"/>
  <c r="S327" i="32" l="1"/>
  <c r="W326" i="32"/>
  <c r="X326" i="32" s="1"/>
  <c r="S328" i="32" l="1"/>
  <c r="W327" i="32"/>
  <c r="X327" i="32" s="1"/>
  <c r="W328" i="32" l="1"/>
  <c r="X328" i="32" s="1"/>
  <c r="S329" i="32"/>
  <c r="W329" i="32" l="1"/>
  <c r="X329" i="32" s="1"/>
  <c r="S330" i="32"/>
  <c r="S331" i="32" l="1"/>
  <c r="W330" i="32"/>
  <c r="X330" i="32" s="1"/>
  <c r="S332" i="32" l="1"/>
  <c r="W331" i="32"/>
  <c r="X331" i="32" s="1"/>
  <c r="W332" i="32" l="1"/>
  <c r="X332" i="32" s="1"/>
  <c r="S333" i="32"/>
  <c r="S334" i="32" l="1"/>
  <c r="W333" i="32"/>
  <c r="X333" i="32" s="1"/>
  <c r="S335" i="32" l="1"/>
  <c r="W334" i="32"/>
  <c r="X334" i="32" s="1"/>
  <c r="S336" i="32" l="1"/>
  <c r="W335" i="32"/>
  <c r="X335" i="32" s="1"/>
  <c r="W336" i="32" l="1"/>
  <c r="X336" i="32" s="1"/>
  <c r="S337" i="32"/>
  <c r="W337" i="32" l="1"/>
  <c r="X337" i="32" s="1"/>
  <c r="S338" i="32"/>
  <c r="S339" i="32" l="1"/>
  <c r="W338" i="32"/>
  <c r="X338" i="32" s="1"/>
  <c r="S340" i="32" l="1"/>
  <c r="W339" i="32"/>
  <c r="X339" i="32" s="1"/>
  <c r="W340" i="32" l="1"/>
  <c r="X340" i="32" s="1"/>
  <c r="S341" i="32"/>
  <c r="W341" i="32" l="1"/>
  <c r="X341" i="32" s="1"/>
  <c r="S342" i="32"/>
  <c r="S343" i="32" l="1"/>
  <c r="W342" i="32"/>
  <c r="X342" i="32" s="1"/>
  <c r="S344" i="32" l="1"/>
  <c r="W343" i="32"/>
  <c r="X343" i="32" s="1"/>
  <c r="W344" i="32" l="1"/>
  <c r="X344" i="32" s="1"/>
  <c r="S345" i="32"/>
  <c r="W345" i="32" l="1"/>
  <c r="X345" i="32" s="1"/>
  <c r="S346" i="32"/>
  <c r="S347" i="32" l="1"/>
  <c r="W346" i="32"/>
  <c r="X346" i="32" s="1"/>
  <c r="S348" i="32" l="1"/>
  <c r="W347" i="32"/>
  <c r="X347" i="32" s="1"/>
  <c r="W348" i="32" l="1"/>
  <c r="X348" i="32" s="1"/>
  <c r="S349" i="32"/>
  <c r="W349" i="32" l="1"/>
  <c r="X349" i="32" s="1"/>
  <c r="S350" i="32"/>
  <c r="S351" i="32" l="1"/>
  <c r="W350" i="32"/>
  <c r="X350" i="32" s="1"/>
  <c r="S352" i="32" l="1"/>
  <c r="W351" i="32"/>
  <c r="X351" i="32" s="1"/>
  <c r="S353" i="32" l="1"/>
  <c r="W352" i="32"/>
  <c r="X352" i="32" s="1"/>
  <c r="W353" i="32" l="1"/>
  <c r="X353" i="32" s="1"/>
  <c r="S354" i="32"/>
  <c r="S355" i="32" l="1"/>
  <c r="W354" i="32"/>
  <c r="X354" i="32" s="1"/>
  <c r="S356" i="32" l="1"/>
  <c r="W355" i="32"/>
  <c r="X355" i="32" s="1"/>
  <c r="W356" i="32" l="1"/>
  <c r="X356" i="32" s="1"/>
  <c r="S357" i="32"/>
  <c r="W357" i="32" l="1"/>
  <c r="X357" i="32" s="1"/>
  <c r="S358" i="32"/>
  <c r="S359" i="32" l="1"/>
  <c r="W358" i="32"/>
  <c r="X358" i="32" s="1"/>
  <c r="S360" i="32" l="1"/>
  <c r="W359" i="32"/>
  <c r="X359" i="32" s="1"/>
  <c r="W360" i="32" l="1"/>
  <c r="X360" i="32" s="1"/>
  <c r="S361" i="32"/>
  <c r="W361" i="32" l="1"/>
  <c r="X361" i="32" s="1"/>
  <c r="S362" i="32"/>
  <c r="S363" i="32" l="1"/>
  <c r="W362" i="32"/>
  <c r="X362" i="32" s="1"/>
  <c r="S364" i="32" l="1"/>
  <c r="W363" i="32"/>
  <c r="X363" i="32" s="1"/>
  <c r="W364" i="32" l="1"/>
  <c r="X364" i="32" s="1"/>
  <c r="S365" i="32"/>
  <c r="W365" i="32" l="1"/>
  <c r="X365" i="32" s="1"/>
  <c r="S366" i="32"/>
  <c r="S367" i="32" l="1"/>
  <c r="W366" i="32"/>
  <c r="X366" i="32" s="1"/>
  <c r="S368" i="32" l="1"/>
  <c r="W367" i="32"/>
  <c r="X367" i="32" s="1"/>
  <c r="W368" i="32" l="1"/>
  <c r="X368" i="32" s="1"/>
  <c r="S369" i="32"/>
  <c r="W369" i="32" l="1"/>
  <c r="X369" i="32" s="1"/>
  <c r="S370" i="32"/>
  <c r="S371" i="32" l="1"/>
  <c r="W370" i="32"/>
  <c r="X370" i="32" s="1"/>
  <c r="S372" i="32" l="1"/>
  <c r="W371" i="32"/>
  <c r="X371" i="32" s="1"/>
  <c r="W372" i="32" l="1"/>
  <c r="X372" i="32" s="1"/>
  <c r="S373" i="32"/>
  <c r="W373" i="32" l="1"/>
  <c r="X373" i="32" s="1"/>
  <c r="S374" i="32"/>
  <c r="S375" i="32" l="1"/>
  <c r="W374" i="32"/>
  <c r="X374" i="32" s="1"/>
  <c r="S376" i="32" l="1"/>
  <c r="W375" i="32"/>
  <c r="X375" i="32" s="1"/>
  <c r="W376" i="32" l="1"/>
  <c r="X376" i="32" s="1"/>
  <c r="S377" i="32"/>
  <c r="W377" i="32" l="1"/>
  <c r="X377" i="32" s="1"/>
  <c r="S378" i="32"/>
  <c r="W378" i="32" l="1"/>
  <c r="X378" i="32" s="1"/>
  <c r="S379" i="32"/>
  <c r="S380" i="32" l="1"/>
  <c r="W379" i="32"/>
  <c r="X379" i="32" s="1"/>
  <c r="W380" i="32" l="1"/>
  <c r="X380" i="32" s="1"/>
  <c r="S381" i="32"/>
  <c r="W381" i="32" l="1"/>
  <c r="X381" i="32" s="1"/>
  <c r="S382" i="32"/>
  <c r="W382" i="32" l="1"/>
  <c r="X382" i="32" s="1"/>
  <c r="S383" i="32"/>
  <c r="S384" i="32" l="1"/>
  <c r="W383" i="32"/>
  <c r="X383" i="32" s="1"/>
  <c r="S385" i="32" l="1"/>
  <c r="W384" i="32"/>
  <c r="X384" i="32" s="1"/>
  <c r="W385" i="32" l="1"/>
  <c r="X385" i="32" s="1"/>
  <c r="S386" i="32"/>
  <c r="W386" i="32" l="1"/>
  <c r="X386" i="32" s="1"/>
  <c r="S387" i="32"/>
  <c r="S388" i="32" l="1"/>
  <c r="W387" i="32"/>
  <c r="X387" i="32" s="1"/>
  <c r="W388" i="32" l="1"/>
  <c r="X388" i="32" s="1"/>
  <c r="S389" i="32"/>
  <c r="W389" i="32" l="1"/>
  <c r="X389" i="32" s="1"/>
  <c r="S390" i="32"/>
  <c r="W390" i="32" l="1"/>
  <c r="X390" i="32" s="1"/>
  <c r="S391" i="32"/>
  <c r="S392" i="32" l="1"/>
  <c r="W391" i="32"/>
  <c r="X391" i="32" s="1"/>
  <c r="S393" i="32" l="1"/>
  <c r="W392" i="32"/>
  <c r="X392" i="32" s="1"/>
  <c r="W393" i="32" l="1"/>
  <c r="X393" i="32" s="1"/>
  <c r="S394" i="32"/>
  <c r="W394" i="32" l="1"/>
  <c r="X394" i="32" s="1"/>
  <c r="S395" i="32"/>
  <c r="S396" i="32" l="1"/>
  <c r="W395" i="32"/>
  <c r="X395" i="32" s="1"/>
  <c r="S397" i="32" l="1"/>
  <c r="W396" i="32"/>
  <c r="X396" i="32" s="1"/>
  <c r="S398" i="32" l="1"/>
  <c r="W397" i="32"/>
  <c r="X397" i="32" s="1"/>
  <c r="W398" i="32" l="1"/>
  <c r="X398" i="32" s="1"/>
  <c r="S399" i="32"/>
  <c r="S400" i="32" l="1"/>
  <c r="W399" i="32"/>
  <c r="X399" i="32" s="1"/>
  <c r="S401" i="32" l="1"/>
  <c r="W400" i="32"/>
  <c r="X400" i="32" s="1"/>
  <c r="W401" i="32" l="1"/>
  <c r="X401" i="32" s="1"/>
  <c r="S402" i="32"/>
  <c r="W402" i="32" l="1"/>
  <c r="X402" i="32" s="1"/>
  <c r="S403" i="32"/>
  <c r="S404" i="32" l="1"/>
  <c r="W403" i="32"/>
  <c r="X403" i="32" s="1"/>
  <c r="S405" i="32" l="1"/>
  <c r="W404" i="32"/>
  <c r="X404" i="32" s="1"/>
  <c r="W405" i="32" l="1"/>
  <c r="X405" i="32" s="1"/>
  <c r="S406" i="32"/>
  <c r="S407" i="32" l="1"/>
  <c r="W406" i="32"/>
  <c r="X406" i="32" s="1"/>
  <c r="S408" i="32" l="1"/>
  <c r="W407" i="32"/>
  <c r="X407" i="32" s="1"/>
  <c r="S409" i="32" l="1"/>
  <c r="W408" i="32"/>
  <c r="X408" i="32" s="1"/>
  <c r="W409" i="32" l="1"/>
  <c r="X409" i="32" s="1"/>
  <c r="S410" i="32"/>
  <c r="W410" i="32" l="1"/>
  <c r="X410" i="32" s="1"/>
  <c r="S411" i="32"/>
  <c r="S412" i="32" l="1"/>
  <c r="W411" i="32"/>
  <c r="X411" i="32" s="1"/>
  <c r="S413" i="32" l="1"/>
  <c r="W412" i="32"/>
  <c r="X412" i="32" s="1"/>
  <c r="W413" i="32" l="1"/>
  <c r="X413" i="32" s="1"/>
  <c r="S414" i="32"/>
  <c r="W414" i="32" l="1"/>
  <c r="X414" i="32" s="1"/>
  <c r="S415" i="32"/>
  <c r="S416" i="32" l="1"/>
  <c r="W415" i="32"/>
  <c r="X415" i="32" s="1"/>
  <c r="S417" i="32" l="1"/>
  <c r="W416" i="32"/>
  <c r="X416" i="32" s="1"/>
  <c r="W417" i="32" l="1"/>
  <c r="X417" i="32" s="1"/>
  <c r="S418" i="32"/>
  <c r="W418" i="32" l="1"/>
  <c r="X418" i="32" s="1"/>
  <c r="S419" i="32"/>
  <c r="S420" i="32" l="1"/>
  <c r="W419" i="32"/>
  <c r="X419" i="32" s="1"/>
  <c r="S421" i="32" l="1"/>
  <c r="W420" i="32"/>
  <c r="X420" i="32" s="1"/>
  <c r="W421" i="32" l="1"/>
  <c r="X421" i="32" s="1"/>
  <c r="S422" i="32"/>
  <c r="W422" i="32" l="1"/>
  <c r="X422" i="32" s="1"/>
  <c r="S423" i="32"/>
  <c r="S424" i="32" l="1"/>
  <c r="W423" i="32"/>
  <c r="X423" i="32" s="1"/>
  <c r="S425" i="32" l="1"/>
  <c r="W424" i="32"/>
  <c r="X424" i="32" s="1"/>
  <c r="W425" i="32" l="1"/>
  <c r="X425" i="32" s="1"/>
  <c r="S426" i="32"/>
  <c r="S427" i="32" l="1"/>
  <c r="W426" i="32"/>
  <c r="X426" i="32" s="1"/>
  <c r="S428" i="32" l="1"/>
  <c r="W427" i="32"/>
  <c r="X427" i="32" s="1"/>
  <c r="W428" i="32" l="1"/>
  <c r="X428" i="32" s="1"/>
  <c r="S429" i="32"/>
  <c r="W429" i="32" l="1"/>
  <c r="X429" i="32" s="1"/>
  <c r="S430" i="32"/>
  <c r="W430" i="32" l="1"/>
  <c r="X430" i="32" s="1"/>
  <c r="S431" i="32"/>
  <c r="S432" i="32" l="1"/>
  <c r="W431" i="32"/>
  <c r="X431" i="32" s="1"/>
  <c r="S433" i="32" l="1"/>
  <c r="W432" i="32"/>
  <c r="X432" i="32" s="1"/>
  <c r="S434" i="32" l="1"/>
  <c r="W433" i="32"/>
  <c r="X433" i="32" s="1"/>
  <c r="W434" i="32" l="1"/>
  <c r="X434" i="32" s="1"/>
  <c r="S435" i="32"/>
  <c r="S436" i="32" l="1"/>
  <c r="W435" i="32"/>
  <c r="X435" i="32" s="1"/>
  <c r="S437" i="32" l="1"/>
  <c r="W436" i="32"/>
  <c r="X436" i="32" s="1"/>
  <c r="W437" i="32" l="1"/>
  <c r="X437" i="32" s="1"/>
  <c r="S438" i="32"/>
  <c r="W438" i="32" l="1"/>
  <c r="X438" i="32" s="1"/>
  <c r="S439" i="32"/>
  <c r="S440" i="32" l="1"/>
  <c r="W439" i="32"/>
  <c r="X439" i="32" s="1"/>
  <c r="S441" i="32" l="1"/>
  <c r="W440" i="32"/>
  <c r="X440" i="32" s="1"/>
  <c r="W441" i="32" l="1"/>
  <c r="X441" i="32" s="1"/>
  <c r="S442" i="32"/>
  <c r="W442" i="32" l="1"/>
  <c r="X442" i="32" s="1"/>
  <c r="S443" i="32"/>
  <c r="S444" i="32" l="1"/>
  <c r="W443" i="32"/>
  <c r="X443" i="32" s="1"/>
  <c r="W444" i="32" l="1"/>
  <c r="X444" i="32" s="1"/>
  <c r="S445" i="32"/>
  <c r="W445" i="32" l="1"/>
  <c r="X445" i="32" s="1"/>
  <c r="S446" i="32"/>
  <c r="W446" i="32" l="1"/>
  <c r="X446" i="32" s="1"/>
  <c r="S447" i="32"/>
  <c r="S448" i="32" l="1"/>
  <c r="W447" i="32"/>
  <c r="X447" i="32" s="1"/>
  <c r="S449" i="32" l="1"/>
  <c r="W448" i="32"/>
  <c r="X448" i="32" s="1"/>
  <c r="S450" i="32" l="1"/>
  <c r="W449" i="32"/>
  <c r="X449" i="32" s="1"/>
  <c r="W450" i="32" l="1"/>
  <c r="X450" i="32" s="1"/>
  <c r="S451" i="32"/>
  <c r="S452" i="32" l="1"/>
  <c r="W451" i="32"/>
  <c r="X451" i="32" s="1"/>
  <c r="S453" i="32" l="1"/>
  <c r="W452" i="32"/>
  <c r="X452" i="32" s="1"/>
  <c r="W453" i="32" l="1"/>
  <c r="X453" i="32" s="1"/>
  <c r="S454" i="32"/>
  <c r="W454" i="32" l="1"/>
  <c r="X454" i="32" s="1"/>
  <c r="S455" i="32"/>
  <c r="S456" i="32" l="1"/>
  <c r="W455" i="32"/>
  <c r="X455" i="32" s="1"/>
  <c r="S457" i="32" l="1"/>
  <c r="W456" i="32"/>
  <c r="X456" i="32" s="1"/>
  <c r="W457" i="32" l="1"/>
  <c r="X457" i="32" s="1"/>
  <c r="S458" i="32"/>
  <c r="W458" i="32" l="1"/>
  <c r="X458" i="32" s="1"/>
  <c r="S459" i="32"/>
  <c r="S460" i="32" l="1"/>
  <c r="W459" i="32"/>
  <c r="X459" i="32" s="1"/>
  <c r="S461" i="32" l="1"/>
  <c r="W460" i="32"/>
  <c r="X460" i="32" s="1"/>
  <c r="W461" i="32" l="1"/>
  <c r="X461" i="32" s="1"/>
  <c r="S462" i="32"/>
  <c r="W462" i="32" l="1"/>
  <c r="X462" i="32" s="1"/>
  <c r="S463" i="32"/>
  <c r="W463" i="32" l="1"/>
  <c r="X463" i="32" s="1"/>
  <c r="S464" i="32"/>
  <c r="S465" i="32" l="1"/>
  <c r="W464" i="32"/>
  <c r="X464" i="32" s="1"/>
  <c r="S466" i="32" l="1"/>
  <c r="W465" i="32"/>
  <c r="X465" i="32" s="1"/>
  <c r="S467" i="32" l="1"/>
  <c r="W466" i="32"/>
  <c r="X466" i="32" s="1"/>
  <c r="W467" i="32" l="1"/>
  <c r="X467" i="32" s="1"/>
  <c r="S468" i="32"/>
  <c r="S469" i="32" l="1"/>
  <c r="W468" i="32"/>
  <c r="X468" i="32" s="1"/>
  <c r="S470" i="32" l="1"/>
  <c r="W469" i="32"/>
  <c r="X469" i="32" s="1"/>
  <c r="W470" i="32" l="1"/>
  <c r="X470" i="32" s="1"/>
  <c r="S471" i="32"/>
  <c r="W471" i="32" l="1"/>
  <c r="X471" i="32" s="1"/>
  <c r="S472" i="32"/>
  <c r="S473" i="32" l="1"/>
  <c r="W472" i="32"/>
  <c r="X472" i="32" s="1"/>
  <c r="S474" i="32" l="1"/>
  <c r="W473" i="32"/>
  <c r="X473" i="32" s="1"/>
  <c r="W474" i="32" l="1"/>
  <c r="X474" i="32" s="1"/>
  <c r="S475" i="32"/>
  <c r="W475" i="32" l="1"/>
  <c r="X475" i="32" s="1"/>
  <c r="S476" i="32"/>
  <c r="S477" i="32" l="1"/>
  <c r="W476" i="32"/>
  <c r="X476" i="32" s="1"/>
  <c r="S478" i="32" l="1"/>
  <c r="W477" i="32"/>
  <c r="X477" i="32" s="1"/>
  <c r="W478" i="32" l="1"/>
  <c r="X478" i="32" s="1"/>
  <c r="S479" i="32"/>
  <c r="W479" i="32" l="1"/>
  <c r="X479" i="32" s="1"/>
  <c r="S480" i="32"/>
  <c r="S481" i="32" l="1"/>
  <c r="W480" i="32"/>
  <c r="X480" i="32" s="1"/>
  <c r="S482" i="32" l="1"/>
  <c r="W481" i="32"/>
  <c r="X481" i="32" s="1"/>
  <c r="W482" i="32" l="1"/>
  <c r="X482" i="32" s="1"/>
  <c r="S483" i="32"/>
  <c r="W483" i="32" l="1"/>
  <c r="X483" i="32" s="1"/>
  <c r="S484" i="32"/>
  <c r="S485" i="32" l="1"/>
  <c r="W484" i="32"/>
  <c r="X484" i="32" s="1"/>
  <c r="S486" i="32" l="1"/>
  <c r="W485" i="32"/>
  <c r="X485" i="32" s="1"/>
  <c r="W486" i="32" l="1"/>
  <c r="X486" i="32" s="1"/>
  <c r="S487" i="32"/>
  <c r="W487" i="32" l="1"/>
  <c r="X487" i="32" s="1"/>
  <c r="S488" i="32"/>
  <c r="S489" i="32" l="1"/>
  <c r="W488" i="32"/>
  <c r="X488" i="32" s="1"/>
  <c r="S490" i="32" l="1"/>
  <c r="W489" i="32"/>
  <c r="X489" i="32" s="1"/>
  <c r="W490" i="32" l="1"/>
  <c r="X490" i="32" s="1"/>
  <c r="S491" i="32"/>
  <c r="W491" i="32" l="1"/>
  <c r="X491" i="32" s="1"/>
  <c r="S492" i="32"/>
  <c r="S493" i="32" l="1"/>
  <c r="W492" i="32"/>
  <c r="X492" i="32" s="1"/>
  <c r="S494" i="32" l="1"/>
  <c r="W493" i="32"/>
  <c r="X493" i="32" s="1"/>
  <c r="W494" i="32" l="1"/>
  <c r="X494" i="32" s="1"/>
  <c r="S495" i="32"/>
  <c r="W495" i="32" l="1"/>
  <c r="X495" i="32" s="1"/>
  <c r="S496" i="32"/>
  <c r="S497" i="32" l="1"/>
  <c r="W496" i="32"/>
  <c r="X496" i="32" s="1"/>
  <c r="S498" i="32" l="1"/>
  <c r="W497" i="32"/>
  <c r="X497" i="32" s="1"/>
  <c r="W498" i="32" l="1"/>
  <c r="X498" i="32" s="1"/>
  <c r="S499" i="32"/>
  <c r="W499" i="32" l="1"/>
  <c r="X499" i="32" s="1"/>
  <c r="S500" i="32"/>
  <c r="S501" i="32" l="1"/>
  <c r="W500" i="32"/>
  <c r="X500" i="32" s="1"/>
  <c r="S502" i="32" l="1"/>
  <c r="W501" i="32"/>
  <c r="X501" i="32" s="1"/>
  <c r="W502" i="32" l="1"/>
  <c r="X502" i="32" s="1"/>
  <c r="S503" i="32"/>
  <c r="W503" i="32" l="1"/>
  <c r="X503" i="32" s="1"/>
  <c r="S504" i="32"/>
  <c r="S505" i="32" l="1"/>
  <c r="W504" i="32"/>
  <c r="X504" i="32" s="1"/>
  <c r="S506" i="32" l="1"/>
  <c r="W505" i="32"/>
  <c r="X505" i="32" s="1"/>
  <c r="W506" i="32" l="1"/>
  <c r="X506" i="32" s="1"/>
  <c r="S507" i="32"/>
  <c r="W507" i="32" l="1"/>
  <c r="X507" i="32" s="1"/>
  <c r="S508" i="32"/>
  <c r="S509" i="32" l="1"/>
  <c r="W508" i="32"/>
  <c r="X508" i="32" s="1"/>
  <c r="S510" i="32" l="1"/>
  <c r="W509" i="32"/>
  <c r="X509" i="32" s="1"/>
  <c r="W510" i="32" l="1"/>
  <c r="X510" i="32" s="1"/>
  <c r="S511" i="32"/>
  <c r="W511" i="32" l="1"/>
  <c r="X511" i="32" s="1"/>
  <c r="S512" i="32"/>
  <c r="S513" i="32" l="1"/>
  <c r="W512" i="32"/>
  <c r="X512" i="32" s="1"/>
  <c r="S514" i="32" l="1"/>
  <c r="W513" i="32"/>
  <c r="X513" i="32" s="1"/>
  <c r="W514" i="32" l="1"/>
  <c r="X514" i="32" s="1"/>
  <c r="S515" i="32"/>
  <c r="W515" i="32" l="1"/>
  <c r="X515" i="32" s="1"/>
  <c r="S516" i="32"/>
  <c r="W516" i="32" l="1"/>
  <c r="X516" i="32" s="1"/>
  <c r="S517" i="32"/>
  <c r="S518" i="32" l="1"/>
  <c r="W517" i="32"/>
  <c r="X517" i="32" s="1"/>
  <c r="W518" i="32" l="1"/>
  <c r="X518" i="32" s="1"/>
  <c r="S519" i="32"/>
  <c r="W519" i="32" l="1"/>
  <c r="X519" i="32" s="1"/>
  <c r="S520" i="32"/>
  <c r="S521" i="32" l="1"/>
  <c r="W520" i="32"/>
  <c r="X520" i="32" s="1"/>
  <c r="S522" i="32" l="1"/>
  <c r="W521" i="32"/>
  <c r="X521" i="32" s="1"/>
  <c r="W522" i="32" l="1"/>
  <c r="X522" i="32" s="1"/>
  <c r="S523" i="32"/>
  <c r="W523" i="32" l="1"/>
  <c r="X523" i="32" s="1"/>
  <c r="S524" i="32"/>
  <c r="S525" i="32" l="1"/>
  <c r="W524" i="32"/>
  <c r="X524" i="32" s="1"/>
  <c r="S526" i="32" l="1"/>
  <c r="W525" i="32"/>
  <c r="X525" i="32" s="1"/>
  <c r="W526" i="32" l="1"/>
  <c r="X526" i="32" s="1"/>
  <c r="S527" i="32"/>
  <c r="W527" i="32" l="1"/>
  <c r="X527" i="32" s="1"/>
  <c r="S528" i="32"/>
  <c r="S529" i="32" l="1"/>
  <c r="W528" i="32"/>
  <c r="X528" i="32" s="1"/>
  <c r="S530" i="32" l="1"/>
  <c r="W529" i="32"/>
  <c r="X529" i="32" s="1"/>
  <c r="W530" i="32" l="1"/>
  <c r="X530" i="32" s="1"/>
  <c r="S531" i="32"/>
  <c r="W531" i="32" l="1"/>
  <c r="X531" i="32" s="1"/>
  <c r="S532" i="32"/>
  <c r="S533" i="32" l="1"/>
  <c r="W532" i="32"/>
  <c r="X532" i="32" s="1"/>
  <c r="S534" i="32" l="1"/>
  <c r="W533" i="32"/>
  <c r="X533" i="32" s="1"/>
  <c r="W534" i="32" l="1"/>
  <c r="X534" i="32" s="1"/>
  <c r="S535" i="32"/>
  <c r="W535" i="32" l="1"/>
  <c r="X535" i="32" s="1"/>
  <c r="S536" i="32"/>
  <c r="S537" i="32" l="1"/>
  <c r="W536" i="32"/>
  <c r="X536" i="32" s="1"/>
  <c r="S538" i="32" l="1"/>
  <c r="W537" i="32"/>
  <c r="X537" i="32" s="1"/>
  <c r="W538" i="32" l="1"/>
  <c r="X538" i="32" s="1"/>
  <c r="S539" i="32"/>
  <c r="W539" i="32" l="1"/>
  <c r="X539" i="32" s="1"/>
  <c r="S540" i="32"/>
  <c r="S541" i="32" l="1"/>
  <c r="W540" i="32"/>
  <c r="X540" i="32" s="1"/>
  <c r="S542" i="32" l="1"/>
  <c r="W541" i="32"/>
  <c r="X541" i="32" s="1"/>
  <c r="W542" i="32" l="1"/>
  <c r="X542" i="32" s="1"/>
  <c r="S543" i="32"/>
  <c r="W543" i="32" l="1"/>
  <c r="X543" i="32" s="1"/>
  <c r="S544" i="32"/>
  <c r="S545" i="32" l="1"/>
  <c r="W544" i="32"/>
  <c r="X544" i="32" s="1"/>
  <c r="S546" i="32" l="1"/>
  <c r="W545" i="32"/>
  <c r="X545" i="32" s="1"/>
  <c r="S547" i="32" l="1"/>
  <c r="W546" i="32"/>
  <c r="X546" i="32" s="1"/>
  <c r="W547" i="32" l="1"/>
  <c r="X547" i="32" s="1"/>
  <c r="S548" i="32"/>
  <c r="S549" i="32" l="1"/>
  <c r="W548" i="32"/>
  <c r="X548" i="32" s="1"/>
  <c r="S550" i="32" l="1"/>
  <c r="W549" i="32"/>
  <c r="X549" i="32" s="1"/>
  <c r="W550" i="32" l="1"/>
  <c r="X550" i="32" s="1"/>
  <c r="S551" i="32"/>
  <c r="W551" i="32" l="1"/>
  <c r="X551" i="32" s="1"/>
  <c r="S552" i="32"/>
  <c r="S553" i="32" l="1"/>
  <c r="W552" i="32"/>
  <c r="X552" i="32" s="1"/>
  <c r="S554" i="32" l="1"/>
  <c r="W553" i="32"/>
  <c r="X553" i="32" s="1"/>
  <c r="W554" i="32" l="1"/>
  <c r="X554" i="32" s="1"/>
  <c r="S555" i="32"/>
  <c r="W555" i="32" l="1"/>
  <c r="X555" i="32" s="1"/>
  <c r="S556" i="32"/>
  <c r="S557" i="32" l="1"/>
  <c r="W556" i="32"/>
  <c r="X556" i="32" s="1"/>
  <c r="S558" i="32" l="1"/>
  <c r="W557" i="32"/>
  <c r="X557" i="32" s="1"/>
  <c r="W558" i="32" l="1"/>
  <c r="X558" i="32" s="1"/>
  <c r="S559" i="32"/>
  <c r="W559" i="32" l="1"/>
  <c r="X559" i="32" s="1"/>
  <c r="S560" i="32"/>
  <c r="S561" i="32" l="1"/>
  <c r="W560" i="32"/>
  <c r="X560" i="32" s="1"/>
  <c r="S562" i="32" l="1"/>
  <c r="W561" i="32"/>
  <c r="X561" i="32" s="1"/>
  <c r="W562" i="32" l="1"/>
  <c r="X562" i="32" s="1"/>
  <c r="S563" i="32"/>
  <c r="W563" i="32" l="1"/>
  <c r="X563" i="32" s="1"/>
  <c r="S564" i="32"/>
  <c r="S565" i="32" l="1"/>
  <c r="W564" i="32"/>
  <c r="X564" i="32" s="1"/>
  <c r="S566" i="32" l="1"/>
  <c r="W565" i="32"/>
  <c r="X565" i="32" s="1"/>
  <c r="W566" i="32" l="1"/>
  <c r="X566" i="32" s="1"/>
  <c r="S567" i="32"/>
  <c r="W567" i="32" l="1"/>
  <c r="X567" i="32" s="1"/>
  <c r="S568" i="32"/>
  <c r="S569" i="32" l="1"/>
  <c r="W568" i="32"/>
  <c r="X568" i="32" s="1"/>
  <c r="S570" i="32" l="1"/>
  <c r="W569" i="32"/>
  <c r="X569" i="32" s="1"/>
  <c r="W570" i="32" l="1"/>
  <c r="X570" i="32" s="1"/>
  <c r="S571" i="32"/>
  <c r="W571" i="32" l="1"/>
  <c r="X571" i="32" s="1"/>
  <c r="S572" i="32"/>
  <c r="W572" i="32" l="1"/>
  <c r="X572" i="32" s="1"/>
  <c r="S573" i="32"/>
  <c r="S574" i="32" l="1"/>
  <c r="W573" i="32"/>
  <c r="X573" i="32" s="1"/>
  <c r="W574" i="32" l="1"/>
  <c r="X574" i="32" s="1"/>
  <c r="S575" i="32"/>
  <c r="W575" i="32" l="1"/>
  <c r="X575" i="32" s="1"/>
  <c r="S576" i="32"/>
  <c r="S577" i="32" l="1"/>
  <c r="W576" i="32"/>
  <c r="X576" i="32" s="1"/>
  <c r="S578" i="32" l="1"/>
  <c r="W577" i="32"/>
  <c r="X577" i="32" s="1"/>
  <c r="W578" i="32" l="1"/>
  <c r="X578" i="32" s="1"/>
  <c r="S579" i="32"/>
  <c r="W579" i="32" l="1"/>
  <c r="X579" i="32" s="1"/>
  <c r="S580" i="32"/>
  <c r="S581" i="32" l="1"/>
  <c r="W580" i="32"/>
  <c r="X580" i="32" s="1"/>
  <c r="S582" i="32" l="1"/>
  <c r="W581" i="32"/>
  <c r="X581" i="32" s="1"/>
  <c r="W582" i="32" l="1"/>
  <c r="X582" i="32" s="1"/>
  <c r="S583" i="32"/>
  <c r="W583" i="32" l="1"/>
  <c r="X583" i="32" s="1"/>
  <c r="S584" i="32"/>
  <c r="S585" i="32" l="1"/>
  <c r="W584" i="32"/>
  <c r="X584" i="32" s="1"/>
  <c r="S586" i="32" l="1"/>
  <c r="W585" i="32"/>
  <c r="X585" i="32" s="1"/>
  <c r="W586" i="32" l="1"/>
  <c r="X586" i="32" s="1"/>
  <c r="S587" i="32"/>
  <c r="W587" i="32" l="1"/>
  <c r="X587" i="32" s="1"/>
  <c r="S588" i="32"/>
  <c r="W588" i="32" l="1"/>
  <c r="X588" i="32" s="1"/>
  <c r="S589" i="32"/>
  <c r="S590" i="32" l="1"/>
  <c r="W589" i="32"/>
  <c r="X589" i="32" s="1"/>
  <c r="W590" i="32" l="1"/>
  <c r="X590" i="32" s="1"/>
  <c r="S591" i="32"/>
  <c r="W591" i="32" l="1"/>
  <c r="X591" i="32" s="1"/>
  <c r="S592" i="32"/>
  <c r="S593" i="32" l="1"/>
  <c r="W592" i="32"/>
  <c r="X592" i="32" s="1"/>
  <c r="S594" i="32" l="1"/>
  <c r="W593" i="32"/>
  <c r="X593" i="32" s="1"/>
  <c r="W594" i="32" l="1"/>
  <c r="X594" i="32" s="1"/>
  <c r="S595" i="32"/>
  <c r="W595" i="32" l="1"/>
  <c r="X595" i="32" s="1"/>
  <c r="S596" i="32"/>
  <c r="S597" i="32" l="1"/>
  <c r="W596" i="32"/>
  <c r="X596" i="32" s="1"/>
  <c r="S598" i="32" l="1"/>
  <c r="W597" i="32"/>
  <c r="X597" i="32" s="1"/>
  <c r="S599" i="32" l="1"/>
  <c r="W598" i="32"/>
  <c r="X598" i="32" s="1"/>
  <c r="W599" i="32" l="1"/>
  <c r="X599" i="32" s="1"/>
  <c r="S600" i="32"/>
  <c r="S601" i="32" l="1"/>
  <c r="W600" i="32"/>
  <c r="X600" i="32" s="1"/>
  <c r="S602" i="32" l="1"/>
  <c r="W601" i="32"/>
  <c r="X601" i="32" s="1"/>
  <c r="W602" i="32" l="1"/>
  <c r="X602" i="32" s="1"/>
  <c r="S603" i="32"/>
  <c r="W603" i="32" l="1"/>
  <c r="X603" i="32" s="1"/>
  <c r="S604" i="32"/>
  <c r="S605" i="32" l="1"/>
  <c r="W604" i="32"/>
  <c r="X604" i="32" s="1"/>
  <c r="S606" i="32" l="1"/>
  <c r="W605" i="32"/>
  <c r="X605" i="32" s="1"/>
  <c r="W606" i="32" l="1"/>
  <c r="X606" i="32" s="1"/>
  <c r="S607" i="32"/>
  <c r="W607" i="32" l="1"/>
  <c r="X607" i="32" s="1"/>
  <c r="S608" i="32"/>
  <c r="S609" i="32" l="1"/>
  <c r="W608" i="32"/>
  <c r="X608" i="32" s="1"/>
  <c r="S610" i="32" l="1"/>
  <c r="W609" i="32"/>
  <c r="X609" i="32" s="1"/>
  <c r="W610" i="32" l="1"/>
  <c r="X610" i="32" s="1"/>
  <c r="S611" i="32"/>
  <c r="W611" i="32" l="1"/>
  <c r="X611" i="32" s="1"/>
  <c r="S612" i="32"/>
  <c r="S613" i="32" l="1"/>
  <c r="W612" i="32"/>
  <c r="X612" i="32" s="1"/>
  <c r="S614" i="32" l="1"/>
  <c r="W613" i="32"/>
  <c r="X613" i="32" s="1"/>
  <c r="W614" i="32" l="1"/>
  <c r="X614" i="32" s="1"/>
  <c r="S615" i="32"/>
  <c r="W615" i="32" l="1"/>
  <c r="X615" i="32" s="1"/>
  <c r="S616" i="32"/>
  <c r="S617" i="32" l="1"/>
  <c r="W616" i="32"/>
  <c r="X616" i="32" s="1"/>
  <c r="S618" i="32" l="1"/>
  <c r="W617" i="32"/>
  <c r="X617" i="32" s="1"/>
  <c r="S619" i="32" l="1"/>
  <c r="W618" i="32"/>
  <c r="X618" i="32" s="1"/>
  <c r="W619" i="32" l="1"/>
  <c r="X619" i="32" s="1"/>
  <c r="S620" i="32"/>
  <c r="S621" i="32" l="1"/>
  <c r="W620" i="32"/>
  <c r="X620" i="32" s="1"/>
  <c r="S622" i="32" l="1"/>
  <c r="W621" i="32"/>
  <c r="X621" i="32" s="1"/>
  <c r="W622" i="32" l="1"/>
  <c r="X622" i="32" s="1"/>
  <c r="S623" i="32"/>
  <c r="W623" i="32" l="1"/>
  <c r="X623" i="32" s="1"/>
  <c r="S624" i="32"/>
  <c r="S625" i="32" l="1"/>
  <c r="W624" i="32"/>
  <c r="X624" i="32" s="1"/>
  <c r="S626" i="32" l="1"/>
  <c r="W625" i="32"/>
  <c r="X625" i="32" s="1"/>
  <c r="W626" i="32" l="1"/>
  <c r="X626" i="32" s="1"/>
  <c r="S627" i="32"/>
  <c r="W627" i="32" l="1"/>
  <c r="X627" i="32" s="1"/>
  <c r="S628" i="32"/>
  <c r="S629" i="32" l="1"/>
  <c r="W628" i="32"/>
  <c r="X628" i="32" s="1"/>
  <c r="S630" i="32" l="1"/>
  <c r="W629" i="32"/>
  <c r="X629" i="32" s="1"/>
  <c r="S631" i="32" l="1"/>
  <c r="W630" i="32"/>
  <c r="X630" i="32" s="1"/>
  <c r="W631" i="32" l="1"/>
  <c r="X631" i="32" s="1"/>
  <c r="S632" i="32"/>
  <c r="S633" i="32" l="1"/>
  <c r="W632" i="32"/>
  <c r="X632" i="32" s="1"/>
  <c r="S634" i="32" l="1"/>
  <c r="W633" i="32"/>
  <c r="X633" i="32" s="1"/>
  <c r="S635" i="32" l="1"/>
  <c r="W634" i="32"/>
  <c r="X634" i="32" s="1"/>
  <c r="W635" i="32" l="1"/>
  <c r="X635" i="32" s="1"/>
  <c r="S636" i="32"/>
  <c r="S637" i="32" l="1"/>
  <c r="W636" i="32"/>
  <c r="X636" i="32" s="1"/>
  <c r="S638" i="32" l="1"/>
  <c r="W637" i="32"/>
  <c r="X637" i="32" s="1"/>
  <c r="W638" i="32" l="1"/>
  <c r="X638" i="32" s="1"/>
  <c r="S639" i="32"/>
  <c r="W639" i="32" l="1"/>
  <c r="X639" i="32" s="1"/>
  <c r="S640" i="32"/>
  <c r="S641" i="32" l="1"/>
  <c r="W640" i="32"/>
  <c r="X640" i="32" s="1"/>
  <c r="S642" i="32" l="1"/>
  <c r="W641" i="32"/>
  <c r="X641" i="32" s="1"/>
  <c r="S643" i="32" l="1"/>
  <c r="W642" i="32"/>
  <c r="X642" i="32" s="1"/>
  <c r="W643" i="32" l="1"/>
  <c r="X643" i="32" s="1"/>
  <c r="S644" i="32"/>
  <c r="S645" i="32" l="1"/>
  <c r="W644" i="32"/>
  <c r="X644" i="32" s="1"/>
  <c r="S646" i="32" l="1"/>
  <c r="W645" i="32"/>
  <c r="X645" i="32" s="1"/>
  <c r="W646" i="32" l="1"/>
  <c r="X646" i="32" s="1"/>
  <c r="S647" i="32"/>
  <c r="W647" i="32" l="1"/>
  <c r="X647" i="32" s="1"/>
  <c r="S648" i="32"/>
  <c r="S649" i="32" l="1"/>
  <c r="W648" i="32"/>
  <c r="X648" i="32" s="1"/>
  <c r="S650" i="32" l="1"/>
  <c r="W649" i="32"/>
  <c r="X649" i="32" s="1"/>
  <c r="W650" i="32" l="1"/>
  <c r="X650" i="32" s="1"/>
  <c r="S651" i="32"/>
  <c r="W651" i="32" l="1"/>
  <c r="X651" i="32" s="1"/>
  <c r="S652" i="32"/>
  <c r="S653" i="32" l="1"/>
  <c r="W652" i="32"/>
  <c r="X652" i="32" s="1"/>
  <c r="S654" i="32" l="1"/>
  <c r="W653" i="32"/>
  <c r="X653" i="32" s="1"/>
  <c r="W654" i="32" l="1"/>
  <c r="X654" i="32" s="1"/>
  <c r="S655" i="32"/>
  <c r="W655" i="32" l="1"/>
  <c r="X655" i="32" s="1"/>
  <c r="S656" i="32"/>
  <c r="S657" i="32" l="1"/>
  <c r="W656" i="32"/>
  <c r="X656" i="32" s="1"/>
  <c r="S658" i="32" l="1"/>
  <c r="W657" i="32"/>
  <c r="X657" i="32" s="1"/>
  <c r="W658" i="32" l="1"/>
  <c r="X658" i="32" s="1"/>
  <c r="S659" i="32"/>
  <c r="W659" i="32" l="1"/>
  <c r="X659" i="32" s="1"/>
  <c r="S660" i="32"/>
  <c r="S661" i="32" l="1"/>
  <c r="W660" i="32"/>
  <c r="X660" i="32" s="1"/>
  <c r="S662" i="32" l="1"/>
  <c r="W661" i="32"/>
  <c r="X661" i="32" s="1"/>
  <c r="W662" i="32" l="1"/>
  <c r="X662" i="32" s="1"/>
  <c r="S663" i="32"/>
  <c r="W663" i="32" l="1"/>
  <c r="X663" i="32" s="1"/>
  <c r="S664" i="32"/>
  <c r="S665" i="32" l="1"/>
  <c r="W664" i="32"/>
  <c r="X664" i="32" s="1"/>
  <c r="S666" i="32" l="1"/>
  <c r="W665" i="32"/>
  <c r="X665" i="32" s="1"/>
  <c r="W666" i="32" l="1"/>
  <c r="X666" i="32" s="1"/>
  <c r="S667" i="32"/>
  <c r="W667" i="32" l="1"/>
  <c r="X667" i="32" s="1"/>
  <c r="S668" i="32"/>
  <c r="S669" i="32" l="1"/>
  <c r="W668" i="32"/>
  <c r="X668" i="32" s="1"/>
  <c r="S670" i="32" l="1"/>
  <c r="W669" i="32"/>
  <c r="X669" i="32" s="1"/>
  <c r="W670" i="32" l="1"/>
  <c r="X670" i="32" s="1"/>
  <c r="S671" i="32"/>
  <c r="W671" i="32" l="1"/>
  <c r="X671" i="32" s="1"/>
  <c r="S672" i="32"/>
  <c r="S673" i="32" l="1"/>
  <c r="W672" i="32"/>
  <c r="X672" i="32" s="1"/>
  <c r="S674" i="32" l="1"/>
  <c r="W673" i="32"/>
  <c r="X673" i="32" s="1"/>
  <c r="W674" i="32" l="1"/>
  <c r="X674" i="32" s="1"/>
  <c r="S675" i="32"/>
  <c r="W675" i="32" l="1"/>
  <c r="X675" i="32" s="1"/>
  <c r="S676" i="32"/>
  <c r="S677" i="32" l="1"/>
  <c r="W676" i="32"/>
  <c r="X676" i="32" s="1"/>
  <c r="S678" i="32" l="1"/>
  <c r="W677" i="32"/>
  <c r="X677" i="32" s="1"/>
  <c r="W678" i="32" l="1"/>
  <c r="X678" i="32" s="1"/>
  <c r="S679" i="32"/>
  <c r="W679" i="32" l="1"/>
  <c r="X679" i="32" s="1"/>
  <c r="S680" i="32"/>
  <c r="S681" i="32" l="1"/>
  <c r="W680" i="32"/>
  <c r="X680" i="32" s="1"/>
  <c r="S682" i="32" l="1"/>
  <c r="W681" i="32"/>
  <c r="X681" i="32" s="1"/>
  <c r="W682" i="32" l="1"/>
  <c r="X682" i="32" s="1"/>
  <c r="S683" i="32"/>
  <c r="W683" i="32" l="1"/>
  <c r="X683" i="32" s="1"/>
  <c r="S684" i="32"/>
  <c r="S685" i="32" l="1"/>
  <c r="W684" i="32"/>
  <c r="X684" i="32" s="1"/>
  <c r="S686" i="32" l="1"/>
  <c r="W685" i="32"/>
  <c r="X685" i="32" s="1"/>
  <c r="S687" i="32" l="1"/>
  <c r="W686" i="32"/>
  <c r="X686" i="32" s="1"/>
  <c r="W687" i="32" l="1"/>
  <c r="X687" i="32" s="1"/>
  <c r="S688" i="32"/>
  <c r="S689" i="32" l="1"/>
  <c r="W688" i="32"/>
  <c r="X688" i="32" s="1"/>
  <c r="S690" i="32" l="1"/>
  <c r="W689" i="32"/>
  <c r="X689" i="32" s="1"/>
  <c r="W690" i="32" l="1"/>
  <c r="X690" i="32" s="1"/>
  <c r="S691" i="32"/>
  <c r="W691" i="32" l="1"/>
  <c r="X691" i="32" s="1"/>
  <c r="S692" i="32"/>
  <c r="S693" i="32" l="1"/>
  <c r="W692" i="32"/>
  <c r="X692" i="32" s="1"/>
  <c r="S694" i="32" l="1"/>
  <c r="W693" i="32"/>
  <c r="X693" i="32" s="1"/>
  <c r="W694" i="32" l="1"/>
  <c r="X694" i="32" s="1"/>
  <c r="S695" i="32"/>
  <c r="W695" i="32" l="1"/>
  <c r="X695" i="32" s="1"/>
  <c r="S696" i="32"/>
  <c r="S697" i="32" l="1"/>
  <c r="W696" i="32"/>
  <c r="X696" i="32" s="1"/>
  <c r="S698" i="32" l="1"/>
  <c r="W697" i="32"/>
  <c r="X697" i="32" s="1"/>
  <c r="W698" i="32" l="1"/>
  <c r="X698" i="32" s="1"/>
  <c r="S699" i="32"/>
  <c r="W699" i="32" l="1"/>
  <c r="X699" i="32" s="1"/>
  <c r="S700" i="32"/>
  <c r="S701" i="32" l="1"/>
  <c r="W700" i="32"/>
  <c r="X700" i="32" s="1"/>
  <c r="S702" i="32" l="1"/>
  <c r="W701" i="32"/>
  <c r="X701" i="32" s="1"/>
  <c r="W702" i="32" l="1"/>
  <c r="X702" i="32" s="1"/>
  <c r="S703" i="32"/>
  <c r="W703" i="32" l="1"/>
  <c r="X703" i="32" s="1"/>
  <c r="S704" i="32"/>
  <c r="S705" i="32" l="1"/>
  <c r="W704" i="32"/>
  <c r="X704" i="32" s="1"/>
  <c r="S706" i="32" l="1"/>
  <c r="W705" i="32"/>
  <c r="X705" i="32" s="1"/>
  <c r="W706" i="32" l="1"/>
  <c r="X706" i="32" s="1"/>
  <c r="S707" i="32"/>
  <c r="W707" i="32" l="1"/>
  <c r="X707" i="32" s="1"/>
  <c r="S708" i="32"/>
  <c r="S709" i="32" l="1"/>
  <c r="W708" i="32"/>
  <c r="X708" i="32" s="1"/>
  <c r="S710" i="32" l="1"/>
  <c r="W709" i="32"/>
  <c r="X709" i="32" s="1"/>
  <c r="W710" i="32" l="1"/>
  <c r="X710" i="32" s="1"/>
  <c r="S711" i="32"/>
  <c r="W711" i="32" l="1"/>
  <c r="X711" i="32" s="1"/>
  <c r="S712" i="32"/>
  <c r="S713" i="32" l="1"/>
  <c r="W712" i="32"/>
  <c r="X712" i="32" s="1"/>
  <c r="S714" i="32" l="1"/>
  <c r="W713" i="32"/>
  <c r="X713" i="32" s="1"/>
  <c r="W714" i="32" l="1"/>
  <c r="X714" i="32" s="1"/>
  <c r="S715" i="32"/>
  <c r="W715" i="32" l="1"/>
  <c r="X715" i="32" s="1"/>
  <c r="S716" i="32"/>
  <c r="W716" i="32" l="1"/>
  <c r="X716" i="32" s="1"/>
  <c r="S717" i="32"/>
  <c r="S718" i="32" l="1"/>
  <c r="W717" i="32"/>
  <c r="X717" i="32" s="1"/>
  <c r="W718" i="32" l="1"/>
  <c r="X718" i="32" s="1"/>
  <c r="S719" i="32"/>
  <c r="W719" i="32" l="1"/>
  <c r="X719" i="32" s="1"/>
  <c r="S720" i="32"/>
  <c r="S721" i="32" l="1"/>
  <c r="W720" i="32"/>
  <c r="X720" i="32" s="1"/>
  <c r="S722" i="32" l="1"/>
  <c r="W721" i="32"/>
  <c r="X721" i="32" s="1"/>
  <c r="W722" i="32" l="1"/>
  <c r="X722" i="32" s="1"/>
  <c r="S723" i="32"/>
  <c r="W723" i="32" l="1"/>
  <c r="X723" i="32" s="1"/>
  <c r="S724" i="32"/>
  <c r="S725" i="32" l="1"/>
  <c r="W724" i="32"/>
  <c r="X724" i="32" s="1"/>
  <c r="S726" i="32" l="1"/>
  <c r="W725" i="32"/>
  <c r="X725" i="32" s="1"/>
  <c r="W726" i="32" l="1"/>
  <c r="X726" i="32" s="1"/>
  <c r="S727" i="32"/>
  <c r="W727" i="32" l="1"/>
  <c r="X727" i="32" s="1"/>
  <c r="S728" i="32"/>
  <c r="W728" i="32" l="1"/>
  <c r="X728" i="32" s="1"/>
  <c r="S729" i="32"/>
  <c r="S730" i="32" l="1"/>
  <c r="W729" i="32"/>
  <c r="X729" i="32" s="1"/>
  <c r="S731" i="32" l="1"/>
  <c r="W730" i="32"/>
  <c r="X730" i="32" s="1"/>
  <c r="W731" i="32" l="1"/>
  <c r="X731" i="32" s="1"/>
  <c r="S732" i="32"/>
  <c r="W732" i="32" l="1"/>
  <c r="X732" i="32" s="1"/>
  <c r="S733" i="32"/>
  <c r="S734" i="32" l="1"/>
  <c r="W733" i="32"/>
  <c r="X733" i="32" s="1"/>
  <c r="S735" i="32" l="1"/>
  <c r="W734" i="32"/>
  <c r="X734" i="32" s="1"/>
  <c r="W735" i="32" l="1"/>
  <c r="X735" i="32" s="1"/>
  <c r="S736" i="32"/>
  <c r="W736" i="32" l="1"/>
  <c r="X736" i="32" s="1"/>
  <c r="S737" i="32"/>
  <c r="S738" i="32" l="1"/>
  <c r="W737" i="32"/>
  <c r="X737" i="32" s="1"/>
  <c r="S739" i="32" l="1"/>
  <c r="W738" i="32"/>
  <c r="X738" i="32" s="1"/>
  <c r="W739" i="32" l="1"/>
  <c r="X739" i="32" s="1"/>
  <c r="S740" i="32"/>
  <c r="W740" i="32" l="1"/>
  <c r="X740" i="32" s="1"/>
  <c r="S741" i="32"/>
  <c r="S742" i="32" l="1"/>
  <c r="W741" i="32"/>
  <c r="X741" i="32" s="1"/>
  <c r="S743" i="32" l="1"/>
  <c r="W742" i="32"/>
  <c r="X742" i="32" s="1"/>
  <c r="W743" i="32" l="1"/>
  <c r="X743" i="32" s="1"/>
  <c r="S744" i="32"/>
  <c r="W744" i="32" l="1"/>
  <c r="X744" i="32" s="1"/>
  <c r="S745" i="32"/>
  <c r="S746" i="32" l="1"/>
  <c r="W745" i="32"/>
  <c r="X745" i="32" s="1"/>
  <c r="S747" i="32" l="1"/>
  <c r="W746" i="32"/>
  <c r="X746" i="32" s="1"/>
  <c r="W747" i="32" l="1"/>
  <c r="X747" i="32" s="1"/>
  <c r="S748" i="32"/>
  <c r="S749" i="32" l="1"/>
  <c r="W748" i="32"/>
  <c r="X748" i="32" s="1"/>
  <c r="S750" i="32" l="1"/>
  <c r="W749" i="32"/>
  <c r="X749" i="32" s="1"/>
  <c r="S751" i="32" l="1"/>
  <c r="W750" i="32"/>
  <c r="X750" i="32" s="1"/>
  <c r="W751" i="32" l="1"/>
  <c r="X751" i="32" s="1"/>
  <c r="S752" i="32"/>
  <c r="W752" i="32" l="1"/>
  <c r="X752" i="32" s="1"/>
  <c r="S753" i="32"/>
  <c r="S754" i="32" l="1"/>
  <c r="W754" i="32" s="1"/>
  <c r="X754" i="32" s="1"/>
  <c r="W753" i="32"/>
  <c r="X753"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　大輔</author>
    <author xml:space="preserve">GE </author>
  </authors>
  <commentList>
    <comment ref="K14" authorId="0" shapeId="0" xr:uid="{00000000-0006-0000-0000-000001000000}">
      <text>
        <r>
          <rPr>
            <sz val="9"/>
            <color indexed="81"/>
            <rFont val="ＭＳ Ｐゴシック"/>
            <family val="3"/>
            <charset val="128"/>
          </rPr>
          <t>会社名はこちらにご記入下さい。</t>
        </r>
      </text>
    </comment>
    <comment ref="S62" authorId="0" shapeId="0" xr:uid="{00000000-0006-0000-0000-000002000000}">
      <text>
        <r>
          <rPr>
            <sz val="9"/>
            <color indexed="81"/>
            <rFont val="ＭＳ Ｐゴシック"/>
            <family val="3"/>
            <charset val="128"/>
          </rPr>
          <t>2名以上の場合は
選択の上、別紙にて追記下さい。</t>
        </r>
      </text>
    </comment>
    <comment ref="S76" authorId="0" shapeId="0" xr:uid="{00000000-0006-0000-0000-000003000000}">
      <text>
        <r>
          <rPr>
            <sz val="9"/>
            <color indexed="81"/>
            <rFont val="ＭＳ Ｐゴシック"/>
            <family val="3"/>
            <charset val="128"/>
          </rPr>
          <t>2名以上の場合は
選択の上、別紙にて追記下さい。</t>
        </r>
      </text>
    </comment>
    <comment ref="D85" authorId="0" shapeId="0" xr:uid="{00000000-0006-0000-0000-000004000000}">
      <text>
        <r>
          <rPr>
            <sz val="9"/>
            <color indexed="81"/>
            <rFont val="ＭＳ Ｐゴシック"/>
            <family val="3"/>
            <charset val="128"/>
          </rPr>
          <t>会社名をこちらにご記入下さい。</t>
        </r>
      </text>
    </comment>
    <comment ref="D97" authorId="1" shapeId="0" xr:uid="{00000000-0006-0000-0000-000005000000}">
      <text>
        <r>
          <rPr>
            <sz val="9"/>
            <color indexed="81"/>
            <rFont val="ＭＳ Ｐゴシック"/>
            <family val="3"/>
            <charset val="128"/>
          </rPr>
          <t>物件名称の記入をお願い致します。</t>
        </r>
      </text>
    </comment>
    <comment ref="N99" authorId="0" shapeId="0" xr:uid="{00000000-0006-0000-0000-000006000000}">
      <text>
        <r>
          <rPr>
            <sz val="9"/>
            <color indexed="81"/>
            <rFont val="ＭＳ Ｐゴシック"/>
            <family val="3"/>
            <charset val="128"/>
          </rPr>
          <t>６欄において、
「要」を選択した場合に記入してください</t>
        </r>
      </text>
    </comment>
    <comment ref="L152" authorId="0" shapeId="0" xr:uid="{00000000-0006-0000-0000-000007000000}">
      <text>
        <r>
          <rPr>
            <sz val="9"/>
            <color indexed="81"/>
            <rFont val="ＭＳ Ｐゴシック"/>
            <family val="3"/>
            <charset val="128"/>
          </rPr>
          <t>液状化に係る情報提供を行う場合は、
「申出書」を添付して下さい。</t>
        </r>
      </text>
    </comment>
    <comment ref="B197" authorId="0" shapeId="0" xr:uid="{00000000-0006-0000-0000-000008000000}">
      <text>
        <r>
          <rPr>
            <sz val="9"/>
            <color indexed="81"/>
            <rFont val="ＭＳ Ｐゴシック"/>
            <family val="3"/>
            <charset val="128"/>
          </rPr>
          <t>第二面６欄において、
「要」を選択した場合に区分所有の有無を選択してください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D5" authorId="0" shapeId="0" xr:uid="{00000000-0006-0000-0100-000001000000}">
      <text>
        <r>
          <rPr>
            <sz val="9"/>
            <color indexed="81"/>
            <rFont val="ＭＳ Ｐゴシック"/>
            <family val="3"/>
            <charset val="128"/>
          </rPr>
          <t>2以上の申請者はこちらに記載し添付をして下さい。</t>
        </r>
      </text>
    </comment>
    <comment ref="D22" authorId="0" shapeId="0" xr:uid="{00000000-0006-0000-0100-000002000000}">
      <text>
        <r>
          <rPr>
            <sz val="9"/>
            <color indexed="81"/>
            <rFont val="ＭＳ Ｐゴシック"/>
            <family val="3"/>
            <charset val="128"/>
          </rPr>
          <t>2以上の建築主はこちらに記載し添付をして下さい。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3" authorId="0" shapeId="0" xr:uid="{00000000-0006-0000-0200-000001000000}">
      <text>
        <r>
          <rPr>
            <sz val="9"/>
            <color indexed="81"/>
            <rFont val="ＭＳ Ｐゴシック"/>
            <family val="3"/>
            <charset val="128"/>
          </rPr>
          <t xml:space="preserve">第4面代替に記入すれば提出不要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GE </author>
  </authors>
  <commentList>
    <comment ref="E28" authorId="0" shapeId="0" xr:uid="{00000000-0006-0000-0400-000001000000}">
      <text>
        <r>
          <rPr>
            <sz val="9"/>
            <color indexed="81"/>
            <rFont val="ＭＳ Ｐゴシック"/>
            <family val="3"/>
            <charset val="128"/>
          </rPr>
          <t>変更の概要をこちらにご記入下さい。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5" authorId="0" shapeId="0" xr:uid="{00000000-0006-0000-2700-000001000000}">
      <text>
        <r>
          <rPr>
            <b/>
            <sz val="9"/>
            <color indexed="81"/>
            <rFont val="ＭＳ Ｐゴシック"/>
            <family val="3"/>
            <charset val="128"/>
          </rPr>
          <t xml:space="preserve">入力について
</t>
        </r>
        <r>
          <rPr>
            <sz val="9"/>
            <color indexed="81"/>
            <rFont val="ＭＳ Ｐゴシック"/>
            <family val="3"/>
            <charset val="128"/>
          </rPr>
          <t xml:space="preserve">小数点第3位以下の数値につきましては切捨入力にてお願い致します。
例）0.123⇒0.12　0.789⇒0.78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10" authorId="0" shapeId="0" xr:uid="{00000000-0006-0000-2900-000001000000}">
      <text>
        <r>
          <rPr>
            <b/>
            <sz val="9"/>
            <color indexed="81"/>
            <rFont val="ＭＳ Ｐゴシック"/>
            <family val="3"/>
            <charset val="128"/>
          </rPr>
          <t xml:space="preserve">建築主が連名になる場合があります。
</t>
        </r>
      </text>
    </comment>
  </commentList>
</comments>
</file>

<file path=xl/sharedStrings.xml><?xml version="1.0" encoding="utf-8"?>
<sst xmlns="http://schemas.openxmlformats.org/spreadsheetml/2006/main" count="12969" uniqueCount="2991">
  <si>
    <t>６．空気環境に関すること</t>
    <rPh sb="2" eb="4">
      <t>クウキ</t>
    </rPh>
    <rPh sb="4" eb="6">
      <t>カンキョウ</t>
    </rPh>
    <rPh sb="7" eb="8">
      <t>カン</t>
    </rPh>
    <phoneticPr fontId="4"/>
  </si>
  <si>
    <t>ホルムアルデヒド対策（内装及び天井裏等）</t>
    <rPh sb="8" eb="10">
      <t>タイサク</t>
    </rPh>
    <rPh sb="11" eb="13">
      <t>ナイソウ</t>
    </rPh>
    <rPh sb="13" eb="14">
      <t>オヨ</t>
    </rPh>
    <rPh sb="15" eb="18">
      <t>テンジョウウラ</t>
    </rPh>
    <rPh sb="18" eb="19">
      <t>トウ</t>
    </rPh>
    <phoneticPr fontId="4"/>
  </si>
  <si>
    <t>1/12以下＋段の併設</t>
    <rPh sb="4" eb="6">
      <t>イカ</t>
    </rPh>
    <rPh sb="7" eb="8">
      <t>ダン</t>
    </rPh>
    <rPh sb="9" eb="11">
      <t>ヘイセツ</t>
    </rPh>
    <phoneticPr fontId="4"/>
  </si>
  <si>
    <t>□</t>
    <phoneticPr fontId="4"/>
  </si>
  <si>
    <t>1/15以下</t>
    <rPh sb="4" eb="6">
      <t>イカ</t>
    </rPh>
    <phoneticPr fontId="4"/>
  </si>
  <si>
    <t>1/8以下</t>
    <rPh sb="3" eb="5">
      <t>イカ</t>
    </rPh>
    <phoneticPr fontId="4"/>
  </si>
  <si>
    <t>傾斜路の構造</t>
    <rPh sb="0" eb="2">
      <t>ケイシャ</t>
    </rPh>
    <rPh sb="2" eb="3">
      <t>ミチ</t>
    </rPh>
    <rPh sb="4" eb="6">
      <t>コウゾウ</t>
    </rPh>
    <phoneticPr fontId="4"/>
  </si>
  <si>
    <t>手すりの床面の高さ</t>
    <rPh sb="0" eb="1">
      <t>テ</t>
    </rPh>
    <rPh sb="4" eb="5">
      <t>ユカ</t>
    </rPh>
    <rPh sb="5" eb="6">
      <t>メン</t>
    </rPh>
    <rPh sb="7" eb="8">
      <t>タカ</t>
    </rPh>
    <phoneticPr fontId="4"/>
  </si>
  <si>
    <t>（</t>
    <phoneticPr fontId="4"/>
  </si>
  <si>
    <t>有効幅員</t>
    <rPh sb="0" eb="2">
      <t>ユウコウ</t>
    </rPh>
    <rPh sb="2" eb="4">
      <t>フクイン</t>
    </rPh>
    <phoneticPr fontId="4"/>
  </si>
  <si>
    <t>段の構造</t>
    <rPh sb="0" eb="1">
      <t>ダン</t>
    </rPh>
    <rPh sb="2" eb="4">
      <t>コウゾウ</t>
    </rPh>
    <phoneticPr fontId="4"/>
  </si>
  <si>
    <t>手すりの踏面先端からの高さ</t>
    <rPh sb="0" eb="1">
      <t>テ</t>
    </rPh>
    <rPh sb="4" eb="6">
      <t>フミヅラ</t>
    </rPh>
    <rPh sb="6" eb="8">
      <t>センタン</t>
    </rPh>
    <rPh sb="11" eb="12">
      <t>タカ</t>
    </rPh>
    <phoneticPr fontId="4"/>
  </si>
  <si>
    <t>階段詳細図</t>
    <rPh sb="0" eb="2">
      <t>カイダン</t>
    </rPh>
    <rPh sb="2" eb="4">
      <t>ショウサイ</t>
    </rPh>
    <rPh sb="4" eb="5">
      <t>ズ</t>
    </rPh>
    <phoneticPr fontId="4"/>
  </si>
  <si>
    <t>※等級5のみ記入</t>
    <rPh sb="1" eb="3">
      <t>トウキュウ</t>
    </rPh>
    <rPh sb="6" eb="8">
      <t>キニュウ</t>
    </rPh>
    <phoneticPr fontId="4"/>
  </si>
  <si>
    <t>踏面の先端からの高さ</t>
    <rPh sb="0" eb="1">
      <t>トウ</t>
    </rPh>
    <rPh sb="1" eb="2">
      <t>メン</t>
    </rPh>
    <rPh sb="3" eb="5">
      <t>センタン</t>
    </rPh>
    <rPh sb="8" eb="9">
      <t>タカ</t>
    </rPh>
    <phoneticPr fontId="4"/>
  </si>
  <si>
    <t>共用階段の幅</t>
    <rPh sb="0" eb="2">
      <t>キョウヨウ</t>
    </rPh>
    <rPh sb="2" eb="4">
      <t>カイダン</t>
    </rPh>
    <rPh sb="5" eb="6">
      <t>ハバ</t>
    </rPh>
    <phoneticPr fontId="4"/>
  </si>
  <si>
    <t>高齢者（共用）2/2</t>
    <rPh sb="0" eb="3">
      <t>コウレイシャ</t>
    </rPh>
    <rPh sb="4" eb="6">
      <t>キョウヨウ</t>
    </rPh>
    <phoneticPr fontId="4"/>
  </si>
  <si>
    <t>住戸位置</t>
    <rPh sb="0" eb="2">
      <t>ジュウコ</t>
    </rPh>
    <rPh sb="2" eb="4">
      <t>イチ</t>
    </rPh>
    <phoneticPr fontId="4"/>
  </si>
  <si>
    <t>建物出入口の存する階</t>
    <rPh sb="0" eb="2">
      <t>タテモノ</t>
    </rPh>
    <rPh sb="2" eb="4">
      <t>デイリ</t>
    </rPh>
    <rPh sb="4" eb="5">
      <t>グチ</t>
    </rPh>
    <rPh sb="6" eb="7">
      <t>ゾン</t>
    </rPh>
    <rPh sb="9" eb="10">
      <t>カイ</t>
    </rPh>
    <phoneticPr fontId="4"/>
  </si>
  <si>
    <t>左記以外</t>
    <rPh sb="0" eb="2">
      <t>サキ</t>
    </rPh>
    <rPh sb="2" eb="4">
      <t>イガイ</t>
    </rPh>
    <phoneticPr fontId="4"/>
  </si>
  <si>
    <t>ｴﾚﾍﾞｰﾀｰ設置</t>
    <rPh sb="7" eb="9">
      <t>セッチ</t>
    </rPh>
    <phoneticPr fontId="4"/>
  </si>
  <si>
    <t>□</t>
    <phoneticPr fontId="4"/>
  </si>
  <si>
    <t>かごの奥行き寸法</t>
    <rPh sb="3" eb="5">
      <t>オクユ</t>
    </rPh>
    <rPh sb="6" eb="8">
      <t>スンポウ</t>
    </rPh>
    <phoneticPr fontId="4"/>
  </si>
  <si>
    <t>ｴﾚﾍﾞｰﾀｰﾎｰﾙの寸法</t>
    <rPh sb="11" eb="13">
      <t>スンポウ</t>
    </rPh>
    <phoneticPr fontId="4"/>
  </si>
  <si>
    <t>自己評価</t>
    <rPh sb="0" eb="2">
      <t>ジコ</t>
    </rPh>
    <rPh sb="2" eb="4">
      <t>ヒョウカ</t>
    </rPh>
    <phoneticPr fontId="4"/>
  </si>
  <si>
    <t>最高</t>
    <rPh sb="0" eb="2">
      <t>サイコウ</t>
    </rPh>
    <phoneticPr fontId="4"/>
  </si>
  <si>
    <t>最低</t>
    <rPh sb="0" eb="2">
      <t>サイテイ</t>
    </rPh>
    <phoneticPr fontId="4"/>
  </si>
  <si>
    <t>・</t>
    <phoneticPr fontId="4"/>
  </si>
  <si>
    <t>Ｋ</t>
    <phoneticPr fontId="4"/>
  </si>
  <si>
    <t>建具番号</t>
    <rPh sb="0" eb="2">
      <t>タテグ</t>
    </rPh>
    <rPh sb="2" eb="4">
      <t>バンゴウ</t>
    </rPh>
    <phoneticPr fontId="4"/>
  </si>
  <si>
    <t>W寸法(m)</t>
    <rPh sb="1" eb="3">
      <t>スンポウ</t>
    </rPh>
    <phoneticPr fontId="4"/>
  </si>
  <si>
    <t>H寸法(m)</t>
    <rPh sb="1" eb="3">
      <t>スンポウ</t>
    </rPh>
    <phoneticPr fontId="4"/>
  </si>
  <si>
    <t>腰高(m)</t>
    <rPh sb="0" eb="2">
      <t>コシダカ</t>
    </rPh>
    <phoneticPr fontId="4"/>
  </si>
  <si>
    <t>ｶﾞﾗｽ・仕様</t>
    <rPh sb="5" eb="7">
      <t>シヨウ</t>
    </rPh>
    <phoneticPr fontId="4"/>
  </si>
  <si>
    <t>開口面積</t>
    <rPh sb="0" eb="2">
      <t>カイコウ</t>
    </rPh>
    <rPh sb="2" eb="4">
      <t>メンセキ</t>
    </rPh>
    <phoneticPr fontId="4"/>
  </si>
  <si>
    <t>方位別開口面積合計</t>
    <rPh sb="0" eb="2">
      <t>ホウイ</t>
    </rPh>
    <rPh sb="2" eb="3">
      <t>ベツ</t>
    </rPh>
    <rPh sb="3" eb="5">
      <t>カイコウ</t>
    </rPh>
    <rPh sb="5" eb="7">
      <t>メンセキ</t>
    </rPh>
    <rPh sb="7" eb="9">
      <t>ゴウケイ</t>
    </rPh>
    <phoneticPr fontId="4"/>
  </si>
  <si>
    <t>上段設計値、下段表示値</t>
    <rPh sb="0" eb="2">
      <t>ジョウダン</t>
    </rPh>
    <rPh sb="2" eb="4">
      <t>セッケイ</t>
    </rPh>
    <rPh sb="4" eb="5">
      <t>チ</t>
    </rPh>
    <rPh sb="6" eb="8">
      <t>ゲダン</t>
    </rPh>
    <rPh sb="8" eb="10">
      <t>ヒョウジ</t>
    </rPh>
    <rPh sb="10" eb="11">
      <t>チ</t>
    </rPh>
    <phoneticPr fontId="4"/>
  </si>
  <si>
    <t>洋室（1）</t>
    <rPh sb="0" eb="2">
      <t>ヨウシツ</t>
    </rPh>
    <phoneticPr fontId="4"/>
  </si>
  <si>
    <t>7-1</t>
    <phoneticPr fontId="4"/>
  </si>
  <si>
    <t>7-2</t>
    <phoneticPr fontId="4"/>
  </si>
  <si>
    <t>【10．利用関係】</t>
    <rPh sb="4" eb="5">
      <t>リ</t>
    </rPh>
    <rPh sb="5" eb="6">
      <t>ヨウ</t>
    </rPh>
    <rPh sb="6" eb="8">
      <t>カンケイ</t>
    </rPh>
    <phoneticPr fontId="4"/>
  </si>
  <si>
    <t>持家</t>
    <rPh sb="0" eb="2">
      <t>モチイエ</t>
    </rPh>
    <phoneticPr fontId="4"/>
  </si>
  <si>
    <t>給与住宅</t>
    <rPh sb="0" eb="2">
      <t>キュウヨ</t>
    </rPh>
    <rPh sb="2" eb="4">
      <t>ジュウタク</t>
    </rPh>
    <phoneticPr fontId="4"/>
  </si>
  <si>
    <t>分譲住宅</t>
    <rPh sb="0" eb="2">
      <t>ブンジョウ</t>
    </rPh>
    <rPh sb="2" eb="4">
      <t>ジュウタク</t>
    </rPh>
    <phoneticPr fontId="4"/>
  </si>
  <si>
    <t>■</t>
    <phoneticPr fontId="4"/>
  </si>
  <si>
    <t>☐</t>
    <phoneticPr fontId="4"/>
  </si>
  <si>
    <t>年</t>
    <rPh sb="0" eb="1">
      <t>ネン</t>
    </rPh>
    <phoneticPr fontId="4"/>
  </si>
  <si>
    <t>月</t>
    <rPh sb="0" eb="1">
      <t>ツキ</t>
    </rPh>
    <phoneticPr fontId="4"/>
  </si>
  <si>
    <t>氏　名：　　　　　　　　　　　　　　　　　　　　　　　　　</t>
    <phoneticPr fontId="4"/>
  </si>
  <si>
    <t>（第一面）</t>
    <rPh sb="1" eb="4">
      <t>ダイイチメン</t>
    </rPh>
    <phoneticPr fontId="4"/>
  </si>
  <si>
    <t>建物の名称</t>
    <rPh sb="0" eb="2">
      <t>タテモノ</t>
    </rPh>
    <rPh sb="3" eb="5">
      <t>メイショウ</t>
    </rPh>
    <phoneticPr fontId="4"/>
  </si>
  <si>
    <t>建築物の所在地</t>
    <rPh sb="0" eb="3">
      <t>ケンチクブツ</t>
    </rPh>
    <rPh sb="4" eb="7">
      <t>ショザイチ</t>
    </rPh>
    <phoneticPr fontId="4"/>
  </si>
  <si>
    <t>設計者氏名</t>
    <rPh sb="0" eb="3">
      <t>セッケイシャ</t>
    </rPh>
    <rPh sb="3" eb="5">
      <t>シメイ</t>
    </rPh>
    <phoneticPr fontId="4"/>
  </si>
  <si>
    <t>評価者氏名</t>
    <rPh sb="0" eb="2">
      <t>ヒョウカ</t>
    </rPh>
    <rPh sb="2" eb="3">
      <t>シャ</t>
    </rPh>
    <rPh sb="3" eb="5">
      <t>シメイ</t>
    </rPh>
    <phoneticPr fontId="4"/>
  </si>
  <si>
    <t>性　能　表　示　事　項</t>
    <rPh sb="0" eb="1">
      <t>セイ</t>
    </rPh>
    <rPh sb="2" eb="3">
      <t>ノウ</t>
    </rPh>
    <rPh sb="4" eb="5">
      <t>ヒョウ</t>
    </rPh>
    <rPh sb="6" eb="7">
      <t>シメ</t>
    </rPh>
    <rPh sb="8" eb="9">
      <t>コト</t>
    </rPh>
    <rPh sb="10" eb="11">
      <t>コウ</t>
    </rPh>
    <phoneticPr fontId="4"/>
  </si>
  <si>
    <t>等級</t>
    <rPh sb="0" eb="2">
      <t>トウキュウ</t>
    </rPh>
    <phoneticPr fontId="4"/>
  </si>
  <si>
    <t>評価方法基準による</t>
    <rPh sb="0" eb="2">
      <t>ヒョウカ</t>
    </rPh>
    <rPh sb="2" eb="4">
      <t>ホウホウ</t>
    </rPh>
    <rPh sb="4" eb="6">
      <t>キジュン</t>
    </rPh>
    <phoneticPr fontId="4"/>
  </si>
  <si>
    <t>特別評価方法認定による</t>
    <rPh sb="0" eb="2">
      <t>トクベツ</t>
    </rPh>
    <rPh sb="2" eb="4">
      <t>ヒョウカ</t>
    </rPh>
    <rPh sb="4" eb="6">
      <t>ホウホウ</t>
    </rPh>
    <rPh sb="6" eb="8">
      <t>ニンテイ</t>
    </rPh>
    <phoneticPr fontId="4"/>
  </si>
  <si>
    <t>住宅型式性能認定による</t>
    <rPh sb="0" eb="2">
      <t>ジュウタク</t>
    </rPh>
    <rPh sb="2" eb="4">
      <t>カタシキ</t>
    </rPh>
    <rPh sb="4" eb="6">
      <t>セイノウ</t>
    </rPh>
    <rPh sb="6" eb="8">
      <t>ニンテイ</t>
    </rPh>
    <phoneticPr fontId="4"/>
  </si>
  <si>
    <t>型式住宅部分等製造者の認証による</t>
    <rPh sb="0" eb="2">
      <t>カタシキ</t>
    </rPh>
    <rPh sb="2" eb="4">
      <t>ジュウタク</t>
    </rPh>
    <rPh sb="4" eb="7">
      <t>ブブンナド</t>
    </rPh>
    <rPh sb="7" eb="10">
      <t>セイゾウシャ</t>
    </rPh>
    <rPh sb="11" eb="13">
      <t>ニンショウ</t>
    </rPh>
    <phoneticPr fontId="4"/>
  </si>
  <si>
    <t>１．構造の安定に関すること</t>
    <rPh sb="2" eb="4">
      <t>コウゾウ</t>
    </rPh>
    <rPh sb="5" eb="7">
      <t>アンテイ</t>
    </rPh>
    <rPh sb="8" eb="9">
      <t>カン</t>
    </rPh>
    <phoneticPr fontId="4"/>
  </si>
  <si>
    <t>耐震等級（構造躯体の倒壊等防止）</t>
    <rPh sb="0" eb="2">
      <t>タイシン</t>
    </rPh>
    <rPh sb="2" eb="4">
      <t>トウキュウ</t>
    </rPh>
    <rPh sb="5" eb="7">
      <t>コウゾウ</t>
    </rPh>
    <rPh sb="7" eb="8">
      <t>ク</t>
    </rPh>
    <rPh sb="8" eb="9">
      <t>カラダ</t>
    </rPh>
    <rPh sb="10" eb="12">
      <t>トウカイ</t>
    </rPh>
    <rPh sb="12" eb="13">
      <t>トウ</t>
    </rPh>
    <rPh sb="13" eb="15">
      <t>ボウシ</t>
    </rPh>
    <phoneticPr fontId="4"/>
  </si>
  <si>
    <t>耐震等級（構造躯体の損傷防止）</t>
    <rPh sb="0" eb="2">
      <t>タイシン</t>
    </rPh>
    <rPh sb="2" eb="4">
      <t>トウキュウ</t>
    </rPh>
    <rPh sb="5" eb="7">
      <t>コウゾウ</t>
    </rPh>
    <rPh sb="7" eb="8">
      <t>ク</t>
    </rPh>
    <rPh sb="8" eb="9">
      <t>カラダ</t>
    </rPh>
    <rPh sb="10" eb="12">
      <t>ソンショウ</t>
    </rPh>
    <rPh sb="12" eb="14">
      <t>ボウシ</t>
    </rPh>
    <phoneticPr fontId="4"/>
  </si>
  <si>
    <t>耐積雪等級（構造躯体の倒壊等防止及び損傷防止）</t>
    <rPh sb="0" eb="1">
      <t>タイ</t>
    </rPh>
    <rPh sb="1" eb="3">
      <t>セキセツ</t>
    </rPh>
    <rPh sb="3" eb="5">
      <t>トウキュウ</t>
    </rPh>
    <rPh sb="6" eb="8">
      <t>コウゾウ</t>
    </rPh>
    <rPh sb="8" eb="9">
      <t>ムクロ</t>
    </rPh>
    <rPh sb="9" eb="10">
      <t>カラダ</t>
    </rPh>
    <rPh sb="11" eb="14">
      <t>トウカイナド</t>
    </rPh>
    <rPh sb="14" eb="16">
      <t>ボウシ</t>
    </rPh>
    <rPh sb="16" eb="17">
      <t>オヨ</t>
    </rPh>
    <rPh sb="18" eb="20">
      <t>ソンショウ</t>
    </rPh>
    <rPh sb="20" eb="22">
      <t>ボウシ</t>
    </rPh>
    <phoneticPr fontId="4"/>
  </si>
  <si>
    <t>地盤又は杭の許容支持力等及びその設定方法</t>
    <rPh sb="0" eb="2">
      <t>ジバン</t>
    </rPh>
    <rPh sb="2" eb="3">
      <t>マタ</t>
    </rPh>
    <rPh sb="4" eb="5">
      <t>クイ</t>
    </rPh>
    <rPh sb="6" eb="8">
      <t>キョヨウ</t>
    </rPh>
    <rPh sb="8" eb="10">
      <t>シジ</t>
    </rPh>
    <rPh sb="10" eb="12">
      <t>チカラナド</t>
    </rPh>
    <rPh sb="12" eb="13">
      <t>オヨ</t>
    </rPh>
    <rPh sb="16" eb="18">
      <t>セッテイ</t>
    </rPh>
    <rPh sb="18" eb="20">
      <t>ホウホウ</t>
    </rPh>
    <phoneticPr fontId="4"/>
  </si>
  <si>
    <t>基礎の構造方法及び形式等</t>
    <rPh sb="0" eb="2">
      <t>キソ</t>
    </rPh>
    <rPh sb="3" eb="5">
      <t>コウゾウ</t>
    </rPh>
    <rPh sb="5" eb="7">
      <t>ホウホウ</t>
    </rPh>
    <rPh sb="7" eb="8">
      <t>オヨ</t>
    </rPh>
    <rPh sb="9" eb="11">
      <t>ケイシキ</t>
    </rPh>
    <rPh sb="11" eb="12">
      <t>ナド</t>
    </rPh>
    <phoneticPr fontId="4"/>
  </si>
  <si>
    <t>-</t>
    <phoneticPr fontId="4"/>
  </si>
  <si>
    <t>２．火災時の安全に関すること</t>
    <rPh sb="2" eb="4">
      <t>カサイ</t>
    </rPh>
    <rPh sb="4" eb="5">
      <t>ジ</t>
    </rPh>
    <rPh sb="6" eb="8">
      <t>アンゼン</t>
    </rPh>
    <rPh sb="9" eb="10">
      <t>カン</t>
    </rPh>
    <phoneticPr fontId="4"/>
  </si>
  <si>
    <t>耐火等級（延焼のおそれのある部分（開口部））</t>
    <rPh sb="0" eb="2">
      <t>タイカ</t>
    </rPh>
    <rPh sb="2" eb="4">
      <t>トウキュウ</t>
    </rPh>
    <rPh sb="5" eb="7">
      <t>エンショウ</t>
    </rPh>
    <rPh sb="14" eb="16">
      <t>ブブン</t>
    </rPh>
    <rPh sb="17" eb="20">
      <t>カイコウブ</t>
    </rPh>
    <phoneticPr fontId="4"/>
  </si>
  <si>
    <t>耐火等級（延焼のおそれのある部分（開口部以外））</t>
    <rPh sb="0" eb="2">
      <t>タイカ</t>
    </rPh>
    <rPh sb="2" eb="4">
      <t>トウキュウ</t>
    </rPh>
    <rPh sb="5" eb="7">
      <t>エンショウ</t>
    </rPh>
    <rPh sb="14" eb="16">
      <t>ブブン</t>
    </rPh>
    <rPh sb="17" eb="20">
      <t>カイコウブ</t>
    </rPh>
    <rPh sb="20" eb="22">
      <t>イガイ</t>
    </rPh>
    <phoneticPr fontId="4"/>
  </si>
  <si>
    <t>３．劣化の軽減に関すること</t>
    <rPh sb="2" eb="4">
      <t>レッカ</t>
    </rPh>
    <rPh sb="5" eb="7">
      <t>ケイゲン</t>
    </rPh>
    <rPh sb="8" eb="9">
      <t>カン</t>
    </rPh>
    <phoneticPr fontId="4"/>
  </si>
  <si>
    <t>劣化対策等級（構造躯体等）</t>
    <rPh sb="0" eb="2">
      <t>レッカ</t>
    </rPh>
    <rPh sb="2" eb="4">
      <t>タイサク</t>
    </rPh>
    <rPh sb="4" eb="6">
      <t>トウキュウ</t>
    </rPh>
    <rPh sb="7" eb="9">
      <t>コウゾウ</t>
    </rPh>
    <rPh sb="9" eb="10">
      <t>ムクロ</t>
    </rPh>
    <rPh sb="10" eb="12">
      <t>カラダナド</t>
    </rPh>
    <phoneticPr fontId="4"/>
  </si>
  <si>
    <t>維持管理対策等級（共用配管）</t>
    <rPh sb="0" eb="2">
      <t>イジ</t>
    </rPh>
    <rPh sb="2" eb="4">
      <t>カンリ</t>
    </rPh>
    <rPh sb="4" eb="6">
      <t>タイサク</t>
    </rPh>
    <rPh sb="6" eb="8">
      <t>トウキュウ</t>
    </rPh>
    <rPh sb="9" eb="11">
      <t>キョウヨウ</t>
    </rPh>
    <rPh sb="11" eb="13">
      <t>ハイカン</t>
    </rPh>
    <phoneticPr fontId="4"/>
  </si>
  <si>
    <t>感知警報装置設置等級（自住戸火災時）</t>
    <rPh sb="0" eb="2">
      <t>カンチ</t>
    </rPh>
    <rPh sb="2" eb="4">
      <t>ケイホウ</t>
    </rPh>
    <rPh sb="4" eb="6">
      <t>ソウチ</t>
    </rPh>
    <rPh sb="6" eb="8">
      <t>セッチ</t>
    </rPh>
    <rPh sb="8" eb="10">
      <t>トウキュウ</t>
    </rPh>
    <rPh sb="11" eb="12">
      <t>ジ</t>
    </rPh>
    <rPh sb="12" eb="14">
      <t>ジュウコ</t>
    </rPh>
    <rPh sb="14" eb="16">
      <t>カサイ</t>
    </rPh>
    <rPh sb="16" eb="17">
      <t>ジ</t>
    </rPh>
    <phoneticPr fontId="4"/>
  </si>
  <si>
    <t>感知警報装置設置等級（他住戸等火災時）</t>
    <rPh sb="0" eb="2">
      <t>カンチ</t>
    </rPh>
    <rPh sb="2" eb="4">
      <t>ケイホウ</t>
    </rPh>
    <rPh sb="4" eb="6">
      <t>ソウチ</t>
    </rPh>
    <rPh sb="6" eb="8">
      <t>セッチ</t>
    </rPh>
    <rPh sb="8" eb="10">
      <t>トウキュウ</t>
    </rPh>
    <rPh sb="11" eb="12">
      <t>タ</t>
    </rPh>
    <rPh sb="12" eb="14">
      <t>ジュウコ</t>
    </rPh>
    <rPh sb="14" eb="15">
      <t>トウ</t>
    </rPh>
    <rPh sb="15" eb="17">
      <t>カサイ</t>
    </rPh>
    <rPh sb="17" eb="18">
      <t>ジ</t>
    </rPh>
    <phoneticPr fontId="4"/>
  </si>
  <si>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4"/>
  </si>
  <si>
    <t>脱出対策（火災時）</t>
    <rPh sb="0" eb="2">
      <t>ダッシュツ</t>
    </rPh>
    <rPh sb="2" eb="4">
      <t>タイサク</t>
    </rPh>
    <rPh sb="5" eb="7">
      <t>カサイ</t>
    </rPh>
    <rPh sb="7" eb="8">
      <t>ジ</t>
    </rPh>
    <phoneticPr fontId="4"/>
  </si>
  <si>
    <t>耐火等級（界壁及び界床）</t>
    <rPh sb="0" eb="2">
      <t>タイカ</t>
    </rPh>
    <rPh sb="2" eb="4">
      <t>トウキュウ</t>
    </rPh>
    <rPh sb="5" eb="6">
      <t>カイ</t>
    </rPh>
    <rPh sb="6" eb="7">
      <t>ヘキ</t>
    </rPh>
    <rPh sb="7" eb="8">
      <t>オヨ</t>
    </rPh>
    <rPh sb="9" eb="10">
      <t>カイ</t>
    </rPh>
    <rPh sb="10" eb="11">
      <t>ショウ</t>
    </rPh>
    <phoneticPr fontId="4"/>
  </si>
  <si>
    <t>維持管理対策等級（専用配管）</t>
    <rPh sb="0" eb="2">
      <t>イジ</t>
    </rPh>
    <rPh sb="2" eb="4">
      <t>カンリ</t>
    </rPh>
    <rPh sb="4" eb="6">
      <t>タイサク</t>
    </rPh>
    <rPh sb="6" eb="8">
      <t>トウキュウ</t>
    </rPh>
    <rPh sb="9" eb="11">
      <t>センヨウ</t>
    </rPh>
    <rPh sb="11" eb="13">
      <t>ハイカン</t>
    </rPh>
    <phoneticPr fontId="4"/>
  </si>
  <si>
    <t>【１．地名地番】</t>
    <rPh sb="3" eb="5">
      <t>チメイ</t>
    </rPh>
    <rPh sb="5" eb="7">
      <t>チバン</t>
    </rPh>
    <phoneticPr fontId="4"/>
  </si>
  <si>
    <t>登録住宅性能評価機関</t>
    <rPh sb="0" eb="10">
      <t>ト</t>
    </rPh>
    <phoneticPr fontId="4"/>
  </si>
  <si>
    <t>及びその設定</t>
    <rPh sb="0" eb="1">
      <t>オヨ</t>
    </rPh>
    <phoneticPr fontId="4"/>
  </si>
  <si>
    <t>・地盤調査方法等</t>
    <rPh sb="1" eb="3">
      <t>ジバン</t>
    </rPh>
    <rPh sb="3" eb="5">
      <t>チョウサ</t>
    </rPh>
    <rPh sb="5" eb="7">
      <t>ホウホウ</t>
    </rPh>
    <rPh sb="7" eb="8">
      <t>ナド</t>
    </rPh>
    <phoneticPr fontId="4"/>
  </si>
  <si>
    <t>・地盤改良の方法</t>
    <rPh sb="1" eb="3">
      <t>ジバン</t>
    </rPh>
    <rPh sb="3" eb="5">
      <t>カイリョウ</t>
    </rPh>
    <rPh sb="6" eb="7">
      <t>ホウ</t>
    </rPh>
    <rPh sb="7" eb="8">
      <t>ホウ</t>
    </rPh>
    <phoneticPr fontId="4"/>
  </si>
  <si>
    <t>なし</t>
    <phoneticPr fontId="4"/>
  </si>
  <si>
    <t>浅層混合処理工法</t>
    <rPh sb="0" eb="1">
      <t>アサ</t>
    </rPh>
    <rPh sb="1" eb="2">
      <t>ソウ</t>
    </rPh>
    <rPh sb="2" eb="4">
      <t>コンゴウ</t>
    </rPh>
    <rPh sb="4" eb="6">
      <t>ショリ</t>
    </rPh>
    <rPh sb="6" eb="8">
      <t>コウホウ</t>
    </rPh>
    <phoneticPr fontId="4"/>
  </si>
  <si>
    <t>補強土工法</t>
    <rPh sb="0" eb="2">
      <t>ホキョウ</t>
    </rPh>
    <rPh sb="2" eb="3">
      <t>ツチ</t>
    </rPh>
    <rPh sb="3" eb="5">
      <t>コウホウ</t>
    </rPh>
    <phoneticPr fontId="4"/>
  </si>
  <si>
    <t>置換工法</t>
    <rPh sb="0" eb="2">
      <t>チカン</t>
    </rPh>
    <rPh sb="2" eb="4">
      <t>コウホウ</t>
    </rPh>
    <phoneticPr fontId="4"/>
  </si>
  <si>
    <t>深層混合処理工法</t>
    <rPh sb="0" eb="2">
      <t>シンソウ</t>
    </rPh>
    <rPh sb="2" eb="4">
      <t>コンゴウ</t>
    </rPh>
    <rPh sb="4" eb="6">
      <t>ショリ</t>
    </rPh>
    <rPh sb="6" eb="8">
      <t>コウホウ</t>
    </rPh>
    <phoneticPr fontId="4"/>
  </si>
  <si>
    <t>小口径鋼管工法</t>
    <rPh sb="0" eb="2">
      <t>コグチ</t>
    </rPh>
    <rPh sb="2" eb="3">
      <t>ケイ</t>
    </rPh>
    <rPh sb="3" eb="5">
      <t>コウカン</t>
    </rPh>
    <rPh sb="5" eb="7">
      <t>コウホウ</t>
    </rPh>
    <phoneticPr fontId="4"/>
  </si>
  <si>
    <t>木杭</t>
    <rPh sb="0" eb="1">
      <t>キ</t>
    </rPh>
    <rPh sb="1" eb="2">
      <t>クイ</t>
    </rPh>
    <phoneticPr fontId="4"/>
  </si>
  <si>
    <t>基礎の構造方</t>
    <rPh sb="0" eb="2">
      <t>キソ</t>
    </rPh>
    <rPh sb="3" eb="4">
      <t>ガマエ</t>
    </rPh>
    <phoneticPr fontId="4"/>
  </si>
  <si>
    <t>法及び形式</t>
    <rPh sb="0" eb="1">
      <t>ホウ</t>
    </rPh>
    <rPh sb="1" eb="2">
      <t>オヨ</t>
    </rPh>
    <phoneticPr fontId="4"/>
  </si>
  <si>
    <t>・</t>
    <phoneticPr fontId="4"/>
  </si>
  <si>
    <t>）</t>
    <phoneticPr fontId="4"/>
  </si>
  <si>
    <t xml:space="preserve">能が最も低い
</t>
    <rPh sb="0" eb="1">
      <t>ノウ</t>
    </rPh>
    <rPh sb="2" eb="3">
      <t>モット</t>
    </rPh>
    <rPh sb="4" eb="5">
      <t>ヒク</t>
    </rPh>
    <phoneticPr fontId="4"/>
  </si>
  <si>
    <t>外壁の構造等</t>
    <rPh sb="0" eb="2">
      <t>ガイヘキ</t>
    </rPh>
    <rPh sb="3" eb="5">
      <t>コウゾウ</t>
    </rPh>
    <rPh sb="5" eb="6">
      <t>ナド</t>
    </rPh>
    <phoneticPr fontId="4"/>
  </si>
  <si>
    <t>・</t>
    <phoneticPr fontId="4"/>
  </si>
  <si>
    <t>等</t>
    <rPh sb="0" eb="1">
      <t>ナド</t>
    </rPh>
    <phoneticPr fontId="4"/>
  </si>
  <si>
    <t>床面積合計１　　　　　　　（①+②+③）</t>
    <rPh sb="0" eb="3">
      <t>ユカメンセキ</t>
    </rPh>
    <rPh sb="3" eb="5">
      <t>ゴウケイ</t>
    </rPh>
    <phoneticPr fontId="4"/>
  </si>
  <si>
    <t>床面積合計２　　　（①+②）</t>
    <rPh sb="0" eb="3">
      <t>ユカメンセキ</t>
    </rPh>
    <rPh sb="3" eb="5">
      <t>ゴウケイ</t>
    </rPh>
    <phoneticPr fontId="4"/>
  </si>
  <si>
    <t>共用階段</t>
    <rPh sb="0" eb="2">
      <t>キョウヨウ</t>
    </rPh>
    <rPh sb="2" eb="4">
      <t>カイダン</t>
    </rPh>
    <phoneticPr fontId="4"/>
  </si>
  <si>
    <t>共用廊下</t>
    <rPh sb="0" eb="2">
      <t>キョウヨウ</t>
    </rPh>
    <rPh sb="2" eb="4">
      <t>ロウカ</t>
    </rPh>
    <phoneticPr fontId="4"/>
  </si>
  <si>
    <t>界壁の有無</t>
    <rPh sb="0" eb="1">
      <t>カイ</t>
    </rPh>
    <rPh sb="1" eb="2">
      <t>ヘキ</t>
    </rPh>
    <rPh sb="3" eb="5">
      <t>ウム</t>
    </rPh>
    <phoneticPr fontId="4"/>
  </si>
  <si>
    <t>界床の有無</t>
    <rPh sb="0" eb="2">
      <t>カイユカ</t>
    </rPh>
    <rPh sb="3" eb="5">
      <t>ウム</t>
    </rPh>
    <phoneticPr fontId="4"/>
  </si>
  <si>
    <t>部屋番号</t>
    <rPh sb="0" eb="2">
      <t>ヘヤ</t>
    </rPh>
    <rPh sb="2" eb="4">
      <t>バンゴウ</t>
    </rPh>
    <phoneticPr fontId="4"/>
  </si>
  <si>
    <t>上階</t>
    <rPh sb="0" eb="1">
      <t>ジョウカイ</t>
    </rPh>
    <rPh sb="1" eb="2">
      <t>カイ</t>
    </rPh>
    <phoneticPr fontId="4"/>
  </si>
  <si>
    <t>下階</t>
    <rPh sb="0" eb="1">
      <t>ゲ</t>
    </rPh>
    <rPh sb="1" eb="2">
      <t>カイ</t>
    </rPh>
    <phoneticPr fontId="4"/>
  </si>
  <si>
    <t>※の欄を設計者が記入のこと</t>
    <rPh sb="2" eb="3">
      <t>ラン</t>
    </rPh>
    <rPh sb="4" eb="6">
      <t>セッケイ</t>
    </rPh>
    <rPh sb="6" eb="7">
      <t>シャ</t>
    </rPh>
    <rPh sb="8" eb="10">
      <t>キニュウ</t>
    </rPh>
    <phoneticPr fontId="4"/>
  </si>
  <si>
    <t>建築物の名称</t>
    <rPh sb="0" eb="3">
      <t>ケンチクブツ</t>
    </rPh>
    <rPh sb="4" eb="6">
      <t>メイショウ</t>
    </rPh>
    <phoneticPr fontId="4"/>
  </si>
  <si>
    <t>設計者等氏名</t>
    <rPh sb="0" eb="2">
      <t>セッケイ</t>
    </rPh>
    <rPh sb="2" eb="3">
      <t>シャ</t>
    </rPh>
    <rPh sb="3" eb="4">
      <t>トウ</t>
    </rPh>
    <rPh sb="4" eb="6">
      <t>シメイ</t>
    </rPh>
    <phoneticPr fontId="4"/>
  </si>
  <si>
    <t>－必須項目－</t>
    <rPh sb="1" eb="3">
      <t>ヒッス</t>
    </rPh>
    <rPh sb="3" eb="5">
      <t>コウモク</t>
    </rPh>
    <phoneticPr fontId="4"/>
  </si>
  <si>
    <t>性能表示</t>
    <rPh sb="0" eb="2">
      <t>セイノウ</t>
    </rPh>
    <rPh sb="2" eb="4">
      <t>ヒョウジ</t>
    </rPh>
    <phoneticPr fontId="4"/>
  </si>
  <si>
    <t>確認項目</t>
    <rPh sb="0" eb="2">
      <t>カクニン</t>
    </rPh>
    <rPh sb="2" eb="4">
      <t>コウモク</t>
    </rPh>
    <phoneticPr fontId="4"/>
  </si>
  <si>
    <t>設計内容説明欄</t>
    <rPh sb="0" eb="2">
      <t>セッケイ</t>
    </rPh>
    <rPh sb="2" eb="4">
      <t>ナイヨウ</t>
    </rPh>
    <rPh sb="4" eb="6">
      <t>セツメイ</t>
    </rPh>
    <rPh sb="6" eb="7">
      <t>ラン</t>
    </rPh>
    <phoneticPr fontId="4"/>
  </si>
  <si>
    <t>項目</t>
    <rPh sb="0" eb="2">
      <t>コウモク</t>
    </rPh>
    <phoneticPr fontId="4"/>
  </si>
  <si>
    <t>設計内容</t>
    <rPh sb="0" eb="2">
      <t>セッケイ</t>
    </rPh>
    <rPh sb="2" eb="4">
      <t>ナイヨウ</t>
    </rPh>
    <phoneticPr fontId="4"/>
  </si>
  <si>
    <t>記載図書</t>
    <rPh sb="0" eb="2">
      <t>キサイ</t>
    </rPh>
    <rPh sb="2" eb="4">
      <t>トショ</t>
    </rPh>
    <phoneticPr fontId="4"/>
  </si>
  <si>
    <t>構造担当者</t>
    <rPh sb="0" eb="2">
      <t>コウゾウ</t>
    </rPh>
    <rPh sb="2" eb="5">
      <t>タントウシャ</t>
    </rPh>
    <phoneticPr fontId="4"/>
  </si>
  <si>
    <t>〒</t>
    <phoneticPr fontId="4"/>
  </si>
  <si>
    <t>TEL</t>
    <phoneticPr fontId="4"/>
  </si>
  <si>
    <t>FAX</t>
    <phoneticPr fontId="4"/>
  </si>
  <si>
    <t>□</t>
    <phoneticPr fontId="4"/>
  </si>
  <si>
    <t>・</t>
    <phoneticPr fontId="4"/>
  </si>
  <si>
    <t>（</t>
    <phoneticPr fontId="4"/>
  </si>
  <si>
    <t>あり</t>
    <phoneticPr fontId="4"/>
  </si>
  <si>
    <t>なし</t>
    <phoneticPr fontId="4"/>
  </si>
  <si>
    <t>）</t>
    <phoneticPr fontId="4"/>
  </si>
  <si>
    <t>あり</t>
    <phoneticPr fontId="4"/>
  </si>
  <si>
    <t>なし</t>
    <phoneticPr fontId="4"/>
  </si>
  <si>
    <t>㎡</t>
    <phoneticPr fontId="4"/>
  </si>
  <si>
    <t>・</t>
    <phoneticPr fontId="4"/>
  </si>
  <si>
    <t>申込書</t>
    <phoneticPr fontId="4"/>
  </si>
  <si>
    <t>申請者</t>
    <rPh sb="0" eb="3">
      <t>シンセイシャ</t>
    </rPh>
    <phoneticPr fontId="4"/>
  </si>
  <si>
    <t>申請先</t>
    <rPh sb="0" eb="2">
      <t>シンセイ</t>
    </rPh>
    <rPh sb="2" eb="3">
      <t>サキ</t>
    </rPh>
    <phoneticPr fontId="4"/>
  </si>
  <si>
    <t>株式会社　グッド・アイズ建築検査機構</t>
    <rPh sb="0" eb="4">
      <t>カ</t>
    </rPh>
    <rPh sb="12" eb="14">
      <t>ケンチク</t>
    </rPh>
    <rPh sb="14" eb="16">
      <t>ケンサ</t>
    </rPh>
    <rPh sb="16" eb="18">
      <t>キコウ</t>
    </rPh>
    <phoneticPr fontId="4"/>
  </si>
  <si>
    <t>部署名</t>
    <rPh sb="0" eb="2">
      <t>ブショ</t>
    </rPh>
    <rPh sb="2" eb="3">
      <t>メイ</t>
    </rPh>
    <phoneticPr fontId="4"/>
  </si>
  <si>
    <t>担当者名</t>
    <rPh sb="0" eb="3">
      <t>タントウシャ</t>
    </rPh>
    <rPh sb="3" eb="4">
      <t>メイ</t>
    </rPh>
    <phoneticPr fontId="4"/>
  </si>
  <si>
    <t>〒</t>
    <phoneticPr fontId="4"/>
  </si>
  <si>
    <t>TEL</t>
    <phoneticPr fontId="4"/>
  </si>
  <si>
    <t>FAX</t>
    <phoneticPr fontId="4"/>
  </si>
  <si>
    <t>設計担当者</t>
    <rPh sb="0" eb="2">
      <t>セッケイ</t>
    </rPh>
    <phoneticPr fontId="4"/>
  </si>
  <si>
    <t>東京都新宿区百人町2-16-15　M・Yビル2F</t>
    <rPh sb="0" eb="24">
      <t>ト</t>
    </rPh>
    <phoneticPr fontId="4"/>
  </si>
  <si>
    <t>直接土に接する部分</t>
    <rPh sb="0" eb="2">
      <t>チョクセツ</t>
    </rPh>
    <rPh sb="2" eb="3">
      <t>ツチ</t>
    </rPh>
    <rPh sb="4" eb="5">
      <t>セッ</t>
    </rPh>
    <rPh sb="7" eb="9">
      <t>ブブン</t>
    </rPh>
    <phoneticPr fontId="4"/>
  </si>
  <si>
    <t>柱・梁・床スラブ・耐力壁</t>
    <rPh sb="0" eb="1">
      <t>ハシラ</t>
    </rPh>
    <rPh sb="2" eb="3">
      <t>ハリ</t>
    </rPh>
    <rPh sb="4" eb="5">
      <t>ユカ</t>
    </rPh>
    <rPh sb="9" eb="11">
      <t>タイリョク</t>
    </rPh>
    <rPh sb="11" eb="12">
      <t>ヘキ</t>
    </rPh>
    <phoneticPr fontId="4"/>
  </si>
  <si>
    <t>基礎・擁壁</t>
    <rPh sb="0" eb="2">
      <t>キソ</t>
    </rPh>
    <rPh sb="3" eb="4">
      <t>ヨウ</t>
    </rPh>
    <rPh sb="4" eb="5">
      <t>ヘキ</t>
    </rPh>
    <phoneticPr fontId="4"/>
  </si>
  <si>
    <t>外壁仕上げ</t>
    <rPh sb="0" eb="2">
      <t>ガイヘキ</t>
    </rPh>
    <rPh sb="2" eb="4">
      <t>シア</t>
    </rPh>
    <phoneticPr fontId="4"/>
  </si>
  <si>
    <t>タイル貼</t>
    <rPh sb="3" eb="4">
      <t>ハリ</t>
    </rPh>
    <phoneticPr fontId="4"/>
  </si>
  <si>
    <t>モルタル塗</t>
    <rPh sb="4" eb="5">
      <t>ヌ</t>
    </rPh>
    <phoneticPr fontId="4"/>
  </si>
  <si>
    <t>外断熱工法</t>
    <rPh sb="0" eb="1">
      <t>ソト</t>
    </rPh>
    <rPh sb="1" eb="3">
      <t>ダンネツ</t>
    </rPh>
    <rPh sb="3" eb="5">
      <t>コウホウ</t>
    </rPh>
    <phoneticPr fontId="4"/>
  </si>
  <si>
    <t>設計かぶり厚さ</t>
    <rPh sb="0" eb="2">
      <t>セッケイ</t>
    </rPh>
    <rPh sb="5" eb="6">
      <t>アツ</t>
    </rPh>
    <phoneticPr fontId="4"/>
  </si>
  <si>
    <t>18cm以下</t>
    <rPh sb="4" eb="6">
      <t>イカ</t>
    </rPh>
    <phoneticPr fontId="4"/>
  </si>
  <si>
    <t>21cm以下</t>
    <rPh sb="4" eb="6">
      <t>イカ</t>
    </rPh>
    <phoneticPr fontId="4"/>
  </si>
  <si>
    <t>単位水量</t>
    <rPh sb="0" eb="2">
      <t>タンイ</t>
    </rPh>
    <rPh sb="2" eb="4">
      <t>スイリョウ</t>
    </rPh>
    <phoneticPr fontId="4"/>
  </si>
  <si>
    <t>空気量</t>
    <rPh sb="0" eb="2">
      <t>クウキ</t>
    </rPh>
    <rPh sb="2" eb="3">
      <t>リョウ</t>
    </rPh>
    <phoneticPr fontId="4"/>
  </si>
  <si>
    <t>施工計画</t>
    <rPh sb="0" eb="2">
      <t>セコウ</t>
    </rPh>
    <rPh sb="2" eb="4">
      <t>ケイカク</t>
    </rPh>
    <phoneticPr fontId="4"/>
  </si>
  <si>
    <t>ＪＡＳＳ５－７節に準拠</t>
    <rPh sb="7" eb="8">
      <t>セツ</t>
    </rPh>
    <rPh sb="9" eb="11">
      <t>ジュンキョ</t>
    </rPh>
    <phoneticPr fontId="4"/>
  </si>
  <si>
    <t>ＪＡＳＳ５－８節に準拠</t>
    <rPh sb="7" eb="8">
      <t>セツ</t>
    </rPh>
    <rPh sb="9" eb="11">
      <t>ジュンキョ</t>
    </rPh>
    <phoneticPr fontId="4"/>
  </si>
  <si>
    <t>4-2</t>
    <phoneticPr fontId="4"/>
  </si>
  <si>
    <t>共用配管</t>
    <rPh sb="0" eb="2">
      <t>キョウヨウ</t>
    </rPh>
    <rPh sb="2" eb="4">
      <t>ハイカン</t>
    </rPh>
    <phoneticPr fontId="4"/>
  </si>
  <si>
    <t>排水管</t>
    <rPh sb="0" eb="3">
      <t>ハイスイカン</t>
    </rPh>
    <phoneticPr fontId="4"/>
  </si>
  <si>
    <t>仕様書</t>
    <rPh sb="0" eb="3">
      <t>シヨウショ</t>
    </rPh>
    <phoneticPr fontId="4"/>
  </si>
  <si>
    <t>給水管</t>
    <rPh sb="0" eb="2">
      <t>キュウスイ</t>
    </rPh>
    <rPh sb="2" eb="3">
      <t>カン</t>
    </rPh>
    <phoneticPr fontId="4"/>
  </si>
  <si>
    <t>給湯管</t>
    <rPh sb="0" eb="2">
      <t>キュウトウ</t>
    </rPh>
    <rPh sb="2" eb="3">
      <t>カン</t>
    </rPh>
    <phoneticPr fontId="4"/>
  </si>
  <si>
    <t>該当なし</t>
    <rPh sb="0" eb="2">
      <t>ガイトウ</t>
    </rPh>
    <phoneticPr fontId="4"/>
  </si>
  <si>
    <t>設備図</t>
    <rPh sb="0" eb="2">
      <t>セツビ</t>
    </rPh>
    <rPh sb="2" eb="3">
      <t>ズ</t>
    </rPh>
    <phoneticPr fontId="4"/>
  </si>
  <si>
    <t>ガス管</t>
    <rPh sb="2" eb="3">
      <t>カン</t>
    </rPh>
    <phoneticPr fontId="4"/>
  </si>
  <si>
    <t>ピット図</t>
    <rPh sb="3" eb="4">
      <t>ズ</t>
    </rPh>
    <phoneticPr fontId="4"/>
  </si>
  <si>
    <t>地中埋設管上</t>
    <rPh sb="0" eb="2">
      <t>チチュウ</t>
    </rPh>
    <rPh sb="2" eb="4">
      <t>マイセツ</t>
    </rPh>
    <rPh sb="4" eb="5">
      <t>カン</t>
    </rPh>
    <rPh sb="5" eb="6">
      <t>ジョウ</t>
    </rPh>
    <phoneticPr fontId="4"/>
  </si>
  <si>
    <t>・</t>
    <phoneticPr fontId="4"/>
  </si>
  <si>
    <t>管</t>
    <rPh sb="0" eb="1">
      <t>クダ</t>
    </rPh>
    <phoneticPr fontId="4"/>
  </si>
  <si>
    <t>排水管の清掃</t>
    <rPh sb="0" eb="2">
      <t>ハイスイ</t>
    </rPh>
    <rPh sb="2" eb="3">
      <t>クダ</t>
    </rPh>
    <rPh sb="4" eb="6">
      <t>セイソウ</t>
    </rPh>
    <phoneticPr fontId="4"/>
  </si>
  <si>
    <t>共用立管</t>
    <rPh sb="0" eb="2">
      <t>キョウヨウ</t>
    </rPh>
    <rPh sb="2" eb="3">
      <t>タ</t>
    </rPh>
    <rPh sb="3" eb="4">
      <t>カン</t>
    </rPh>
    <phoneticPr fontId="4"/>
  </si>
  <si>
    <t>JIS遮音等級表示品</t>
    <rPh sb="3" eb="5">
      <t>シャオン</t>
    </rPh>
    <rPh sb="5" eb="7">
      <t>トウキュウ</t>
    </rPh>
    <rPh sb="7" eb="9">
      <t>ヒョウジ</t>
    </rPh>
    <rPh sb="9" eb="10">
      <t>シナ</t>
    </rPh>
    <phoneticPr fontId="4"/>
  </si>
  <si>
    <t>同等品</t>
    <rPh sb="0" eb="3">
      <t>ドウトウヒン</t>
    </rPh>
    <phoneticPr fontId="4"/>
  </si>
  <si>
    <t>遮音性能</t>
    <rPh sb="0" eb="2">
      <t>シャオン</t>
    </rPh>
    <rPh sb="2" eb="4">
      <t>セイノウ</t>
    </rPh>
    <phoneticPr fontId="4"/>
  </si>
  <si>
    <t>□</t>
    <phoneticPr fontId="4"/>
  </si>
  <si>
    <t>（最低遮音）</t>
    <rPh sb="1" eb="2">
      <t>モット</t>
    </rPh>
    <rPh sb="2" eb="3">
      <t>テイ</t>
    </rPh>
    <rPh sb="3" eb="5">
      <t>シャオン</t>
    </rPh>
    <phoneticPr fontId="4"/>
  </si>
  <si>
    <t>その他試験を行うもの</t>
    <rPh sb="2" eb="3">
      <t>ホカ</t>
    </rPh>
    <rPh sb="3" eb="5">
      <t>シケン</t>
    </rPh>
    <rPh sb="6" eb="7">
      <t>オコナ</t>
    </rPh>
    <phoneticPr fontId="4"/>
  </si>
  <si>
    <t>東の方位の</t>
    <rPh sb="0" eb="1">
      <t>ヒガシ</t>
    </rPh>
    <rPh sb="2" eb="4">
      <t>ホウイ</t>
    </rPh>
    <phoneticPr fontId="4"/>
  </si>
  <si>
    <t>南の方位の</t>
    <rPh sb="0" eb="1">
      <t>ミナミ</t>
    </rPh>
    <rPh sb="2" eb="4">
      <t>ホウイ</t>
    </rPh>
    <phoneticPr fontId="4"/>
  </si>
  <si>
    <t>西の方位の</t>
    <rPh sb="0" eb="1">
      <t>ニシ</t>
    </rPh>
    <rPh sb="2" eb="4">
      <t>ホウイ</t>
    </rPh>
    <phoneticPr fontId="4"/>
  </si>
  <si>
    <t>『単純開口率・方位別開口比算定表による』</t>
    <rPh sb="1" eb="3">
      <t>タンジュン</t>
    </rPh>
    <rPh sb="3" eb="5">
      <t>カイコウ</t>
    </rPh>
    <rPh sb="5" eb="6">
      <t>リツ</t>
    </rPh>
    <rPh sb="7" eb="9">
      <t>ホウイ</t>
    </rPh>
    <rPh sb="9" eb="10">
      <t>ベツ</t>
    </rPh>
    <rPh sb="10" eb="12">
      <t>カイコウ</t>
    </rPh>
    <rPh sb="12" eb="13">
      <t>ヒ</t>
    </rPh>
    <rPh sb="13" eb="15">
      <t>サンテイ</t>
    </rPh>
    <rPh sb="15" eb="16">
      <t>ヒョウ</t>
    </rPh>
    <phoneticPr fontId="4"/>
  </si>
  <si>
    <t>床面積表</t>
    <rPh sb="0" eb="3">
      <t>ユカメンセキ</t>
    </rPh>
    <rPh sb="3" eb="4">
      <t>ヒョウ</t>
    </rPh>
    <phoneticPr fontId="4"/>
  </si>
  <si>
    <t>採光面積表</t>
    <rPh sb="0" eb="2">
      <t>サイコウ</t>
    </rPh>
    <rPh sb="2" eb="4">
      <t>メンセキ</t>
    </rPh>
    <rPh sb="4" eb="5">
      <t>ヒョウ</t>
    </rPh>
    <phoneticPr fontId="4"/>
  </si>
  <si>
    <t>住戸用自動火災報知設備＋共用部警報ﾈｯﾄﾜｰｸ化</t>
    <rPh sb="0" eb="1">
      <t>ジュウ</t>
    </rPh>
    <rPh sb="1" eb="2">
      <t>コ</t>
    </rPh>
    <rPh sb="2" eb="3">
      <t>ヨウ</t>
    </rPh>
    <rPh sb="3" eb="5">
      <t>ジドウ</t>
    </rPh>
    <rPh sb="5" eb="7">
      <t>カサイ</t>
    </rPh>
    <rPh sb="7" eb="9">
      <t>ホウチ</t>
    </rPh>
    <rPh sb="9" eb="11">
      <t>セツビ</t>
    </rPh>
    <rPh sb="12" eb="14">
      <t>キョウヨウ</t>
    </rPh>
    <rPh sb="14" eb="15">
      <t>ブ</t>
    </rPh>
    <rPh sb="15" eb="17">
      <t>ケイホウ</t>
    </rPh>
    <rPh sb="23" eb="24">
      <t>カ</t>
    </rPh>
    <phoneticPr fontId="4"/>
  </si>
  <si>
    <t>（避難階）</t>
    <rPh sb="1" eb="3">
      <t>ヒナン</t>
    </rPh>
    <rPh sb="3" eb="4">
      <t>カイ</t>
    </rPh>
    <phoneticPr fontId="4"/>
  </si>
  <si>
    <t>当該階</t>
    <rPh sb="0" eb="2">
      <t>トウガイ</t>
    </rPh>
    <rPh sb="2" eb="3">
      <t>カイ</t>
    </rPh>
    <phoneticPr fontId="4"/>
  </si>
  <si>
    <t>D</t>
    <phoneticPr fontId="4"/>
  </si>
  <si>
    <t>型式住宅部分等製造者の認証による</t>
  </si>
  <si>
    <t>設計者等氏名</t>
  </si>
  <si>
    <t>3.劣化の軽減に関すること</t>
  </si>
  <si>
    <t>■</t>
  </si>
  <si>
    <t>で表示。</t>
  </si>
  <si>
    <t>3-1.劣化対策等級〔3段階〕</t>
  </si>
  <si>
    <t>A</t>
    <phoneticPr fontId="4"/>
  </si>
  <si>
    <t>〔</t>
    <phoneticPr fontId="4"/>
  </si>
  <si>
    <t>〕</t>
    <phoneticPr fontId="4"/>
  </si>
  <si>
    <t>4.維持管理・更新への配慮に関すること</t>
    <rPh sb="7" eb="9">
      <t>コウシン</t>
    </rPh>
    <phoneticPr fontId="4"/>
  </si>
  <si>
    <t>4-2.維持管理対策等級（共用配管）〔3段階〕</t>
  </si>
  <si>
    <t>mm）</t>
    <phoneticPr fontId="4"/>
  </si>
  <si>
    <t>□</t>
    <phoneticPr fontId="4"/>
  </si>
  <si>
    <t>mm）</t>
    <phoneticPr fontId="4"/>
  </si>
  <si>
    <t>mm）</t>
    <phoneticPr fontId="4"/>
  </si>
  <si>
    <t>□</t>
    <phoneticPr fontId="4"/>
  </si>
  <si>
    <t>㎡）</t>
    <phoneticPr fontId="4"/>
  </si>
  <si>
    <t>・</t>
    <phoneticPr fontId="4"/>
  </si>
  <si>
    <t>ﾕﾆｯﾄﾊﾞｽ</t>
    <phoneticPr fontId="4"/>
  </si>
  <si>
    <t>※等級5のみ</t>
    <phoneticPr fontId="4"/>
  </si>
  <si>
    <t>mm）</t>
    <phoneticPr fontId="4"/>
  </si>
  <si>
    <t>※等級4のみ</t>
    <phoneticPr fontId="4"/>
  </si>
  <si>
    <t>※等級3のみ</t>
    <phoneticPr fontId="4"/>
  </si>
  <si>
    <t>その２．住戸評価用</t>
    <rPh sb="4" eb="5">
      <t>ジュウ</t>
    </rPh>
    <rPh sb="5" eb="6">
      <t>コ</t>
    </rPh>
    <rPh sb="6" eb="8">
      <t>ヒョウカ</t>
    </rPh>
    <rPh sb="8" eb="9">
      <t>ヨウ</t>
    </rPh>
    <phoneticPr fontId="4"/>
  </si>
  <si>
    <t>　　(</t>
    <phoneticPr fontId="4"/>
  </si>
  <si>
    <t>サッシの性能</t>
    <phoneticPr fontId="4"/>
  </si>
  <si>
    <t>比較的容</t>
    <phoneticPr fontId="4"/>
  </si>
  <si>
    <t>（</t>
    <phoneticPr fontId="4"/>
  </si>
  <si>
    <t>易な開口</t>
    <phoneticPr fontId="4"/>
  </si>
  <si>
    <t>部</t>
    <phoneticPr fontId="4"/>
  </si>
  <si>
    <t>ガラスによ</t>
    <phoneticPr fontId="4"/>
  </si>
  <si>
    <t>　　(</t>
    <phoneticPr fontId="4"/>
  </si>
  <si>
    <t>区分c</t>
    <phoneticPr fontId="4"/>
  </si>
  <si>
    <t>サッシの性能</t>
    <phoneticPr fontId="4"/>
  </si>
  <si>
    <t>（</t>
    <phoneticPr fontId="4"/>
  </si>
  <si>
    <t>(つづき)</t>
    <phoneticPr fontId="4"/>
  </si>
  <si>
    <t>戸）</t>
    <phoneticPr fontId="4"/>
  </si>
  <si>
    <t>□該当なし</t>
    <phoneticPr fontId="4"/>
  </si>
  <si>
    <t>（ⅰ）</t>
    <phoneticPr fontId="4"/>
  </si>
  <si>
    <t>または共</t>
    <phoneticPr fontId="4"/>
  </si>
  <si>
    <t>　　(</t>
    <phoneticPr fontId="4"/>
  </si>
  <si>
    <t>区分b</t>
    <phoneticPr fontId="4"/>
  </si>
  <si>
    <t>比較的容</t>
    <phoneticPr fontId="4"/>
  </si>
  <si>
    <t>易な開口</t>
    <phoneticPr fontId="4"/>
  </si>
  <si>
    <t>戸）</t>
    <phoneticPr fontId="4"/>
  </si>
  <si>
    <t>(つづき)</t>
    <phoneticPr fontId="4"/>
  </si>
  <si>
    <t>□該当なし</t>
    <phoneticPr fontId="4"/>
  </si>
  <si>
    <t>（ⅱ）</t>
    <phoneticPr fontId="4"/>
  </si>
  <si>
    <t>バルコニ</t>
    <phoneticPr fontId="4"/>
  </si>
  <si>
    <t>8-1イ</t>
    <phoneticPr fontId="4"/>
  </si>
  <si>
    <t>mm）</t>
    <phoneticPr fontId="4"/>
  </si>
  <si>
    <t>ﾎﾞｲﾄﾞｽﾗﾌﾞ</t>
    <phoneticPr fontId="4"/>
  </si>
  <si>
    <t>mm）</t>
    <phoneticPr fontId="4"/>
  </si>
  <si>
    <t>ﾎﾞｲﾄﾞｽﾗﾌﾞ</t>
    <phoneticPr fontId="4"/>
  </si>
  <si>
    <t>8-1ロ</t>
    <phoneticPr fontId="4"/>
  </si>
  <si>
    <t>-</t>
    <phoneticPr fontId="4"/>
  </si>
  <si>
    <t>Ａ</t>
    <phoneticPr fontId="4"/>
  </si>
  <si>
    <t>Ｂ</t>
    <phoneticPr fontId="4"/>
  </si>
  <si>
    <t>Ｃ</t>
    <phoneticPr fontId="4"/>
  </si>
  <si>
    <t>Ｄ</t>
    <phoneticPr fontId="4"/>
  </si>
  <si>
    <t>設備図</t>
  </si>
  <si>
    <t>4-4</t>
    <phoneticPr fontId="4"/>
  </si>
  <si>
    <t>〔</t>
    <phoneticPr fontId="4"/>
  </si>
  <si>
    <t>はり</t>
    <phoneticPr fontId="4"/>
  </si>
  <si>
    <t>（</t>
    <phoneticPr fontId="4"/>
  </si>
  <si>
    <t>）</t>
    <phoneticPr fontId="4"/>
  </si>
  <si>
    <t>あり</t>
    <phoneticPr fontId="4"/>
  </si>
  <si>
    <t>）</t>
    <phoneticPr fontId="4"/>
  </si>
  <si>
    <t>なし</t>
    <phoneticPr fontId="4"/>
  </si>
  <si>
    <t>－必須項目－</t>
    <phoneticPr fontId="4"/>
  </si>
  <si>
    <t>ｴﾚﾍﾞｰﾀｰﾎｰﾙ</t>
    <phoneticPr fontId="4"/>
  </si>
  <si>
    <t>の広さ</t>
    <phoneticPr fontId="4"/>
  </si>
  <si>
    <t>)</t>
    <phoneticPr fontId="4"/>
  </si>
  <si>
    <t>（</t>
    <phoneticPr fontId="4"/>
  </si>
  <si>
    <t>ﾊﾞﾙｺﾆｰ）</t>
    <phoneticPr fontId="4"/>
  </si>
  <si>
    <t>（</t>
    <phoneticPr fontId="4"/>
  </si>
  <si>
    <t>（</t>
    <phoneticPr fontId="4"/>
  </si>
  <si>
    <t>Ｎｏ</t>
    <phoneticPr fontId="4"/>
  </si>
  <si>
    <t>2-1</t>
    <phoneticPr fontId="4"/>
  </si>
  <si>
    <t>(自住戸火災</t>
    <phoneticPr fontId="4"/>
  </si>
  <si>
    <t>時)</t>
    <phoneticPr fontId="4"/>
  </si>
  <si>
    <t>（</t>
    <phoneticPr fontId="4"/>
  </si>
  <si>
    <t>（</t>
    <phoneticPr fontId="4"/>
  </si>
  <si>
    <t>2-2</t>
    <phoneticPr fontId="4"/>
  </si>
  <si>
    <t>(他住戸火災</t>
    <phoneticPr fontId="4"/>
  </si>
  <si>
    <t>等の感知器か</t>
    <phoneticPr fontId="4"/>
  </si>
  <si>
    <t>ら評価対象住</t>
    <phoneticPr fontId="4"/>
  </si>
  <si>
    <t>戸等の警報機</t>
    <phoneticPr fontId="4"/>
  </si>
  <si>
    <t>への連絡方法</t>
    <phoneticPr fontId="4"/>
  </si>
  <si>
    <t>2-3</t>
    <phoneticPr fontId="4"/>
  </si>
  <si>
    <t>災時下）</t>
    <phoneticPr fontId="4"/>
  </si>
  <si>
    <t>隔壁の開口部）</t>
    <phoneticPr fontId="4"/>
  </si>
  <si>
    <t>もの）</t>
    <phoneticPr fontId="4"/>
  </si>
  <si>
    <t>・</t>
    <phoneticPr fontId="4"/>
  </si>
  <si>
    <t>)</t>
    <phoneticPr fontId="4"/>
  </si>
  <si>
    <t>2-4</t>
    <phoneticPr fontId="4"/>
  </si>
  <si>
    <t>バルコニー</t>
    <phoneticPr fontId="4"/>
  </si>
  <si>
    <t>器具</t>
    <phoneticPr fontId="4"/>
  </si>
  <si>
    <t>）</t>
    <phoneticPr fontId="4"/>
  </si>
  <si>
    <t>2-7</t>
    <phoneticPr fontId="4"/>
  </si>
  <si>
    <t>・</t>
    <phoneticPr fontId="4"/>
  </si>
  <si>
    <t>排水用タールエポキシ塗装鋼管</t>
    <rPh sb="0" eb="3">
      <t>ハイスイヨウ</t>
    </rPh>
    <rPh sb="10" eb="12">
      <t>トソウ</t>
    </rPh>
    <rPh sb="12" eb="14">
      <t>コウカン</t>
    </rPh>
    <phoneticPr fontId="4"/>
  </si>
  <si>
    <t>排水用鋳鉄管</t>
    <rPh sb="0" eb="3">
      <t>ハイスイヨウ</t>
    </rPh>
    <rPh sb="3" eb="4">
      <t>イ</t>
    </rPh>
    <rPh sb="4" eb="5">
      <t>テツ</t>
    </rPh>
    <rPh sb="5" eb="6">
      <t>カン</t>
    </rPh>
    <phoneticPr fontId="4"/>
  </si>
  <si>
    <t>配管用炭素鋼鋼管</t>
    <rPh sb="0" eb="2">
      <t>ハイカン</t>
    </rPh>
    <rPh sb="2" eb="3">
      <t>ヨウ</t>
    </rPh>
    <rPh sb="3" eb="5">
      <t>タンソ</t>
    </rPh>
    <rPh sb="5" eb="6">
      <t>コウ</t>
    </rPh>
    <rPh sb="6" eb="8">
      <t>コウカン</t>
    </rPh>
    <phoneticPr fontId="4"/>
  </si>
  <si>
    <t>耐火二層管</t>
    <rPh sb="0" eb="2">
      <t>タイカ</t>
    </rPh>
    <rPh sb="2" eb="3">
      <t>ニ</t>
    </rPh>
    <rPh sb="3" eb="4">
      <t>ソウ</t>
    </rPh>
    <rPh sb="4" eb="5">
      <t>カン</t>
    </rPh>
    <phoneticPr fontId="4"/>
  </si>
  <si>
    <t>抜け防止</t>
    <rPh sb="0" eb="1">
      <t>ヌ</t>
    </rPh>
    <rPh sb="2" eb="4">
      <t>ボウシ</t>
    </rPh>
    <phoneticPr fontId="4"/>
  </si>
  <si>
    <t>肉厚の異なる管の接合なし</t>
    <rPh sb="0" eb="2">
      <t>ニクアツ</t>
    </rPh>
    <rPh sb="3" eb="4">
      <t>コト</t>
    </rPh>
    <rPh sb="6" eb="7">
      <t>カン</t>
    </rPh>
    <rPh sb="8" eb="10">
      <t>セツゴウ</t>
    </rPh>
    <phoneticPr fontId="4"/>
  </si>
  <si>
    <t>排水継ぎ手により排水管内面に高低差なし</t>
    <rPh sb="0" eb="2">
      <t>ハイスイ</t>
    </rPh>
    <rPh sb="2" eb="3">
      <t>ツ</t>
    </rPh>
    <rPh sb="4" eb="5">
      <t>テ</t>
    </rPh>
    <rPh sb="8" eb="11">
      <t>ハイスイカン</t>
    </rPh>
    <rPh sb="11" eb="13">
      <t>ナイメン</t>
    </rPh>
    <rPh sb="14" eb="17">
      <t>コウテイサ</t>
    </rPh>
    <phoneticPr fontId="4"/>
  </si>
  <si>
    <t>・</t>
    <phoneticPr fontId="4"/>
  </si>
  <si>
    <t>たわみ防止</t>
    <rPh sb="3" eb="5">
      <t>ボウシ</t>
    </rPh>
    <phoneticPr fontId="4"/>
  </si>
  <si>
    <t>（措置</t>
    <rPh sb="1" eb="3">
      <t>ソチ</t>
    </rPh>
    <phoneticPr fontId="4"/>
  </si>
  <si>
    <t>支持金物</t>
    <rPh sb="0" eb="2">
      <t>シジ</t>
    </rPh>
    <rPh sb="2" eb="4">
      <t>カナモノ</t>
    </rPh>
    <phoneticPr fontId="4"/>
  </si>
  <si>
    <t>吊り金物</t>
    <rPh sb="0" eb="1">
      <t>ツ</t>
    </rPh>
    <rPh sb="2" eb="4">
      <t>カナモノ</t>
    </rPh>
    <phoneticPr fontId="4"/>
  </si>
  <si>
    <t>抜け防止措置あり</t>
    <rPh sb="0" eb="1">
      <t>ヌ</t>
    </rPh>
    <rPh sb="2" eb="4">
      <t>ボウシ</t>
    </rPh>
    <rPh sb="4" eb="6">
      <t>ソチ</t>
    </rPh>
    <phoneticPr fontId="4"/>
  </si>
  <si>
    <t>（接合形式</t>
    <rPh sb="1" eb="3">
      <t>セツゴウ</t>
    </rPh>
    <rPh sb="3" eb="5">
      <t>ケイシキ</t>
    </rPh>
    <phoneticPr fontId="4"/>
  </si>
  <si>
    <t>ねじ接合</t>
    <rPh sb="2" eb="4">
      <t>セツゴウ</t>
    </rPh>
    <phoneticPr fontId="4"/>
  </si>
  <si>
    <t>接着接合</t>
    <rPh sb="0" eb="2">
      <t>セッチャク</t>
    </rPh>
    <rPh sb="2" eb="4">
      <t>セツゴウ</t>
    </rPh>
    <phoneticPr fontId="4"/>
  </si>
  <si>
    <t>ﾒｶﾆｶﾙ接合</t>
    <rPh sb="5" eb="7">
      <t>セツゴウ</t>
    </rPh>
    <phoneticPr fontId="4"/>
  </si>
  <si>
    <t>排水管と専用</t>
    <rPh sb="0" eb="3">
      <t>ハイスイカン</t>
    </rPh>
    <rPh sb="4" eb="6">
      <t>センヨウ</t>
    </rPh>
    <phoneticPr fontId="4"/>
  </si>
  <si>
    <t>配管の接合部</t>
    <rPh sb="0" eb="2">
      <t>ハイカン</t>
    </rPh>
    <rPh sb="3" eb="5">
      <t>セツゴウ</t>
    </rPh>
    <rPh sb="5" eb="6">
      <t>ブ</t>
    </rPh>
    <phoneticPr fontId="4"/>
  </si>
  <si>
    <t>MB扉</t>
    <rPh sb="2" eb="3">
      <t>トビラ</t>
    </rPh>
    <phoneticPr fontId="4"/>
  </si>
  <si>
    <t>給水管と専用</t>
    <rPh sb="0" eb="2">
      <t>キュウスイ</t>
    </rPh>
    <rPh sb="2" eb="3">
      <t>カン</t>
    </rPh>
    <rPh sb="4" eb="6">
      <t>センヨウ</t>
    </rPh>
    <phoneticPr fontId="4"/>
  </si>
  <si>
    <t>系統図</t>
    <rPh sb="0" eb="2">
      <t>ケイトウ</t>
    </rPh>
    <rPh sb="2" eb="3">
      <t>ズ</t>
    </rPh>
    <phoneticPr fontId="4"/>
  </si>
  <si>
    <t>一覧表</t>
    <rPh sb="0" eb="2">
      <t>イチラン</t>
    </rPh>
    <rPh sb="2" eb="3">
      <t>ヒョウ</t>
    </rPh>
    <phoneticPr fontId="4"/>
  </si>
  <si>
    <t>給湯管と専用</t>
    <rPh sb="0" eb="2">
      <t>キュウトウ</t>
    </rPh>
    <rPh sb="2" eb="3">
      <t>カン</t>
    </rPh>
    <rPh sb="4" eb="6">
      <t>センヨウ</t>
    </rPh>
    <phoneticPr fontId="4"/>
  </si>
  <si>
    <t>ガス管と専用</t>
    <rPh sb="2" eb="3">
      <t>カン</t>
    </rPh>
    <rPh sb="4" eb="6">
      <t>センヨウ</t>
    </rPh>
    <phoneticPr fontId="4"/>
  </si>
  <si>
    <t>排水管</t>
    <rPh sb="0" eb="2">
      <t>ハイスイ</t>
    </rPh>
    <rPh sb="2" eb="3">
      <t>クダ</t>
    </rPh>
    <phoneticPr fontId="4"/>
  </si>
  <si>
    <t>建物直下になし</t>
    <rPh sb="0" eb="2">
      <t>タテモノ</t>
    </rPh>
    <rPh sb="2" eb="4">
      <t>チョッカ</t>
    </rPh>
    <phoneticPr fontId="4"/>
  </si>
  <si>
    <t>ピット内又は床下設置（</t>
    <rPh sb="3" eb="4">
      <t>ナイ</t>
    </rPh>
    <rPh sb="4" eb="5">
      <t>マタ</t>
    </rPh>
    <rPh sb="6" eb="8">
      <t>ユカシタ</t>
    </rPh>
    <rPh sb="8" eb="10">
      <t>セッチ</t>
    </rPh>
    <phoneticPr fontId="4"/>
  </si>
  <si>
    <t>人通孔設置</t>
    <rPh sb="0" eb="3">
      <t>ジンツウコウ</t>
    </rPh>
    <rPh sb="3" eb="5">
      <t>セッチ</t>
    </rPh>
    <phoneticPr fontId="4"/>
  </si>
  <si>
    <t>給水管</t>
    <rPh sb="0" eb="2">
      <t>キュウスイ</t>
    </rPh>
    <rPh sb="2" eb="3">
      <t>クダ</t>
    </rPh>
    <phoneticPr fontId="4"/>
  </si>
  <si>
    <t>給湯管</t>
    <rPh sb="0" eb="2">
      <t>キュウトウ</t>
    </rPh>
    <rPh sb="2" eb="3">
      <t>クダ</t>
    </rPh>
    <phoneticPr fontId="4"/>
  </si>
  <si>
    <t>ガス管</t>
    <rPh sb="2" eb="3">
      <t>クダ</t>
    </rPh>
    <phoneticPr fontId="4"/>
  </si>
  <si>
    <t>露出</t>
    <rPh sb="0" eb="2">
      <t>ロシュツ</t>
    </rPh>
    <phoneticPr fontId="4"/>
  </si>
  <si>
    <t>共用部</t>
    <rPh sb="0" eb="2">
      <t>キョウヨウ</t>
    </rPh>
    <rPh sb="2" eb="3">
      <t>ブ</t>
    </rPh>
    <phoneticPr fontId="4"/>
  </si>
  <si>
    <t>記</t>
    <rPh sb="0" eb="1">
      <t>キ</t>
    </rPh>
    <phoneticPr fontId="4"/>
  </si>
  <si>
    <t>申込日</t>
    <rPh sb="0" eb="2">
      <t>モウシコミ</t>
    </rPh>
    <rPh sb="2" eb="3">
      <t>ビ</t>
    </rPh>
    <phoneticPr fontId="4"/>
  </si>
  <si>
    <t>申込業務区分</t>
    <rPh sb="0" eb="2">
      <t>モウシコミ</t>
    </rPh>
    <rPh sb="2" eb="4">
      <t>ギョウム</t>
    </rPh>
    <rPh sb="4" eb="6">
      <t>クブン</t>
    </rPh>
    <phoneticPr fontId="4"/>
  </si>
  <si>
    <t>設計住宅性能評価</t>
    <rPh sb="0" eb="2">
      <t>セッケイ</t>
    </rPh>
    <phoneticPr fontId="4"/>
  </si>
  <si>
    <t>□</t>
    <phoneticPr fontId="4"/>
  </si>
  <si>
    <t>建設住宅性能評価</t>
    <phoneticPr fontId="4"/>
  </si>
  <si>
    <t>変更設計住宅性能評価</t>
    <phoneticPr fontId="4"/>
  </si>
  <si>
    <t>変更建設住宅性能評価</t>
    <phoneticPr fontId="4"/>
  </si>
  <si>
    <t>□</t>
    <phoneticPr fontId="4"/>
  </si>
  <si>
    <t>申込評価戸数</t>
    <phoneticPr fontId="4"/>
  </si>
  <si>
    <t>設計住宅性能評価</t>
    <phoneticPr fontId="4"/>
  </si>
  <si>
    <t>設計住宅性能評価のみ（建設住宅性能評価申請予定なし）</t>
    <phoneticPr fontId="4"/>
  </si>
  <si>
    <t>建設住宅性能評価申請予定</t>
    <phoneticPr fontId="4"/>
  </si>
  <si>
    <t>建設住宅性能評価</t>
    <phoneticPr fontId="4"/>
  </si>
  <si>
    <t>交付番号</t>
    <rPh sb="0" eb="2">
      <t>コウフ</t>
    </rPh>
    <rPh sb="2" eb="4">
      <t>バンゴウ</t>
    </rPh>
    <phoneticPr fontId="4"/>
  </si>
  <si>
    <t>引受住宅概要</t>
    <phoneticPr fontId="4"/>
  </si>
  <si>
    <t>(1)</t>
    <phoneticPr fontId="4"/>
  </si>
  <si>
    <t>建築物又は住宅の名称</t>
    <phoneticPr fontId="4"/>
  </si>
  <si>
    <t>所在地</t>
    <phoneticPr fontId="4"/>
  </si>
  <si>
    <t>建物区分</t>
    <phoneticPr fontId="4"/>
  </si>
  <si>
    <t>一戸建ての住宅</t>
    <phoneticPr fontId="4"/>
  </si>
  <si>
    <t>共同住宅等</t>
    <phoneticPr fontId="4"/>
  </si>
  <si>
    <t>規模</t>
    <phoneticPr fontId="4"/>
  </si>
  <si>
    <t>階数</t>
    <rPh sb="0" eb="2">
      <t>カイスウ</t>
    </rPh>
    <phoneticPr fontId="4"/>
  </si>
  <si>
    <t>地上</t>
    <rPh sb="0" eb="2">
      <t>チジョウ</t>
    </rPh>
    <phoneticPr fontId="4"/>
  </si>
  <si>
    <t>地下</t>
    <rPh sb="0" eb="2">
      <t>チカ</t>
    </rPh>
    <phoneticPr fontId="4"/>
  </si>
  <si>
    <t>延べ面積</t>
    <rPh sb="0" eb="1">
      <t>ノ</t>
    </rPh>
    <rPh sb="2" eb="4">
      <t>メンセキ</t>
    </rPh>
    <phoneticPr fontId="4"/>
  </si>
  <si>
    <t>戸数</t>
    <rPh sb="0" eb="2">
      <t>コスウ</t>
    </rPh>
    <phoneticPr fontId="4"/>
  </si>
  <si>
    <t>希望業務期日</t>
    <rPh sb="0" eb="2">
      <t>キボウ</t>
    </rPh>
    <rPh sb="2" eb="4">
      <t>ギョウム</t>
    </rPh>
    <rPh sb="4" eb="6">
      <t>キジツ</t>
    </rPh>
    <phoneticPr fontId="4"/>
  </si>
  <si>
    <t>申込担当者</t>
    <phoneticPr fontId="4"/>
  </si>
  <si>
    <t>会社名</t>
    <rPh sb="0" eb="2">
      <t>カイシャ</t>
    </rPh>
    <rPh sb="2" eb="3">
      <t>メイ</t>
    </rPh>
    <phoneticPr fontId="4"/>
  </si>
  <si>
    <t>第四号様式（第三条関係）</t>
    <rPh sb="1" eb="2">
      <t>ヨン</t>
    </rPh>
    <phoneticPr fontId="4"/>
  </si>
  <si>
    <t>設計住宅性能評価申請書（第四号様式（第三条関係）　　（第四面に代える書類）</t>
    <rPh sb="0" eb="2">
      <t>セッケイ</t>
    </rPh>
    <rPh sb="2" eb="4">
      <t>ジュウタク</t>
    </rPh>
    <rPh sb="4" eb="6">
      <t>セイノウ</t>
    </rPh>
    <rPh sb="6" eb="8">
      <t>ヒョウカ</t>
    </rPh>
    <rPh sb="8" eb="10">
      <t>シンセイ</t>
    </rPh>
    <rPh sb="10" eb="11">
      <t>ショ</t>
    </rPh>
    <rPh sb="12" eb="13">
      <t>ダイ</t>
    </rPh>
    <rPh sb="13" eb="14">
      <t>ヨン</t>
    </rPh>
    <rPh sb="14" eb="15">
      <t>ゴウ</t>
    </rPh>
    <rPh sb="15" eb="17">
      <t>ヨウシキ</t>
    </rPh>
    <rPh sb="18" eb="19">
      <t>ダイ</t>
    </rPh>
    <rPh sb="19" eb="20">
      <t>3</t>
    </rPh>
    <rPh sb="20" eb="21">
      <t>ジョウ</t>
    </rPh>
    <rPh sb="21" eb="23">
      <t>カンケイ</t>
    </rPh>
    <rPh sb="27" eb="28">
      <t>ダイ</t>
    </rPh>
    <rPh sb="28" eb="29">
      <t>4</t>
    </rPh>
    <rPh sb="29" eb="30">
      <t>メン</t>
    </rPh>
    <rPh sb="31" eb="32">
      <t>カ</t>
    </rPh>
    <rPh sb="34" eb="36">
      <t>ショルイ</t>
    </rPh>
    <phoneticPr fontId="4"/>
  </si>
  <si>
    <t>合板その他これに類する板状に成型した建築材料がない等</t>
    <rPh sb="0" eb="2">
      <t>ゴウハン</t>
    </rPh>
    <rPh sb="4" eb="5">
      <t>ホカ</t>
    </rPh>
    <rPh sb="8" eb="9">
      <t>ルイ</t>
    </rPh>
    <rPh sb="11" eb="13">
      <t>イタジョウ</t>
    </rPh>
    <rPh sb="14" eb="16">
      <t>セイケイ</t>
    </rPh>
    <rPh sb="18" eb="20">
      <t>ケンチク</t>
    </rPh>
    <rPh sb="20" eb="22">
      <t>ザイリョウ</t>
    </rPh>
    <rPh sb="25" eb="26">
      <t>ナド</t>
    </rPh>
    <phoneticPr fontId="4"/>
  </si>
  <si>
    <t>（第11面）</t>
    <rPh sb="1" eb="2">
      <t>ダイ</t>
    </rPh>
    <rPh sb="4" eb="5">
      <t>メン</t>
    </rPh>
    <phoneticPr fontId="4"/>
  </si>
  <si>
    <t>居室の面積に</t>
    <rPh sb="0" eb="2">
      <t>キョシツ</t>
    </rPh>
    <rPh sb="3" eb="5">
      <t>メンセキ</t>
    </rPh>
    <phoneticPr fontId="4"/>
  </si>
  <si>
    <t>（</t>
    <phoneticPr fontId="4"/>
  </si>
  <si>
    <t>対する開口部</t>
    <rPh sb="0" eb="1">
      <t>タイ</t>
    </rPh>
    <rPh sb="3" eb="6">
      <t>カイコウブ</t>
    </rPh>
    <phoneticPr fontId="4"/>
  </si>
  <si>
    <t>計算書</t>
    <rPh sb="0" eb="2">
      <t>ケイサン</t>
    </rPh>
    <rPh sb="2" eb="3">
      <t>ショ</t>
    </rPh>
    <phoneticPr fontId="4"/>
  </si>
  <si>
    <t>の割合</t>
    <rPh sb="1" eb="3">
      <t>ワリアイ</t>
    </rPh>
    <phoneticPr fontId="4"/>
  </si>
  <si>
    <t>方位別開口部</t>
    <rPh sb="0" eb="2">
      <t>ホウイ</t>
    </rPh>
    <rPh sb="2" eb="3">
      <t>ベツ</t>
    </rPh>
    <rPh sb="3" eb="6">
      <t>カイコウブ</t>
    </rPh>
    <phoneticPr fontId="4"/>
  </si>
  <si>
    <t>の面積合計の</t>
    <rPh sb="1" eb="3">
      <t>メンセキ</t>
    </rPh>
    <rPh sb="3" eb="5">
      <t>ゴウケイ</t>
    </rPh>
    <phoneticPr fontId="4"/>
  </si>
  <si>
    <t>北</t>
    <rPh sb="0" eb="1">
      <t>キタ</t>
    </rPh>
    <phoneticPr fontId="4"/>
  </si>
  <si>
    <t>東</t>
    <rPh sb="0" eb="1">
      <t>ヒガシ</t>
    </rPh>
    <phoneticPr fontId="4"/>
  </si>
  <si>
    <t>南</t>
    <rPh sb="0" eb="1">
      <t>ミナミ</t>
    </rPh>
    <phoneticPr fontId="4"/>
  </si>
  <si>
    <t>西</t>
    <rPh sb="0" eb="1">
      <t>ニシ</t>
    </rPh>
    <phoneticPr fontId="4"/>
  </si>
  <si>
    <t>真上</t>
    <rPh sb="0" eb="2">
      <t>マウエ</t>
    </rPh>
    <phoneticPr fontId="4"/>
  </si>
  <si>
    <t>特定寝室と同</t>
    <rPh sb="0" eb="2">
      <t>トクテイ</t>
    </rPh>
    <rPh sb="2" eb="4">
      <t>シンシツ</t>
    </rPh>
    <rPh sb="5" eb="6">
      <t>ドウ</t>
    </rPh>
    <phoneticPr fontId="4"/>
  </si>
  <si>
    <t>・</t>
    <phoneticPr fontId="4"/>
  </si>
  <si>
    <t>特定寝室</t>
    <rPh sb="0" eb="2">
      <t>トクテイ</t>
    </rPh>
    <rPh sb="2" eb="4">
      <t>シンシツ</t>
    </rPh>
    <phoneticPr fontId="4"/>
  </si>
  <si>
    <t>室名：</t>
    <rPh sb="0" eb="1">
      <t>シツ</t>
    </rPh>
    <rPh sb="1" eb="2">
      <t>メイ</t>
    </rPh>
    <phoneticPr fontId="4"/>
  </si>
  <si>
    <t>一階にある室</t>
    <rPh sb="0" eb="2">
      <t>イチカイ</t>
    </rPh>
    <rPh sb="5" eb="6">
      <t>シツ</t>
    </rPh>
    <phoneticPr fontId="4"/>
  </si>
  <si>
    <t>特定寝室と同一階にある室</t>
    <rPh sb="0" eb="2">
      <t>トクテイ</t>
    </rPh>
    <rPh sb="2" eb="4">
      <t>シンシツ</t>
    </rPh>
    <rPh sb="5" eb="7">
      <t>ドウイツ</t>
    </rPh>
    <rPh sb="7" eb="8">
      <t>カイ</t>
    </rPh>
    <rPh sb="11" eb="12">
      <t>シツ</t>
    </rPh>
    <phoneticPr fontId="4"/>
  </si>
  <si>
    <t>玄関、便所、浴室、洗面所、脱衣室、食事室＋他</t>
    <rPh sb="0" eb="2">
      <t>ゲンカン</t>
    </rPh>
    <rPh sb="3" eb="5">
      <t>ベンジョ</t>
    </rPh>
    <rPh sb="6" eb="8">
      <t>ヨクシツ</t>
    </rPh>
    <rPh sb="9" eb="11">
      <t>センメン</t>
    </rPh>
    <rPh sb="11" eb="12">
      <t>ジョ</t>
    </rPh>
    <rPh sb="13" eb="16">
      <t>ダツイシツ</t>
    </rPh>
    <rPh sb="17" eb="20">
      <t>ショクジシツ</t>
    </rPh>
    <rPh sb="21" eb="22">
      <t>ホカ</t>
    </rPh>
    <phoneticPr fontId="4"/>
  </si>
  <si>
    <t>便所、浴室＋他</t>
    <rPh sb="0" eb="2">
      <t>ベンジョ</t>
    </rPh>
    <rPh sb="3" eb="5">
      <t>ヨクシツ</t>
    </rPh>
    <rPh sb="6" eb="7">
      <t>ホカ</t>
    </rPh>
    <phoneticPr fontId="4"/>
  </si>
  <si>
    <t>便所＋他</t>
    <rPh sb="0" eb="2">
      <t>ベンジョ</t>
    </rPh>
    <rPh sb="3" eb="4">
      <t>ホカ</t>
    </rPh>
    <phoneticPr fontId="4"/>
  </si>
  <si>
    <t>ﾎｰﾑｴﾚﾍﾞｰﾀｰ出入口の幅員</t>
    <rPh sb="10" eb="12">
      <t>デイリ</t>
    </rPh>
    <rPh sb="12" eb="13">
      <t>グチ</t>
    </rPh>
    <rPh sb="14" eb="16">
      <t>フクイン</t>
    </rPh>
    <phoneticPr fontId="4"/>
  </si>
  <si>
    <t>850以上</t>
    <rPh sb="3" eb="5">
      <t>イジョウ</t>
    </rPh>
    <phoneticPr fontId="4"/>
  </si>
  <si>
    <t>800以上</t>
    <rPh sb="3" eb="5">
      <t>イジョウ</t>
    </rPh>
    <phoneticPr fontId="4"/>
  </si>
  <si>
    <t>780以上</t>
    <rPh sb="3" eb="5">
      <t>イジョウ</t>
    </rPh>
    <phoneticPr fontId="4"/>
  </si>
  <si>
    <t>750以上</t>
    <rPh sb="3" eb="5">
      <t>イジョウ</t>
    </rPh>
    <phoneticPr fontId="4"/>
  </si>
  <si>
    <t>750未満</t>
    <rPh sb="3" eb="5">
      <t>ミマン</t>
    </rPh>
    <phoneticPr fontId="4"/>
  </si>
  <si>
    <t>段差</t>
    <rPh sb="0" eb="2">
      <t>ダンサ</t>
    </rPh>
    <phoneticPr fontId="4"/>
  </si>
  <si>
    <t>・</t>
    <phoneticPr fontId="4"/>
  </si>
  <si>
    <t>措置・掃除口</t>
    <rPh sb="0" eb="2">
      <t>ソチ</t>
    </rPh>
    <rPh sb="3" eb="5">
      <t>ソウジ</t>
    </rPh>
    <rPh sb="5" eb="6">
      <t>クチ</t>
    </rPh>
    <phoneticPr fontId="4"/>
  </si>
  <si>
    <t>・</t>
    <phoneticPr fontId="4"/>
  </si>
  <si>
    <t>掃除口の位置</t>
    <rPh sb="0" eb="2">
      <t>ソウジ</t>
    </rPh>
    <rPh sb="2" eb="3">
      <t>クチ</t>
    </rPh>
    <rPh sb="4" eb="6">
      <t>イチ</t>
    </rPh>
    <phoneticPr fontId="4"/>
  </si>
  <si>
    <t>の点検措置</t>
    <rPh sb="1" eb="3">
      <t>テンケン</t>
    </rPh>
    <rPh sb="3" eb="5">
      <t>ソチ</t>
    </rPh>
    <phoneticPr fontId="4"/>
  </si>
  <si>
    <t>最上階・最下階・中間階は3階以内又15m以内おき</t>
    <rPh sb="0" eb="3">
      <t>サイジョウカイ</t>
    </rPh>
    <rPh sb="4" eb="6">
      <t>サイカ</t>
    </rPh>
    <rPh sb="6" eb="7">
      <t>カイ</t>
    </rPh>
    <rPh sb="8" eb="10">
      <t>チュウカン</t>
    </rPh>
    <rPh sb="10" eb="11">
      <t>カイ</t>
    </rPh>
    <rPh sb="13" eb="14">
      <t>カイ</t>
    </rPh>
    <rPh sb="14" eb="16">
      <t>イナイ</t>
    </rPh>
    <rPh sb="16" eb="17">
      <t>マタ</t>
    </rPh>
    <rPh sb="20" eb="22">
      <t>イナイ</t>
    </rPh>
    <phoneticPr fontId="4"/>
  </si>
  <si>
    <t>矩計図</t>
    <rPh sb="0" eb="2">
      <t>カナバカリ</t>
    </rPh>
    <rPh sb="2" eb="3">
      <t>ズ</t>
    </rPh>
    <phoneticPr fontId="4"/>
  </si>
  <si>
    <t>系統</t>
    <rPh sb="0" eb="2">
      <t>ケイトウ</t>
    </rPh>
    <phoneticPr fontId="4"/>
  </si>
  <si>
    <t>自動転送により当該階の全ての警報ベルが鳴動</t>
    <rPh sb="0" eb="2">
      <t>ジドウ</t>
    </rPh>
    <rPh sb="2" eb="4">
      <t>テンソウ</t>
    </rPh>
    <rPh sb="7" eb="9">
      <t>トウガイ</t>
    </rPh>
    <rPh sb="9" eb="10">
      <t>カイ</t>
    </rPh>
    <rPh sb="11" eb="12">
      <t>スベ</t>
    </rPh>
    <rPh sb="14" eb="16">
      <t>ケイホウ</t>
    </rPh>
    <rPh sb="19" eb="21">
      <t>メイドウ</t>
    </rPh>
    <phoneticPr fontId="4"/>
  </si>
  <si>
    <t>自動転送により評価対象住戸内の警報ベルが鳴動</t>
    <rPh sb="0" eb="2">
      <t>ジドウ</t>
    </rPh>
    <rPh sb="2" eb="4">
      <t>テンソウ</t>
    </rPh>
    <rPh sb="7" eb="9">
      <t>ヒョウカ</t>
    </rPh>
    <rPh sb="9" eb="11">
      <t>タイショウ</t>
    </rPh>
    <rPh sb="11" eb="12">
      <t>ジュウ</t>
    </rPh>
    <rPh sb="12" eb="13">
      <t>コ</t>
    </rPh>
    <rPh sb="13" eb="14">
      <t>ナイ</t>
    </rPh>
    <rPh sb="15" eb="17">
      <t>ケイホウ</t>
    </rPh>
    <rPh sb="20" eb="22">
      <t>メイドウ</t>
    </rPh>
    <phoneticPr fontId="4"/>
  </si>
  <si>
    <t>戸外表示器へ表示＋手動転送により、当該階の全ての警報ベルが鳴動</t>
    <rPh sb="0" eb="2">
      <t>コガイ</t>
    </rPh>
    <rPh sb="2" eb="4">
      <t>ヒョウジ</t>
    </rPh>
    <rPh sb="4" eb="5">
      <t>キ</t>
    </rPh>
    <rPh sb="6" eb="8">
      <t>ヒョウジ</t>
    </rPh>
    <rPh sb="9" eb="11">
      <t>シュドウ</t>
    </rPh>
    <rPh sb="11" eb="13">
      <t>テンソウ</t>
    </rPh>
    <phoneticPr fontId="4"/>
  </si>
  <si>
    <t>戸外表示器へ表示＋手動転送により、評価対象住戸内の警報ベルが鳴動</t>
    <rPh sb="0" eb="2">
      <t>コガイ</t>
    </rPh>
    <rPh sb="2" eb="4">
      <t>ヒョウジ</t>
    </rPh>
    <rPh sb="4" eb="5">
      <t>キ</t>
    </rPh>
    <rPh sb="6" eb="8">
      <t>ヒョウジ</t>
    </rPh>
    <rPh sb="9" eb="11">
      <t>シュドウ</t>
    </rPh>
    <rPh sb="11" eb="13">
      <t>テンソウ</t>
    </rPh>
    <rPh sb="17" eb="19">
      <t>ヒョウカ</t>
    </rPh>
    <rPh sb="19" eb="21">
      <t>タイショウ</t>
    </rPh>
    <rPh sb="21" eb="22">
      <t>ジュウ</t>
    </rPh>
    <rPh sb="22" eb="23">
      <t>コ</t>
    </rPh>
    <rPh sb="23" eb="24">
      <t>ナイ</t>
    </rPh>
    <phoneticPr fontId="4"/>
  </si>
  <si>
    <t>排煙形式</t>
    <rPh sb="0" eb="2">
      <t>ハイエン</t>
    </rPh>
    <rPh sb="2" eb="4">
      <t>ケイシキ</t>
    </rPh>
    <phoneticPr fontId="4"/>
  </si>
  <si>
    <t>開放型廊下</t>
    <rPh sb="0" eb="3">
      <t>カイホウガタ</t>
    </rPh>
    <rPh sb="3" eb="5">
      <t>ロウカ</t>
    </rPh>
    <phoneticPr fontId="4"/>
  </si>
  <si>
    <t>対策</t>
    <rPh sb="0" eb="2">
      <t>タイサク</t>
    </rPh>
    <phoneticPr fontId="4"/>
  </si>
  <si>
    <t>機械排煙（一般）</t>
    <rPh sb="0" eb="2">
      <t>キカイ</t>
    </rPh>
    <rPh sb="2" eb="4">
      <t>ハイエン</t>
    </rPh>
    <rPh sb="5" eb="7">
      <t>イッパン</t>
    </rPh>
    <phoneticPr fontId="4"/>
  </si>
  <si>
    <t>機械排煙（加圧式）</t>
    <rPh sb="0" eb="2">
      <t>キカイ</t>
    </rPh>
    <rPh sb="2" eb="4">
      <t>ハイエン</t>
    </rPh>
    <rPh sb="5" eb="7">
      <t>カアツ</t>
    </rPh>
    <rPh sb="7" eb="8">
      <t>シキ</t>
    </rPh>
    <phoneticPr fontId="4"/>
  </si>
  <si>
    <t>その他</t>
    <rPh sb="2" eb="3">
      <t>ホカ</t>
    </rPh>
    <phoneticPr fontId="4"/>
  </si>
  <si>
    <t>平面形状</t>
    <rPh sb="0" eb="2">
      <t>ヘイメン</t>
    </rPh>
    <rPh sb="2" eb="4">
      <t>ケイジョウ</t>
    </rPh>
    <phoneticPr fontId="4"/>
  </si>
  <si>
    <t>通常の歩行経路による２以上の方向への避難可</t>
    <rPh sb="0" eb="2">
      <t>ツウジョウ</t>
    </rPh>
    <rPh sb="3" eb="5">
      <t>ホコウ</t>
    </rPh>
    <rPh sb="5" eb="7">
      <t>ケイロ</t>
    </rPh>
    <rPh sb="11" eb="13">
      <t>イジョウ</t>
    </rPh>
    <rPh sb="14" eb="16">
      <t>ホウコウ</t>
    </rPh>
    <rPh sb="18" eb="20">
      <t>ヒナン</t>
    </rPh>
    <rPh sb="20" eb="21">
      <t>カ</t>
    </rPh>
    <phoneticPr fontId="4"/>
  </si>
  <si>
    <t>直通階段との間に他住戸等なし</t>
    <rPh sb="0" eb="2">
      <t>チョクツウ</t>
    </rPh>
    <rPh sb="2" eb="4">
      <t>カイダン</t>
    </rPh>
    <rPh sb="6" eb="7">
      <t>アイダ</t>
    </rPh>
    <rPh sb="8" eb="9">
      <t>ホカ</t>
    </rPh>
    <rPh sb="9" eb="11">
      <t>ジュウコ</t>
    </rPh>
    <rPh sb="11" eb="12">
      <t>ナド</t>
    </rPh>
    <phoneticPr fontId="4"/>
  </si>
  <si>
    <t>防火設備の仕</t>
    <rPh sb="0" eb="2">
      <t>ボウカ</t>
    </rPh>
    <rPh sb="2" eb="4">
      <t>セツビ</t>
    </rPh>
    <rPh sb="5" eb="6">
      <t>ツカ</t>
    </rPh>
    <phoneticPr fontId="4"/>
  </si>
  <si>
    <t>様等（耐火性</t>
    <rPh sb="0" eb="1">
      <t>サマ</t>
    </rPh>
    <rPh sb="1" eb="2">
      <t>ナド</t>
    </rPh>
    <rPh sb="3" eb="5">
      <t>タイカ</t>
    </rPh>
    <rPh sb="5" eb="6">
      <t>セイ</t>
    </rPh>
    <phoneticPr fontId="4"/>
  </si>
  <si>
    <t>能が最も低い</t>
    <rPh sb="0" eb="1">
      <t>ノウ</t>
    </rPh>
    <rPh sb="2" eb="3">
      <t>モット</t>
    </rPh>
    <rPh sb="4" eb="5">
      <t>ヒク</t>
    </rPh>
    <phoneticPr fontId="4"/>
  </si>
  <si>
    <t>・</t>
    <phoneticPr fontId="4"/>
  </si>
  <si>
    <t>脱出対策</t>
    <rPh sb="0" eb="2">
      <t>ダッシュツ</t>
    </rPh>
    <rPh sb="2" eb="4">
      <t>タイサク</t>
    </rPh>
    <phoneticPr fontId="4"/>
  </si>
  <si>
    <t>その１．住棟評価用</t>
    <phoneticPr fontId="4"/>
  </si>
  <si>
    <t>※</t>
    <phoneticPr fontId="4"/>
  </si>
  <si>
    <t>1-1</t>
    <phoneticPr fontId="4"/>
  </si>
  <si>
    <t>（</t>
    <phoneticPr fontId="4"/>
  </si>
  <si>
    <t>・</t>
    <phoneticPr fontId="4"/>
  </si>
  <si>
    <t>□</t>
    <phoneticPr fontId="4"/>
  </si>
  <si>
    <t>1-2</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</si>
  <si>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</si>
  <si>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</si>
  <si>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</si>
  <si>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</si>
  <si>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</si>
  <si>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</si>
  <si>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</si>
  <si>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</si>
  <si>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</si>
  <si>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</si>
  <si>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r>
      <t>kN/m</t>
    </r>
    <r>
      <rPr>
        <vertAlign val="superscript"/>
        <sz val="9"/>
        <rFont val="ＭＳ Ｐゴシック"/>
        <family val="3"/>
        <charset val="128"/>
      </rPr>
      <t>2</t>
    </r>
    <phoneticPr fontId="4"/>
  </si>
  <si>
    <t>）</t>
    <phoneticPr fontId="4"/>
  </si>
  <si>
    <t>方法</t>
    <phoneticPr fontId="4"/>
  </si>
  <si>
    <t>）</t>
    <phoneticPr fontId="4"/>
  </si>
  <si>
    <t>m</t>
    <phoneticPr fontId="4"/>
  </si>
  <si>
    <t>cm</t>
    <phoneticPr fontId="4"/>
  </si>
  <si>
    <t>－必須項目－</t>
    <phoneticPr fontId="4"/>
  </si>
  <si>
    <t>2-5</t>
    <phoneticPr fontId="4"/>
  </si>
  <si>
    <t>・</t>
    <phoneticPr fontId="4"/>
  </si>
  <si>
    <t>・</t>
    <phoneticPr fontId="4"/>
  </si>
  <si>
    <t>もの）</t>
    <phoneticPr fontId="4"/>
  </si>
  <si>
    <t>砂質シルト</t>
    <rPh sb="0" eb="1">
      <t>サ</t>
    </rPh>
    <rPh sb="1" eb="2">
      <t>シツ</t>
    </rPh>
    <phoneticPr fontId="4"/>
  </si>
  <si>
    <t>粘性シルト</t>
    <rPh sb="0" eb="2">
      <t>ネンセイ</t>
    </rPh>
    <phoneticPr fontId="4"/>
  </si>
  <si>
    <t>関東ローム層</t>
    <rPh sb="0" eb="2">
      <t>カントウ</t>
    </rPh>
    <rPh sb="5" eb="6">
      <t>ソウ</t>
    </rPh>
    <phoneticPr fontId="4"/>
  </si>
  <si>
    <t>砂礫土</t>
    <rPh sb="0" eb="1">
      <t>サ</t>
    </rPh>
    <rPh sb="1" eb="2">
      <t>レキ</t>
    </rPh>
    <rPh sb="2" eb="3">
      <t>ド</t>
    </rPh>
    <phoneticPr fontId="4"/>
  </si>
  <si>
    <t>礫</t>
    <rPh sb="0" eb="1">
      <t>レキ</t>
    </rPh>
    <phoneticPr fontId="4"/>
  </si>
  <si>
    <t>岩盤</t>
    <rPh sb="0" eb="2">
      <t>ガンバン</t>
    </rPh>
    <phoneticPr fontId="4"/>
  </si>
  <si>
    <t>支持力</t>
    <rPh sb="0" eb="2">
      <t>シジ</t>
    </rPh>
    <rPh sb="2" eb="3">
      <t>チカラ</t>
    </rPh>
    <phoneticPr fontId="4"/>
  </si>
  <si>
    <t>地盤の許容応力度</t>
    <rPh sb="0" eb="2">
      <t>ジバン</t>
    </rPh>
    <rPh sb="3" eb="5">
      <t>キョヨウ</t>
    </rPh>
    <rPh sb="5" eb="7">
      <t>オウリョク</t>
    </rPh>
    <rPh sb="7" eb="8">
      <t>ド</t>
    </rPh>
    <phoneticPr fontId="4"/>
  </si>
  <si>
    <t>（</t>
    <phoneticPr fontId="4"/>
  </si>
  <si>
    <t>kN/本</t>
    <rPh sb="3" eb="4">
      <t>ホン</t>
    </rPh>
    <phoneticPr fontId="4"/>
  </si>
  <si>
    <t>（</t>
    <phoneticPr fontId="4"/>
  </si>
  <si>
    <t>地盤調査</t>
    <rPh sb="0" eb="2">
      <t>ジバン</t>
    </rPh>
    <rPh sb="2" eb="4">
      <t>チョウサ</t>
    </rPh>
    <phoneticPr fontId="4"/>
  </si>
  <si>
    <t>標準貫入試験</t>
    <rPh sb="0" eb="2">
      <t>ヒョウジュン</t>
    </rPh>
    <rPh sb="2" eb="3">
      <t>カン</t>
    </rPh>
    <rPh sb="3" eb="4">
      <t>ニュウ</t>
    </rPh>
    <rPh sb="4" eb="6">
      <t>シケン</t>
    </rPh>
    <phoneticPr fontId="4"/>
  </si>
  <si>
    <t>孔内水平載荷試験</t>
    <rPh sb="0" eb="1">
      <t>コウ</t>
    </rPh>
    <rPh sb="1" eb="2">
      <t>ナイ</t>
    </rPh>
    <rPh sb="2" eb="4">
      <t>スイヘイ</t>
    </rPh>
    <rPh sb="4" eb="5">
      <t>サイ</t>
    </rPh>
    <rPh sb="5" eb="6">
      <t>カ</t>
    </rPh>
    <rPh sb="6" eb="8">
      <t>シケン</t>
    </rPh>
    <phoneticPr fontId="4"/>
  </si>
  <si>
    <t>載荷試験</t>
    <rPh sb="0" eb="1">
      <t>サイ</t>
    </rPh>
    <rPh sb="1" eb="2">
      <t>カ</t>
    </rPh>
    <rPh sb="2" eb="4">
      <t>シケン</t>
    </rPh>
    <phoneticPr fontId="4"/>
  </si>
  <si>
    <t>過去の測定データ</t>
    <rPh sb="0" eb="2">
      <t>カコ</t>
    </rPh>
    <rPh sb="3" eb="5">
      <t>ソクテイ</t>
    </rPh>
    <phoneticPr fontId="4"/>
  </si>
  <si>
    <t>周辺状況の調査</t>
    <rPh sb="0" eb="2">
      <t>シュウヘン</t>
    </rPh>
    <rPh sb="2" eb="4">
      <t>ジョウキョウ</t>
    </rPh>
    <rPh sb="5" eb="7">
      <t>チョウサ</t>
    </rPh>
    <phoneticPr fontId="4"/>
  </si>
  <si>
    <t>敷地の履歴調査</t>
    <rPh sb="0" eb="2">
      <t>シキチ</t>
    </rPh>
    <rPh sb="3" eb="5">
      <t>リレキ</t>
    </rPh>
    <rPh sb="5" eb="7">
      <t>チョウサ</t>
    </rPh>
    <phoneticPr fontId="4"/>
  </si>
  <si>
    <t>敷地の造成方法確認</t>
    <rPh sb="0" eb="2">
      <t>シキチ</t>
    </rPh>
    <rPh sb="3" eb="5">
      <t>ゾウセイ</t>
    </rPh>
    <rPh sb="5" eb="7">
      <t>ホウホウ</t>
    </rPh>
    <rPh sb="7" eb="9">
      <t>カクニン</t>
    </rPh>
    <phoneticPr fontId="4"/>
  </si>
  <si>
    <t>基礎</t>
    <rPh sb="0" eb="2">
      <t>キソ</t>
    </rPh>
    <phoneticPr fontId="4"/>
  </si>
  <si>
    <t>基礎の構造</t>
    <rPh sb="0" eb="2">
      <t>キソ</t>
    </rPh>
    <rPh sb="3" eb="5">
      <t>コウゾウ</t>
    </rPh>
    <phoneticPr fontId="4"/>
  </si>
  <si>
    <t>直接基礎</t>
    <rPh sb="0" eb="2">
      <t>チョクセツ</t>
    </rPh>
    <rPh sb="2" eb="4">
      <t>キソ</t>
    </rPh>
    <phoneticPr fontId="4"/>
  </si>
  <si>
    <t>方法</t>
    <rPh sb="0" eb="2">
      <t>ホウホウ</t>
    </rPh>
    <phoneticPr fontId="4"/>
  </si>
  <si>
    <t>構造</t>
    <rPh sb="0" eb="2">
      <t>コウゾウ</t>
    </rPh>
    <phoneticPr fontId="4"/>
  </si>
  <si>
    <t>鉄筋コンクリート造</t>
    <rPh sb="0" eb="2">
      <t>テッキン</t>
    </rPh>
    <rPh sb="8" eb="9">
      <t>ゾウ</t>
    </rPh>
    <phoneticPr fontId="4"/>
  </si>
  <si>
    <t>基礎の形式</t>
    <rPh sb="0" eb="2">
      <t>キソ</t>
    </rPh>
    <rPh sb="3" eb="5">
      <t>ケイシキ</t>
    </rPh>
    <phoneticPr fontId="4"/>
  </si>
  <si>
    <t>形式</t>
    <rPh sb="0" eb="2">
      <t>ケイシキ</t>
    </rPh>
    <phoneticPr fontId="4"/>
  </si>
  <si>
    <t>べた基礎</t>
    <rPh sb="2" eb="4">
      <t>キソ</t>
    </rPh>
    <phoneticPr fontId="4"/>
  </si>
  <si>
    <t>布基礎</t>
    <rPh sb="0" eb="1">
      <t>ヌノ</t>
    </rPh>
    <rPh sb="1" eb="3">
      <t>キソ</t>
    </rPh>
    <phoneticPr fontId="4"/>
  </si>
  <si>
    <t>独立基礎</t>
    <rPh sb="0" eb="2">
      <t>ドクリツ</t>
    </rPh>
    <rPh sb="2" eb="4">
      <t>キソ</t>
    </rPh>
    <phoneticPr fontId="4"/>
  </si>
  <si>
    <t>詳細図</t>
    <rPh sb="0" eb="2">
      <t>ショウサイ</t>
    </rPh>
    <rPh sb="2" eb="3">
      <t>ズ</t>
    </rPh>
    <phoneticPr fontId="4"/>
  </si>
  <si>
    <t>杭基礎</t>
    <rPh sb="0" eb="1">
      <t>クイ</t>
    </rPh>
    <rPh sb="1" eb="3">
      <t>キソ</t>
    </rPh>
    <phoneticPr fontId="4"/>
  </si>
  <si>
    <t>杭種</t>
    <rPh sb="0" eb="1">
      <t>クイ</t>
    </rPh>
    <rPh sb="1" eb="2">
      <t>シュ</t>
    </rPh>
    <phoneticPr fontId="4"/>
  </si>
  <si>
    <t>支持杭</t>
    <rPh sb="0" eb="2">
      <t>シジ</t>
    </rPh>
    <rPh sb="2" eb="3">
      <t>クイ</t>
    </rPh>
    <phoneticPr fontId="4"/>
  </si>
  <si>
    <t>摩擦杭</t>
    <rPh sb="0" eb="2">
      <t>マサツ</t>
    </rPh>
    <rPh sb="2" eb="3">
      <t>クイ</t>
    </rPh>
    <phoneticPr fontId="4"/>
  </si>
  <si>
    <t>場所打ちコンクリート杭</t>
    <rPh sb="0" eb="2">
      <t>バショ</t>
    </rPh>
    <rPh sb="2" eb="3">
      <t>ウ</t>
    </rPh>
    <rPh sb="10" eb="11">
      <t>クイ</t>
    </rPh>
    <phoneticPr fontId="4"/>
  </si>
  <si>
    <t>既製鋼管杭</t>
    <rPh sb="0" eb="2">
      <t>キセイ</t>
    </rPh>
    <rPh sb="2" eb="4">
      <t>コウカン</t>
    </rPh>
    <rPh sb="4" eb="5">
      <t>クイ</t>
    </rPh>
    <phoneticPr fontId="4"/>
  </si>
  <si>
    <t>既製コンクリート杭</t>
    <rPh sb="0" eb="2">
      <t>キセイ</t>
    </rPh>
    <rPh sb="8" eb="9">
      <t>クイ</t>
    </rPh>
    <phoneticPr fontId="4"/>
  </si>
  <si>
    <t>・</t>
    <phoneticPr fontId="4"/>
  </si>
  <si>
    <t>杭の実長</t>
    <rPh sb="0" eb="1">
      <t>クイ</t>
    </rPh>
    <rPh sb="2" eb="3">
      <t>ジツ</t>
    </rPh>
    <rPh sb="3" eb="4">
      <t>チョウ</t>
    </rPh>
    <phoneticPr fontId="4"/>
  </si>
  <si>
    <t>・</t>
    <phoneticPr fontId="4"/>
  </si>
  <si>
    <t>杭径</t>
    <rPh sb="0" eb="1">
      <t>クイ</t>
    </rPh>
    <rPh sb="1" eb="2">
      <t>ケイ</t>
    </rPh>
    <phoneticPr fontId="4"/>
  </si>
  <si>
    <t>軸径</t>
    <rPh sb="0" eb="1">
      <t>ジク</t>
    </rPh>
    <rPh sb="1" eb="2">
      <t>ケイ</t>
    </rPh>
    <phoneticPr fontId="4"/>
  </si>
  <si>
    <t>拡底径</t>
    <rPh sb="0" eb="1">
      <t>カク</t>
    </rPh>
    <rPh sb="1" eb="2">
      <t>テイ</t>
    </rPh>
    <rPh sb="2" eb="3">
      <t>ケイ</t>
    </rPh>
    <phoneticPr fontId="4"/>
  </si>
  <si>
    <t>開口部の</t>
    <rPh sb="0" eb="3">
      <t>カイコウブ</t>
    </rPh>
    <phoneticPr fontId="4"/>
  </si>
  <si>
    <t>サッシ種別</t>
    <rPh sb="3" eb="5">
      <t>シュベツ</t>
    </rPh>
    <phoneticPr fontId="4"/>
  </si>
  <si>
    <t>アルミニウム製</t>
    <rPh sb="6" eb="7">
      <t>セイ</t>
    </rPh>
    <phoneticPr fontId="4"/>
  </si>
  <si>
    <t>木質系</t>
    <rPh sb="0" eb="2">
      <t>モクシツ</t>
    </rPh>
    <rPh sb="2" eb="3">
      <t>ケイ</t>
    </rPh>
    <phoneticPr fontId="4"/>
  </si>
  <si>
    <t>平面詳細図</t>
    <rPh sb="0" eb="2">
      <t>ヘイメン</t>
    </rPh>
    <rPh sb="2" eb="4">
      <t>ショウサイ</t>
    </rPh>
    <rPh sb="4" eb="5">
      <t>ズ</t>
    </rPh>
    <phoneticPr fontId="4"/>
  </si>
  <si>
    <t>点検措置</t>
    <rPh sb="0" eb="2">
      <t>テンケン</t>
    </rPh>
    <rPh sb="2" eb="4">
      <t>ソチ</t>
    </rPh>
    <phoneticPr fontId="4"/>
  </si>
  <si>
    <t>PS点検口</t>
    <rPh sb="2" eb="4">
      <t>テンケン</t>
    </rPh>
    <rPh sb="4" eb="5">
      <t>コウ</t>
    </rPh>
    <phoneticPr fontId="4"/>
  </si>
  <si>
    <t>露出配管</t>
    <rPh sb="0" eb="2">
      <t>ロシュツ</t>
    </rPh>
    <rPh sb="2" eb="4">
      <t>ハイカン</t>
    </rPh>
    <phoneticPr fontId="4"/>
  </si>
  <si>
    <t>ＭＢ扉</t>
    <rPh sb="2" eb="3">
      <t>トビラ</t>
    </rPh>
    <phoneticPr fontId="4"/>
  </si>
  <si>
    <t>）</t>
    <phoneticPr fontId="4"/>
  </si>
  <si>
    <t>・</t>
    <phoneticPr fontId="4"/>
  </si>
  <si>
    <t>横主管</t>
    <rPh sb="0" eb="1">
      <t>ヨコ</t>
    </rPh>
    <rPh sb="1" eb="3">
      <t>シュカン</t>
    </rPh>
    <phoneticPr fontId="4"/>
  </si>
  <si>
    <t>掃除口の間隔</t>
    <rPh sb="0" eb="2">
      <t>ソウジ</t>
    </rPh>
    <rPh sb="2" eb="3">
      <t>クチ</t>
    </rPh>
    <rPh sb="4" eb="6">
      <t>カンカク</t>
    </rPh>
    <phoneticPr fontId="4"/>
  </si>
  <si>
    <t>ﾋﾟｯﾄ内露出</t>
    <rPh sb="5" eb="7">
      <t>ロシュツ</t>
    </rPh>
    <phoneticPr fontId="4"/>
  </si>
  <si>
    <t>天井点検口</t>
    <rPh sb="0" eb="2">
      <t>テンジョウ</t>
    </rPh>
    <rPh sb="2" eb="4">
      <t>テンケン</t>
    </rPh>
    <rPh sb="4" eb="5">
      <t>コウ</t>
    </rPh>
    <phoneticPr fontId="4"/>
  </si>
  <si>
    <t>天井露出</t>
    <rPh sb="0" eb="2">
      <t>テンジョウ</t>
    </rPh>
    <rPh sb="2" eb="4">
      <t>ロシュツ</t>
    </rPh>
    <phoneticPr fontId="4"/>
  </si>
  <si>
    <t>）</t>
    <phoneticPr fontId="4"/>
  </si>
  <si>
    <t>排水管等の</t>
    <rPh sb="0" eb="3">
      <t>ハイスイカン</t>
    </rPh>
    <rPh sb="3" eb="4">
      <t>ナド</t>
    </rPh>
    <phoneticPr fontId="4"/>
  </si>
  <si>
    <t>・</t>
    <phoneticPr fontId="4"/>
  </si>
  <si>
    <t>内面等</t>
    <rPh sb="0" eb="2">
      <t>ナイメン</t>
    </rPh>
    <rPh sb="2" eb="3">
      <t>ナド</t>
    </rPh>
    <phoneticPr fontId="4"/>
  </si>
  <si>
    <t>平滑</t>
    <rPh sb="0" eb="2">
      <t>ヘイカツ</t>
    </rPh>
    <phoneticPr fontId="4"/>
  </si>
  <si>
    <t>（仕様</t>
    <rPh sb="1" eb="3">
      <t>シヨウ</t>
    </rPh>
    <phoneticPr fontId="4"/>
  </si>
  <si>
    <t>排水用硬質塩化ビニルライニング鋼管</t>
    <rPh sb="0" eb="2">
      <t>ハイスイ</t>
    </rPh>
    <rPh sb="2" eb="3">
      <t>ヨウ</t>
    </rPh>
    <rPh sb="3" eb="5">
      <t>コウシツ</t>
    </rPh>
    <rPh sb="5" eb="7">
      <t>エンカ</t>
    </rPh>
    <rPh sb="15" eb="17">
      <t>コウカン</t>
    </rPh>
    <phoneticPr fontId="4"/>
  </si>
  <si>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4"/>
  </si>
  <si>
    <t>Ａu</t>
    <phoneticPr fontId="4"/>
  </si>
  <si>
    <r>
      <t>開口面積合計</t>
    </r>
    <r>
      <rPr>
        <b/>
        <sz val="10"/>
        <rFont val="ＭＳ Ｐゴシック"/>
        <family val="3"/>
        <charset val="128"/>
      </rPr>
      <t xml:space="preserve"> Ａ</t>
    </r>
    <rPh sb="0" eb="2">
      <t>カイコウ</t>
    </rPh>
    <rPh sb="2" eb="4">
      <t>メンセキ</t>
    </rPh>
    <rPh sb="4" eb="6">
      <t>ゴウケイ</t>
    </rPh>
    <phoneticPr fontId="4"/>
  </si>
  <si>
    <t>小さい階から</t>
    <rPh sb="0" eb="1">
      <t>チイ</t>
    </rPh>
    <rPh sb="3" eb="4">
      <t>カイ</t>
    </rPh>
    <phoneticPr fontId="4"/>
  </si>
  <si>
    <t>【氏名又は名称のフリガナ】</t>
    <phoneticPr fontId="4"/>
  </si>
  <si>
    <t>【氏名又は名称】</t>
    <phoneticPr fontId="4"/>
  </si>
  <si>
    <t>【郵便番号】</t>
    <phoneticPr fontId="4"/>
  </si>
  <si>
    <t>〒</t>
    <phoneticPr fontId="4"/>
  </si>
  <si>
    <t>【住　　所】</t>
    <phoneticPr fontId="4"/>
  </si>
  <si>
    <t>【電話番号】</t>
    <phoneticPr fontId="4"/>
  </si>
  <si>
    <t>【４．設計者】</t>
    <rPh sb="3" eb="6">
      <t>セッケイシャ</t>
    </rPh>
    <phoneticPr fontId="4"/>
  </si>
  <si>
    <t>【資格】</t>
    <rPh sb="1" eb="3">
      <t>シカク</t>
    </rPh>
    <phoneticPr fontId="4"/>
  </si>
  <si>
    <t>（</t>
    <phoneticPr fontId="4"/>
  </si>
  <si>
    <t>登録</t>
    <rPh sb="0" eb="2">
      <t>トウロク</t>
    </rPh>
    <phoneticPr fontId="4"/>
  </si>
  <si>
    <t>号</t>
    <rPh sb="0" eb="1">
      <t>ゴウ</t>
    </rPh>
    <phoneticPr fontId="4"/>
  </si>
  <si>
    <t>【建築士事務所名】</t>
    <rPh sb="1" eb="4">
      <t>ケンチクシ</t>
    </rPh>
    <rPh sb="4" eb="6">
      <t>ジム</t>
    </rPh>
    <rPh sb="6" eb="7">
      <t>ショ</t>
    </rPh>
    <rPh sb="7" eb="8">
      <t>メイ</t>
    </rPh>
    <phoneticPr fontId="4"/>
  </si>
  <si>
    <t>）知事登録第</t>
    <rPh sb="1" eb="3">
      <t>チジ</t>
    </rPh>
    <rPh sb="3" eb="5">
      <t>トウロク</t>
    </rPh>
    <rPh sb="5" eb="6">
      <t>ダイ</t>
    </rPh>
    <phoneticPr fontId="4"/>
  </si>
  <si>
    <t>木造</t>
    <rPh sb="0" eb="2">
      <t>モクゾウ</t>
    </rPh>
    <phoneticPr fontId="4"/>
  </si>
  <si>
    <t>透過損失等級（界壁）</t>
    <rPh sb="0" eb="2">
      <t>トウカ</t>
    </rPh>
    <rPh sb="2" eb="4">
      <t>ソンシツ</t>
    </rPh>
    <rPh sb="4" eb="6">
      <t>トウキュウ</t>
    </rPh>
    <rPh sb="7" eb="8">
      <t>カイ</t>
    </rPh>
    <rPh sb="8" eb="9">
      <t>ヘキ</t>
    </rPh>
    <phoneticPr fontId="4"/>
  </si>
  <si>
    <t>透過損失等級（外壁開口部）</t>
    <rPh sb="0" eb="2">
      <t>トウカ</t>
    </rPh>
    <rPh sb="2" eb="4">
      <t>ソンシツ</t>
    </rPh>
    <rPh sb="4" eb="6">
      <t>トウキュウ</t>
    </rPh>
    <rPh sb="7" eb="8">
      <t>ソト</t>
    </rPh>
    <rPh sb="8" eb="9">
      <t>ベト</t>
    </rPh>
    <rPh sb="9" eb="12">
      <t>カイコウブ</t>
    </rPh>
    <phoneticPr fontId="4"/>
  </si>
  <si>
    <t>住戸分類表</t>
    <rPh sb="0" eb="1">
      <t>ジュウ</t>
    </rPh>
    <rPh sb="1" eb="2">
      <t>コ</t>
    </rPh>
    <rPh sb="2" eb="4">
      <t>ブンルイ</t>
    </rPh>
    <rPh sb="4" eb="5">
      <t>ヒョウ</t>
    </rPh>
    <phoneticPr fontId="4"/>
  </si>
  <si>
    <t>全</t>
    <rPh sb="0" eb="1">
      <t>ゼン</t>
    </rPh>
    <phoneticPr fontId="4"/>
  </si>
  <si>
    <t>タイプ</t>
    <phoneticPr fontId="4"/>
  </si>
  <si>
    <t>住   戸</t>
    <rPh sb="0" eb="1">
      <t>ジュウ</t>
    </rPh>
    <rPh sb="4" eb="5">
      <t>ト</t>
    </rPh>
    <phoneticPr fontId="4"/>
  </si>
  <si>
    <t>専有</t>
    <rPh sb="0" eb="2">
      <t>センユウ</t>
    </rPh>
    <phoneticPr fontId="4"/>
  </si>
  <si>
    <t>自己評価書（総括表）＜共同住宅等＞</t>
    <rPh sb="0" eb="2">
      <t>ジコ</t>
    </rPh>
    <rPh sb="2" eb="4">
      <t>ヒョウカ</t>
    </rPh>
    <rPh sb="4" eb="5">
      <t>ショ</t>
    </rPh>
    <rPh sb="6" eb="8">
      <t>ソウカツ</t>
    </rPh>
    <rPh sb="8" eb="9">
      <t>ヒョウ</t>
    </rPh>
    <rPh sb="11" eb="13">
      <t>キョウドウ</t>
    </rPh>
    <rPh sb="13" eb="15">
      <t>ジュウタク</t>
    </rPh>
    <rPh sb="15" eb="16">
      <t>トウ</t>
    </rPh>
    <phoneticPr fontId="4"/>
  </si>
  <si>
    <t>Ａ</t>
    <phoneticPr fontId="4"/>
  </si>
  <si>
    <t>Ｂ</t>
    <phoneticPr fontId="4"/>
  </si>
  <si>
    <t>Ｃ</t>
    <phoneticPr fontId="4"/>
  </si>
  <si>
    <t>Ｄ</t>
    <phoneticPr fontId="4"/>
  </si>
  <si>
    <t>□</t>
    <phoneticPr fontId="4"/>
  </si>
  <si>
    <t>・</t>
    <phoneticPr fontId="4"/>
  </si>
  <si>
    <t>所在地：</t>
    <phoneticPr fontId="4"/>
  </si>
  <si>
    <t>無</t>
    <rPh sb="0" eb="1">
      <t>ナシ</t>
    </rPh>
    <phoneticPr fontId="4"/>
  </si>
  <si>
    <t>有</t>
    <rPh sb="0" eb="1">
      <t>アリ</t>
    </rPh>
    <phoneticPr fontId="4"/>
  </si>
  <si>
    <t>通し番号</t>
    <rPh sb="0" eb="1">
      <t>トオ</t>
    </rPh>
    <rPh sb="2" eb="4">
      <t>バンゴウ</t>
    </rPh>
    <phoneticPr fontId="4"/>
  </si>
  <si>
    <t>１.部屋番号</t>
    <rPh sb="2" eb="4">
      <t>ヘヤ</t>
    </rPh>
    <rPh sb="4" eb="6">
      <t>バンゴウ</t>
    </rPh>
    <phoneticPr fontId="4"/>
  </si>
  <si>
    <t>2.階数(ﾒｿﾞﾈｯﾄ)</t>
    <rPh sb="2" eb="3">
      <t>カイ</t>
    </rPh>
    <rPh sb="3" eb="4">
      <t>スウ</t>
    </rPh>
    <phoneticPr fontId="4"/>
  </si>
  <si>
    <t>3.専用部分の面積</t>
    <rPh sb="2" eb="4">
      <t>センヨウ</t>
    </rPh>
    <rPh sb="4" eb="6">
      <t>ブブン</t>
    </rPh>
    <rPh sb="7" eb="9">
      <t>メンセキ</t>
    </rPh>
    <phoneticPr fontId="4"/>
  </si>
  <si>
    <t>5.界壁，界床の有無</t>
    <rPh sb="2" eb="3">
      <t>カイ</t>
    </rPh>
    <rPh sb="3" eb="4">
      <t>ヘキ</t>
    </rPh>
    <rPh sb="5" eb="7">
      <t>カイユカ</t>
    </rPh>
    <rPh sb="8" eb="10">
      <t>ウム</t>
    </rPh>
    <phoneticPr fontId="4"/>
  </si>
  <si>
    <t>6.その他必要な事項</t>
    <rPh sb="4" eb="5">
      <t>タ</t>
    </rPh>
    <rPh sb="5" eb="7">
      <t>ヒツヨウ</t>
    </rPh>
    <rPh sb="8" eb="10">
      <t>ジコウ</t>
    </rPh>
    <phoneticPr fontId="4"/>
  </si>
  <si>
    <t>7.備考</t>
    <rPh sb="2" eb="4">
      <t>ビコウ</t>
    </rPh>
    <phoneticPr fontId="4"/>
  </si>
  <si>
    <t>(2)</t>
  </si>
  <si>
    <t>(3)</t>
  </si>
  <si>
    <t>(4)</t>
  </si>
  <si>
    <t>①居室部分の面積</t>
    <rPh sb="1" eb="3">
      <t>キョシツ</t>
    </rPh>
    <rPh sb="3" eb="5">
      <t>ブブン</t>
    </rPh>
    <rPh sb="6" eb="8">
      <t>メンセキ</t>
    </rPh>
    <phoneticPr fontId="4"/>
  </si>
  <si>
    <t>換気対策</t>
    <rPh sb="0" eb="2">
      <t>カンキ</t>
    </rPh>
    <rPh sb="2" eb="4">
      <t>タイサク</t>
    </rPh>
    <phoneticPr fontId="4"/>
  </si>
  <si>
    <t>-</t>
    <phoneticPr fontId="4"/>
  </si>
  <si>
    <t>局所換気対策</t>
    <rPh sb="0" eb="2">
      <t>キョクショ</t>
    </rPh>
    <rPh sb="2" eb="4">
      <t>カンキ</t>
    </rPh>
    <rPh sb="4" eb="6">
      <t>タイサク</t>
    </rPh>
    <phoneticPr fontId="4"/>
  </si>
  <si>
    <t>７．光・視環境に関すること</t>
    <rPh sb="2" eb="3">
      <t>ヒカリ</t>
    </rPh>
    <rPh sb="4" eb="5">
      <t>シ</t>
    </rPh>
    <rPh sb="5" eb="7">
      <t>カンキョウ</t>
    </rPh>
    <rPh sb="8" eb="9">
      <t>カン</t>
    </rPh>
    <phoneticPr fontId="4"/>
  </si>
  <si>
    <t>単純開口率</t>
    <rPh sb="0" eb="2">
      <t>タンジュン</t>
    </rPh>
    <rPh sb="2" eb="4">
      <t>カイコウ</t>
    </rPh>
    <rPh sb="4" eb="5">
      <t>リツ</t>
    </rPh>
    <phoneticPr fontId="4"/>
  </si>
  <si>
    <t>方位別開口比</t>
    <rPh sb="0" eb="2">
      <t>ホウイ</t>
    </rPh>
    <rPh sb="2" eb="3">
      <t>ベツ</t>
    </rPh>
    <rPh sb="3" eb="5">
      <t>カイコウ</t>
    </rPh>
    <rPh sb="5" eb="6">
      <t>ヒ</t>
    </rPh>
    <phoneticPr fontId="4"/>
  </si>
  <si>
    <t>９．高齢者等への配慮に関すること</t>
    <rPh sb="2" eb="5">
      <t>コウレイシャ</t>
    </rPh>
    <rPh sb="5" eb="6">
      <t>トウ</t>
    </rPh>
    <rPh sb="8" eb="10">
      <t>ハイリョ</t>
    </rPh>
    <rPh sb="11" eb="12">
      <t>カン</t>
    </rPh>
    <phoneticPr fontId="4"/>
  </si>
  <si>
    <t>高齢者配慮対策等級（専用部分）</t>
    <rPh sb="0" eb="3">
      <t>コウレイシャ</t>
    </rPh>
    <rPh sb="3" eb="5">
      <t>ハイリョ</t>
    </rPh>
    <rPh sb="5" eb="7">
      <t>タイサク</t>
    </rPh>
    <rPh sb="7" eb="9">
      <t>トウキュウ</t>
    </rPh>
    <rPh sb="10" eb="12">
      <t>センヨウ</t>
    </rPh>
    <rPh sb="12" eb="14">
      <t>ブブン</t>
    </rPh>
    <phoneticPr fontId="4"/>
  </si>
  <si>
    <t>高齢者配慮対策等級（共用部分）</t>
    <rPh sb="0" eb="3">
      <t>コウレイシャ</t>
    </rPh>
    <rPh sb="3" eb="5">
      <t>ハイリョ</t>
    </rPh>
    <rPh sb="5" eb="7">
      <t>タイサク</t>
    </rPh>
    <rPh sb="7" eb="9">
      <t>トウキュウ</t>
    </rPh>
    <rPh sb="10" eb="12">
      <t>キョウヨウ</t>
    </rPh>
    <rPh sb="12" eb="14">
      <t>ブブン</t>
    </rPh>
    <phoneticPr fontId="4"/>
  </si>
  <si>
    <t>開口部の進入防止対策</t>
    <rPh sb="0" eb="3">
      <t>カイコウブ</t>
    </rPh>
    <rPh sb="4" eb="6">
      <t>シンニュウ</t>
    </rPh>
    <rPh sb="6" eb="8">
      <t>ボウシ</t>
    </rPh>
    <rPh sb="8" eb="10">
      <t>タイサク</t>
    </rPh>
    <phoneticPr fontId="4"/>
  </si>
  <si>
    <t>８．音環境に関すること</t>
    <rPh sb="2" eb="3">
      <t>オト</t>
    </rPh>
    <rPh sb="3" eb="5">
      <t>カンキョウ</t>
    </rPh>
    <rPh sb="6" eb="7">
      <t>カン</t>
    </rPh>
    <phoneticPr fontId="4"/>
  </si>
  <si>
    <t>数字は算用数字を、単位はメートル法を用いてください。</t>
    <phoneticPr fontId="4"/>
  </si>
  <si>
    <t>②</t>
    <phoneticPr fontId="4"/>
  </si>
  <si>
    <t>③</t>
    <phoneticPr fontId="4"/>
  </si>
  <si>
    <t>④</t>
    <phoneticPr fontId="4"/>
  </si>
  <si>
    <t>⑤</t>
    <phoneticPr fontId="4"/>
  </si>
  <si>
    <t>⑥</t>
    <phoneticPr fontId="4"/>
  </si>
  <si>
    <t>⑦</t>
    <phoneticPr fontId="4"/>
  </si>
  <si>
    <t>4.当該住戸への経路</t>
    <phoneticPr fontId="4"/>
  </si>
  <si>
    <t>ｴﾚﾍﾞｰﾀｰ</t>
    <phoneticPr fontId="4"/>
  </si>
  <si>
    <t>③ﾊﾞﾙｺﾆｰ等専用部分の面積</t>
    <rPh sb="7" eb="8">
      <t>トウ</t>
    </rPh>
    <rPh sb="8" eb="10">
      <t>センヨウ</t>
    </rPh>
    <rPh sb="10" eb="12">
      <t>ブブン</t>
    </rPh>
    <rPh sb="13" eb="15">
      <t>メンセキ</t>
    </rPh>
    <phoneticPr fontId="4"/>
  </si>
  <si>
    <t>ﾀｲﾌﾟ</t>
    <phoneticPr fontId="4"/>
  </si>
  <si>
    <t>日</t>
    <rPh sb="0" eb="1">
      <t>ニチ</t>
    </rPh>
    <phoneticPr fontId="4"/>
  </si>
  <si>
    <t>月</t>
    <rPh sb="0" eb="1">
      <t>ガツ</t>
    </rPh>
    <phoneticPr fontId="4"/>
  </si>
  <si>
    <t>都市計画区域内</t>
    <rPh sb="0" eb="2">
      <t>トシ</t>
    </rPh>
    <rPh sb="2" eb="4">
      <t>ケイカク</t>
    </rPh>
    <rPh sb="4" eb="6">
      <t>クイキ</t>
    </rPh>
    <rPh sb="6" eb="7">
      <t>ナイ</t>
    </rPh>
    <phoneticPr fontId="4"/>
  </si>
  <si>
    <t>私は</t>
    <phoneticPr fontId="4"/>
  </si>
  <si>
    <t>住宅の品質確保の促進等に関する法律第5条第1項による設計住宅性能評価</t>
    <phoneticPr fontId="4"/>
  </si>
  <si>
    <t>住宅の品質確保の促進等に関する法律施行規則第3条第1項による変更設計住宅性能評価</t>
    <phoneticPr fontId="4"/>
  </si>
  <si>
    <t>住宅の品質確保の促進等に関する法律第5条第1項による建設住宅性能評価</t>
    <phoneticPr fontId="4"/>
  </si>
  <si>
    <t>住宅の品質確保の促進等に関する法律施行規則第3条第1項による変更建設住宅性能評価</t>
    <phoneticPr fontId="4"/>
  </si>
  <si>
    <t>上記のチェック□のチェックマークをつけた業務に関する手続き、関連図書の作成、訂正及び
検査機関から交付される文書の受領</t>
    <phoneticPr fontId="4"/>
  </si>
  <si>
    <t>物件名：</t>
    <phoneticPr fontId="4"/>
  </si>
  <si>
    <t>）</t>
    <phoneticPr fontId="4"/>
  </si>
  <si>
    <t>（</t>
    <phoneticPr fontId="4"/>
  </si>
  <si>
    <t>□</t>
    <phoneticPr fontId="4"/>
  </si>
  <si>
    <t>□</t>
    <phoneticPr fontId="4"/>
  </si>
  <si>
    <t>【階数】</t>
    <phoneticPr fontId="4"/>
  </si>
  <si>
    <t>雨戸等による</t>
    <rPh sb="0" eb="2">
      <t>アマド</t>
    </rPh>
    <rPh sb="2" eb="3">
      <t>ナド</t>
    </rPh>
    <phoneticPr fontId="4"/>
  </si>
  <si>
    <t>種類(</t>
    <rPh sb="0" eb="2">
      <t>シュルイ</t>
    </rPh>
    <phoneticPr fontId="4"/>
  </si>
  <si>
    <t>雨戸</t>
    <rPh sb="0" eb="2">
      <t>アマド</t>
    </rPh>
    <phoneticPr fontId="4"/>
  </si>
  <si>
    <t>その他 (</t>
    <rPh sb="2" eb="3">
      <t>タ</t>
    </rPh>
    <phoneticPr fontId="4"/>
  </si>
  <si>
    <t>性能(</t>
    <rPh sb="0" eb="2">
      <t>セイノウ</t>
    </rPh>
    <phoneticPr fontId="4"/>
  </si>
  <si>
    <t>開閉機構あり</t>
    <rPh sb="0" eb="2">
      <t>カイヘイ</t>
    </rPh>
    <rPh sb="2" eb="4">
      <t>キコウ</t>
    </rPh>
    <phoneticPr fontId="4"/>
  </si>
  <si>
    <t>サッシ及び</t>
    <rPh sb="3" eb="4">
      <t>オヨ</t>
    </rPh>
    <phoneticPr fontId="4"/>
  </si>
  <si>
    <t>外部から</t>
    <rPh sb="0" eb="2">
      <t>ガイブ</t>
    </rPh>
    <phoneticPr fontId="4"/>
  </si>
  <si>
    <t>る対策</t>
    <rPh sb="1" eb="3">
      <t>タイサク</t>
    </rPh>
    <phoneticPr fontId="4"/>
  </si>
  <si>
    <t>の接近が</t>
    <rPh sb="1" eb="2">
      <t>セツ</t>
    </rPh>
    <phoneticPr fontId="4"/>
  </si>
  <si>
    <t>クレセント等（</t>
    <rPh sb="5" eb="6">
      <t>ナド</t>
    </rPh>
    <phoneticPr fontId="4"/>
  </si>
  <si>
    <t>面格子</t>
    <rPh sb="0" eb="1">
      <t>メン</t>
    </rPh>
    <rPh sb="1" eb="3">
      <t>コウシ</t>
    </rPh>
    <phoneticPr fontId="4"/>
  </si>
  <si>
    <t>開閉機構なし</t>
    <rPh sb="0" eb="2">
      <t>カイヘイ</t>
    </rPh>
    <rPh sb="2" eb="4">
      <t>キコウ</t>
    </rPh>
    <phoneticPr fontId="4"/>
  </si>
  <si>
    <t>イ：すべての開口部が侵入防止対策上有効な措置の講じられた開口部である</t>
    <rPh sb="6" eb="9">
      <t>カイコウブ</t>
    </rPh>
    <rPh sb="10" eb="12">
      <t>シンニュウ</t>
    </rPh>
    <rPh sb="12" eb="14">
      <t>ボウシ</t>
    </rPh>
    <rPh sb="14" eb="16">
      <t>タイサク</t>
    </rPh>
    <rPh sb="16" eb="17">
      <t>ジョウ</t>
    </rPh>
    <rPh sb="17" eb="19">
      <t>ユウコウ</t>
    </rPh>
    <rPh sb="20" eb="22">
      <t>ソチ</t>
    </rPh>
    <rPh sb="23" eb="24">
      <t>コウ</t>
    </rPh>
    <rPh sb="28" eb="31">
      <t>カイコウブ</t>
    </rPh>
    <phoneticPr fontId="4"/>
  </si>
  <si>
    <t>ロ：シャッター又は雨戸によってのみ対策が講じられている開口部が含まれる</t>
    <rPh sb="7" eb="8">
      <t>マタ</t>
    </rPh>
    <rPh sb="9" eb="11">
      <t>アマド</t>
    </rPh>
    <rPh sb="17" eb="19">
      <t>タイサク</t>
    </rPh>
    <rPh sb="20" eb="21">
      <t>コウ</t>
    </rPh>
    <rPh sb="27" eb="30">
      <t>カイコウブ</t>
    </rPh>
    <rPh sb="31" eb="32">
      <t>フク</t>
    </rPh>
    <phoneticPr fontId="4"/>
  </si>
  <si>
    <t>ハ：その他</t>
    <rPh sb="4" eb="5">
      <t>タ</t>
    </rPh>
    <phoneticPr fontId="4"/>
  </si>
  <si>
    <t>ニ：該当する開口部なし</t>
    <rPh sb="2" eb="4">
      <t>ガイトウ</t>
    </rPh>
    <rPh sb="6" eb="9">
      <t>カイコウブ</t>
    </rPh>
    <phoneticPr fontId="4"/>
  </si>
  <si>
    <t>防犯2/5</t>
    <rPh sb="0" eb="2">
      <t>ボウハン</t>
    </rPh>
    <phoneticPr fontId="4"/>
  </si>
  <si>
    <t>その他の</t>
    <rPh sb="2" eb="3">
      <t>タ</t>
    </rPh>
    <phoneticPr fontId="4"/>
  </si>
  <si>
    <t>開口部</t>
    <rPh sb="0" eb="2">
      <t>カイコウ</t>
    </rPh>
    <phoneticPr fontId="4"/>
  </si>
  <si>
    <t>評価対象外の</t>
    <rPh sb="0" eb="2">
      <t>ヒョウカ</t>
    </rPh>
    <rPh sb="2" eb="4">
      <t>タイショウ</t>
    </rPh>
    <phoneticPr fontId="4"/>
  </si>
  <si>
    <t>開口部の大</t>
    <rPh sb="0" eb="3">
      <t>カイコウブ</t>
    </rPh>
    <rPh sb="4" eb="5">
      <t>オオ</t>
    </rPh>
    <phoneticPr fontId="4"/>
  </si>
  <si>
    <t>開口部の大きさ</t>
    <rPh sb="0" eb="3">
      <t>カイコウブ</t>
    </rPh>
    <rPh sb="4" eb="5">
      <t>オオ</t>
    </rPh>
    <phoneticPr fontId="4"/>
  </si>
  <si>
    <t>対象箇所</t>
    <rPh sb="0" eb="2">
      <t>タイショウ</t>
    </rPh>
    <rPh sb="2" eb="4">
      <t>カショ</t>
    </rPh>
    <phoneticPr fontId="4"/>
  </si>
  <si>
    <t>きさ、対象</t>
    <rPh sb="3" eb="5">
      <t>タイショウ</t>
    </rPh>
    <phoneticPr fontId="4"/>
  </si>
  <si>
    <t>箇所</t>
    <rPh sb="0" eb="2">
      <t>カショ</t>
    </rPh>
    <phoneticPr fontId="4"/>
  </si>
  <si>
    <t>防犯3/5</t>
    <rPh sb="0" eb="2">
      <t>ボウハン</t>
    </rPh>
    <phoneticPr fontId="4"/>
  </si>
  <si>
    <t>の存する階以</t>
    <rPh sb="1" eb="2">
      <t>ゾン</t>
    </rPh>
    <phoneticPr fontId="4"/>
  </si>
  <si>
    <t>外の階の住</t>
    <rPh sb="0" eb="1">
      <t>ソト</t>
    </rPh>
    <rPh sb="2" eb="3">
      <t>カイ</t>
    </rPh>
    <phoneticPr fontId="4"/>
  </si>
  <si>
    <t>共用廊下</t>
    <rPh sb="0" eb="2">
      <t>キョウヨウ</t>
    </rPh>
    <rPh sb="2" eb="3">
      <t>ロウ</t>
    </rPh>
    <phoneticPr fontId="4"/>
  </si>
  <si>
    <t>用階段</t>
    <rPh sb="0" eb="1">
      <t>ヨウ</t>
    </rPh>
    <phoneticPr fontId="4"/>
  </si>
  <si>
    <t>防犯4/5</t>
    <rPh sb="0" eb="2">
      <t>ボウハン</t>
    </rPh>
    <phoneticPr fontId="4"/>
  </si>
  <si>
    <t>ー等</t>
    <rPh sb="1" eb="2">
      <t>トウ</t>
    </rPh>
    <phoneticPr fontId="4"/>
  </si>
  <si>
    <t>防犯5/5</t>
    <rPh sb="0" eb="2">
      <t>ボウハン</t>
    </rPh>
    <phoneticPr fontId="4"/>
  </si>
  <si>
    <t>音1/5</t>
    <rPh sb="0" eb="1">
      <t>オト</t>
    </rPh>
    <phoneticPr fontId="4"/>
  </si>
  <si>
    <t>－選択項目－</t>
    <rPh sb="1" eb="3">
      <t>センタク</t>
    </rPh>
    <phoneticPr fontId="4"/>
  </si>
  <si>
    <t>重量床衝撃音</t>
    <rPh sb="0" eb="2">
      <t>ジュウリョウ</t>
    </rPh>
    <rPh sb="2" eb="3">
      <t>ユカ</t>
    </rPh>
    <rPh sb="3" eb="4">
      <t>ショウ</t>
    </rPh>
    <phoneticPr fontId="4"/>
  </si>
  <si>
    <t>相当ｽﾗﾌﾞ厚</t>
    <rPh sb="0" eb="2">
      <t>ソウトウ</t>
    </rPh>
    <phoneticPr fontId="4"/>
  </si>
  <si>
    <t>ﾀﾌﾃｯﾄﾞｶｰﾍﾟｯﾄJIS-L-4405</t>
    <phoneticPr fontId="4"/>
  </si>
  <si>
    <t>注）　重量床</t>
    <rPh sb="0" eb="1">
      <t>チュウ</t>
    </rPh>
    <rPh sb="3" eb="5">
      <t>ジュウリョウ</t>
    </rPh>
    <rPh sb="5" eb="6">
      <t>ユカ</t>
    </rPh>
    <phoneticPr fontId="4"/>
  </si>
  <si>
    <t>音2/5</t>
    <rPh sb="0" eb="1">
      <t>オト</t>
    </rPh>
    <phoneticPr fontId="4"/>
  </si>
  <si>
    <t>下階界床</t>
    <rPh sb="0" eb="1">
      <t>シタ</t>
    </rPh>
    <rPh sb="1" eb="2">
      <t>カイ</t>
    </rPh>
    <rPh sb="2" eb="3">
      <t>カイ</t>
    </rPh>
    <rPh sb="3" eb="4">
      <t>ショウ</t>
    </rPh>
    <phoneticPr fontId="4"/>
  </si>
  <si>
    <t>音3/5</t>
    <rPh sb="0" eb="1">
      <t>オト</t>
    </rPh>
    <phoneticPr fontId="4"/>
  </si>
  <si>
    <t>床構造の区</t>
    <rPh sb="0" eb="1">
      <t>ユカ</t>
    </rPh>
    <rPh sb="1" eb="3">
      <t>コウゾウ</t>
    </rPh>
    <rPh sb="4" eb="5">
      <t>ク</t>
    </rPh>
    <phoneticPr fontId="4"/>
  </si>
  <si>
    <t>分等</t>
    <rPh sb="1" eb="2">
      <t>ナド</t>
    </rPh>
    <phoneticPr fontId="4"/>
  </si>
  <si>
    <t>軽量床衝撃音</t>
    <rPh sb="0" eb="2">
      <t>ケイリョウ</t>
    </rPh>
    <rPh sb="2" eb="3">
      <t>ユカ</t>
    </rPh>
    <rPh sb="3" eb="4">
      <t>ショウ</t>
    </rPh>
    <phoneticPr fontId="4"/>
  </si>
  <si>
    <t>注）　軽量床</t>
    <rPh sb="0" eb="1">
      <t>チュウ</t>
    </rPh>
    <rPh sb="3" eb="5">
      <t>ケイリョウ</t>
    </rPh>
    <rPh sb="5" eb="6">
      <t>ユカ</t>
    </rPh>
    <phoneticPr fontId="4"/>
  </si>
  <si>
    <t>床仕上げ材</t>
    <rPh sb="0" eb="1">
      <t>ユカ</t>
    </rPh>
    <rPh sb="1" eb="3">
      <t>シア</t>
    </rPh>
    <rPh sb="4" eb="5">
      <t>ザイ</t>
    </rPh>
    <phoneticPr fontId="4"/>
  </si>
  <si>
    <t>の区分等</t>
    <rPh sb="1" eb="3">
      <t>クブン</t>
    </rPh>
    <rPh sb="3" eb="4">
      <t>ナド</t>
    </rPh>
    <phoneticPr fontId="4"/>
  </si>
  <si>
    <t>音4/5</t>
    <rPh sb="0" eb="1">
      <t>オト</t>
    </rPh>
    <phoneticPr fontId="4"/>
  </si>
  <si>
    <t>下階界床</t>
    <rPh sb="0" eb="1">
      <t>カ</t>
    </rPh>
    <rPh sb="1" eb="2">
      <t>カイ</t>
    </rPh>
    <rPh sb="2" eb="3">
      <t>カイ</t>
    </rPh>
    <rPh sb="3" eb="4">
      <t>ショウ</t>
    </rPh>
    <phoneticPr fontId="4"/>
  </si>
  <si>
    <t>音5/5</t>
    <rPh sb="0" eb="1">
      <t>オト</t>
    </rPh>
    <phoneticPr fontId="4"/>
  </si>
  <si>
    <t>透過損失等級</t>
    <rPh sb="0" eb="2">
      <t>トウカ</t>
    </rPh>
    <rPh sb="2" eb="4">
      <t>ソンシツ</t>
    </rPh>
    <phoneticPr fontId="4"/>
  </si>
  <si>
    <t>能の低いも</t>
    <rPh sb="0" eb="1">
      <t>ノウ</t>
    </rPh>
    <rPh sb="2" eb="3">
      <t>ヒク</t>
    </rPh>
    <phoneticPr fontId="4"/>
  </si>
  <si>
    <t>特別評価方法</t>
    <rPh sb="0" eb="2">
      <t>トクベツ</t>
    </rPh>
    <rPh sb="2" eb="4">
      <t>ヒョウカ</t>
    </rPh>
    <rPh sb="4" eb="6">
      <t>ホウホウ</t>
    </rPh>
    <phoneticPr fontId="4"/>
  </si>
  <si>
    <t>界壁の耐震スリット</t>
    <rPh sb="0" eb="1">
      <t>カイ</t>
    </rPh>
    <rPh sb="1" eb="2">
      <t>ヘキ</t>
    </rPh>
    <rPh sb="3" eb="5">
      <t>タイシン</t>
    </rPh>
    <phoneticPr fontId="4"/>
  </si>
  <si>
    <t>無</t>
    <rPh sb="0" eb="1">
      <t>ナ</t>
    </rPh>
    <phoneticPr fontId="4"/>
  </si>
  <si>
    <t>特別評価方法*</t>
    <phoneticPr fontId="4"/>
  </si>
  <si>
    <t>(外壁開口部)</t>
    <rPh sb="1" eb="2">
      <t>ソト</t>
    </rPh>
    <rPh sb="2" eb="3">
      <t>カベ</t>
    </rPh>
    <rPh sb="3" eb="4">
      <t>カイ</t>
    </rPh>
    <phoneticPr fontId="4"/>
  </si>
  <si>
    <t>*特別評価方法により代えられる場合は認定書及び試験証明書を添付</t>
    <rPh sb="1" eb="3">
      <t>トクベツ</t>
    </rPh>
    <rPh sb="3" eb="5">
      <t>ヒョウカ</t>
    </rPh>
    <rPh sb="5" eb="7">
      <t>ホウホウ</t>
    </rPh>
    <rPh sb="10" eb="11">
      <t>カ</t>
    </rPh>
    <rPh sb="15" eb="17">
      <t>バアイ</t>
    </rPh>
    <rPh sb="18" eb="21">
      <t>ニンテイショ</t>
    </rPh>
    <rPh sb="21" eb="22">
      <t>オヨ</t>
    </rPh>
    <rPh sb="23" eb="25">
      <t>シケン</t>
    </rPh>
    <rPh sb="25" eb="28">
      <t>ショウメイショ</t>
    </rPh>
    <rPh sb="29" eb="31">
      <t>テンプ</t>
    </rPh>
    <phoneticPr fontId="4"/>
  </si>
  <si>
    <t>方位別開口部の面積合計の比</t>
  </si>
  <si>
    <t>【２．代理者】</t>
    <rPh sb="3" eb="5">
      <t>ダイリ</t>
    </rPh>
    <rPh sb="5" eb="6">
      <t>シャ</t>
    </rPh>
    <phoneticPr fontId="4"/>
  </si>
  <si>
    <t>感知部分の</t>
    <rPh sb="0" eb="2">
      <t>カンチ</t>
    </rPh>
    <rPh sb="2" eb="4">
      <t>ブブン</t>
    </rPh>
    <phoneticPr fontId="4"/>
  </si>
  <si>
    <t>種類</t>
    <rPh sb="0" eb="2">
      <t>シュルイ</t>
    </rPh>
    <phoneticPr fontId="4"/>
  </si>
  <si>
    <t>仕上表</t>
    <rPh sb="0" eb="2">
      <t>シア</t>
    </rPh>
    <rPh sb="2" eb="3">
      <t>ヒョウ</t>
    </rPh>
    <phoneticPr fontId="4"/>
  </si>
  <si>
    <t>設置場所等</t>
    <rPh sb="0" eb="2">
      <t>セッチ</t>
    </rPh>
    <rPh sb="2" eb="4">
      <t>バショ</t>
    </rPh>
    <rPh sb="4" eb="5">
      <t>ナド</t>
    </rPh>
    <phoneticPr fontId="4"/>
  </si>
  <si>
    <t>自動火災報知設備又は同等品</t>
    <rPh sb="0" eb="2">
      <t>ジドウ</t>
    </rPh>
    <rPh sb="2" eb="4">
      <t>カサイ</t>
    </rPh>
    <rPh sb="4" eb="6">
      <t>ホウチ</t>
    </rPh>
    <rPh sb="6" eb="8">
      <t>セツビ</t>
    </rPh>
    <rPh sb="8" eb="9">
      <t>マタ</t>
    </rPh>
    <rPh sb="10" eb="12">
      <t>ドウトウ</t>
    </rPh>
    <rPh sb="12" eb="13">
      <t>ヒン</t>
    </rPh>
    <phoneticPr fontId="4"/>
  </si>
  <si>
    <t>自動火災報知設備＋住戸内補助音響装置連動</t>
    <rPh sb="0" eb="2">
      <t>ジドウ</t>
    </rPh>
    <rPh sb="2" eb="4">
      <t>カサイ</t>
    </rPh>
    <rPh sb="4" eb="6">
      <t>ホウチ</t>
    </rPh>
    <rPh sb="6" eb="8">
      <t>セツビ</t>
    </rPh>
    <rPh sb="9" eb="10">
      <t>ジュウ</t>
    </rPh>
    <rPh sb="10" eb="11">
      <t>コ</t>
    </rPh>
    <rPh sb="11" eb="12">
      <t>ナイ</t>
    </rPh>
    <rPh sb="12" eb="14">
      <t>ホジョ</t>
    </rPh>
    <rPh sb="14" eb="16">
      <t>オンキョウ</t>
    </rPh>
    <rPh sb="16" eb="18">
      <t>ソウチ</t>
    </rPh>
    <rPh sb="18" eb="20">
      <t>レンドウ</t>
    </rPh>
    <phoneticPr fontId="4"/>
  </si>
  <si>
    <t>自火報図</t>
    <rPh sb="0" eb="3">
      <t>ジカホウ</t>
    </rPh>
    <rPh sb="3" eb="4">
      <t>ズ</t>
    </rPh>
    <phoneticPr fontId="4"/>
  </si>
  <si>
    <t>共同住宅用自動火災報知設備</t>
    <rPh sb="0" eb="2">
      <t>キョウドウ</t>
    </rPh>
    <rPh sb="2" eb="5">
      <t>ジュウタクヨウ</t>
    </rPh>
    <rPh sb="5" eb="7">
      <t>ジドウ</t>
    </rPh>
    <rPh sb="7" eb="9">
      <t>カサイ</t>
    </rPh>
    <rPh sb="9" eb="11">
      <t>ホウチ</t>
    </rPh>
    <rPh sb="11" eb="13">
      <t>セツビ</t>
    </rPh>
    <phoneticPr fontId="4"/>
  </si>
  <si>
    <t>住戸用自動火災報知設備＋共用部警報ﾈｯﾄﾜｰｸ化</t>
    <rPh sb="0" eb="1">
      <t>ジュウ</t>
    </rPh>
    <rPh sb="1" eb="2">
      <t>コ</t>
    </rPh>
    <rPh sb="2" eb="3">
      <t>ヨウ</t>
    </rPh>
    <rPh sb="3" eb="5">
      <t>ジドウ</t>
    </rPh>
    <rPh sb="5" eb="7">
      <t>カサイ</t>
    </rPh>
    <rPh sb="7" eb="9">
      <t>ホウチ</t>
    </rPh>
    <rPh sb="9" eb="11">
      <t>セツビ</t>
    </rPh>
    <phoneticPr fontId="4"/>
  </si>
  <si>
    <t>住戸用自動火災報知設備</t>
    <rPh sb="0" eb="1">
      <t>ジュウ</t>
    </rPh>
    <rPh sb="1" eb="2">
      <t>コ</t>
    </rPh>
    <rPh sb="2" eb="3">
      <t>ヨウ</t>
    </rPh>
    <rPh sb="3" eb="5">
      <t>ジドウ</t>
    </rPh>
    <rPh sb="5" eb="7">
      <t>カサイ</t>
    </rPh>
    <rPh sb="7" eb="9">
      <t>ホウチ</t>
    </rPh>
    <rPh sb="9" eb="11">
      <t>セツビ</t>
    </rPh>
    <phoneticPr fontId="4"/>
  </si>
  <si>
    <t>自動火災報知設備</t>
    <rPh sb="0" eb="2">
      <t>ジドウ</t>
    </rPh>
    <rPh sb="2" eb="4">
      <t>カサイ</t>
    </rPh>
    <rPh sb="4" eb="6">
      <t>ホウチ</t>
    </rPh>
    <rPh sb="6" eb="8">
      <t>セツビ</t>
    </rPh>
    <phoneticPr fontId="4"/>
  </si>
  <si>
    <t>住宅用火災警報装置又は同等品</t>
    <rPh sb="0" eb="3">
      <t>ジュウタクヨウ</t>
    </rPh>
    <rPh sb="3" eb="5">
      <t>カサイ</t>
    </rPh>
    <rPh sb="5" eb="7">
      <t>ケイホウ</t>
    </rPh>
    <rPh sb="7" eb="9">
      <t>ソウチ</t>
    </rPh>
    <rPh sb="9" eb="10">
      <t>マタ</t>
    </rPh>
    <rPh sb="11" eb="13">
      <t>ドウトウ</t>
    </rPh>
    <rPh sb="13" eb="14">
      <t>ヒン</t>
    </rPh>
    <phoneticPr fontId="4"/>
  </si>
  <si>
    <t>設置場所</t>
    <rPh sb="0" eb="2">
      <t>セッチ</t>
    </rPh>
    <rPh sb="2" eb="4">
      <t>バショ</t>
    </rPh>
    <phoneticPr fontId="4"/>
  </si>
  <si>
    <t>種別</t>
    <rPh sb="0" eb="2">
      <t>シュベツ</t>
    </rPh>
    <phoneticPr fontId="4"/>
  </si>
  <si>
    <t>全ての居室</t>
    <rPh sb="0" eb="1">
      <t>スベ</t>
    </rPh>
    <rPh sb="3" eb="5">
      <t>キョシツ</t>
    </rPh>
    <phoneticPr fontId="4"/>
  </si>
  <si>
    <t>種）</t>
    <rPh sb="0" eb="1">
      <t>シュ</t>
    </rPh>
    <phoneticPr fontId="4"/>
  </si>
  <si>
    <t>一の居室</t>
    <rPh sb="0" eb="1">
      <t>ヒト</t>
    </rPh>
    <rPh sb="2" eb="4">
      <t>キョシツ</t>
    </rPh>
    <phoneticPr fontId="4"/>
  </si>
  <si>
    <t>階段</t>
    <rPh sb="0" eb="2">
      <t>カイダン</t>
    </rPh>
    <phoneticPr fontId="4"/>
  </si>
  <si>
    <t>廊下</t>
    <rPh sb="0" eb="2">
      <t>ロウカ</t>
    </rPh>
    <phoneticPr fontId="4"/>
  </si>
  <si>
    <t>台所</t>
    <rPh sb="0" eb="2">
      <t>ダイドコロ</t>
    </rPh>
    <phoneticPr fontId="4"/>
  </si>
  <si>
    <t>感知器の性能</t>
    <rPh sb="0" eb="2">
      <t>カンチ</t>
    </rPh>
    <rPh sb="2" eb="3">
      <t>キ</t>
    </rPh>
    <rPh sb="4" eb="6">
      <t>セイノウ</t>
    </rPh>
    <phoneticPr fontId="4"/>
  </si>
  <si>
    <t>日本消防検定協会合格品</t>
    <rPh sb="0" eb="2">
      <t>ニホン</t>
    </rPh>
    <rPh sb="2" eb="4">
      <t>ショウボウ</t>
    </rPh>
    <rPh sb="4" eb="6">
      <t>ケンテイ</t>
    </rPh>
    <rPh sb="6" eb="8">
      <t>キョウカイ</t>
    </rPh>
    <rPh sb="8" eb="10">
      <t>ゴウカク</t>
    </rPh>
    <rPh sb="10" eb="11">
      <t>ヒン</t>
    </rPh>
    <phoneticPr fontId="4"/>
  </si>
  <si>
    <t>その他）</t>
    <rPh sb="2" eb="3">
      <t>タ</t>
    </rPh>
    <phoneticPr fontId="4"/>
  </si>
  <si>
    <t>警報部分の</t>
    <rPh sb="0" eb="2">
      <t>ケイホウ</t>
    </rPh>
    <rPh sb="2" eb="4">
      <t>ブブン</t>
    </rPh>
    <phoneticPr fontId="4"/>
  </si>
  <si>
    <t>性能</t>
    <rPh sb="0" eb="2">
      <t>セイノウ</t>
    </rPh>
    <phoneticPr fontId="4"/>
  </si>
  <si>
    <t>警報器の性能</t>
    <rPh sb="0" eb="2">
      <t>ケイホウ</t>
    </rPh>
    <rPh sb="2" eb="3">
      <t>キ</t>
    </rPh>
    <rPh sb="4" eb="6">
      <t>セイノウ</t>
    </rPh>
    <phoneticPr fontId="4"/>
  </si>
  <si>
    <t>警報を行う部分の面積</t>
    <rPh sb="0" eb="2">
      <t>ケイホウ</t>
    </rPh>
    <rPh sb="3" eb="4">
      <t>オコナ</t>
    </rPh>
    <rPh sb="5" eb="7">
      <t>ブブン</t>
    </rPh>
    <rPh sb="8" eb="10">
      <t>メンセキ</t>
    </rPh>
    <phoneticPr fontId="4"/>
  </si>
  <si>
    <t>（</t>
    <phoneticPr fontId="4"/>
  </si>
  <si>
    <t>150㎡以下</t>
    <rPh sb="4" eb="6">
      <t>イカ</t>
    </rPh>
    <phoneticPr fontId="4"/>
  </si>
  <si>
    <t>150㎡超</t>
    <rPh sb="4" eb="5">
      <t>チョウ</t>
    </rPh>
    <phoneticPr fontId="4"/>
  </si>
  <si>
    <t>上階に警報器有り（メゾネットタイプの場合のみ記入）</t>
    <rPh sb="0" eb="2">
      <t>ジョウカイ</t>
    </rPh>
    <rPh sb="3" eb="5">
      <t>ケイホウ</t>
    </rPh>
    <rPh sb="5" eb="6">
      <t>キ</t>
    </rPh>
    <rPh sb="6" eb="7">
      <t>ア</t>
    </rPh>
    <rPh sb="18" eb="20">
      <t>バアイ</t>
    </rPh>
    <rPh sb="22" eb="24">
      <t>キニュウ</t>
    </rPh>
    <phoneticPr fontId="4"/>
  </si>
  <si>
    <t>感知器</t>
    <rPh sb="0" eb="2">
      <t>カンチ</t>
    </rPh>
    <rPh sb="2" eb="3">
      <t>キ</t>
    </rPh>
    <phoneticPr fontId="4"/>
  </si>
  <si>
    <t>玄関出入口</t>
    <rPh sb="0" eb="2">
      <t>ゲンカン</t>
    </rPh>
    <rPh sb="2" eb="4">
      <t>デイリ</t>
    </rPh>
    <rPh sb="4" eb="5">
      <t>グチ</t>
    </rPh>
    <phoneticPr fontId="4"/>
  </si>
  <si>
    <t>くつずりと玄関外側</t>
    <rPh sb="5" eb="7">
      <t>ゲンカン</t>
    </rPh>
    <rPh sb="7" eb="9">
      <t>ソトガワ</t>
    </rPh>
    <phoneticPr fontId="4"/>
  </si>
  <si>
    <t>（</t>
    <phoneticPr fontId="4"/>
  </si>
  <si>
    <t>20以下</t>
    <rPh sb="2" eb="4">
      <t>イカ</t>
    </rPh>
    <phoneticPr fontId="4"/>
  </si>
  <si>
    <t>20超</t>
    <rPh sb="2" eb="3">
      <t>チョウ</t>
    </rPh>
    <phoneticPr fontId="4"/>
  </si>
  <si>
    <t>くつずりと玄関土間</t>
    <rPh sb="5" eb="7">
      <t>ゲンカン</t>
    </rPh>
    <rPh sb="7" eb="9">
      <t>ドマ</t>
    </rPh>
    <phoneticPr fontId="4"/>
  </si>
  <si>
    <t>5超</t>
    <rPh sb="1" eb="2">
      <t>チョウ</t>
    </rPh>
    <phoneticPr fontId="4"/>
  </si>
  <si>
    <t>玄関あがりかまち</t>
    <rPh sb="0" eb="2">
      <t>ゲンカン</t>
    </rPh>
    <phoneticPr fontId="4"/>
  </si>
  <si>
    <t>110以下</t>
    <rPh sb="3" eb="5">
      <t>イカ</t>
    </rPh>
    <phoneticPr fontId="4"/>
  </si>
  <si>
    <t>110超</t>
    <rPh sb="3" eb="4">
      <t>チョウ</t>
    </rPh>
    <phoneticPr fontId="4"/>
  </si>
  <si>
    <t>180以下</t>
    <rPh sb="3" eb="5">
      <t>イカ</t>
    </rPh>
    <phoneticPr fontId="4"/>
  </si>
  <si>
    <t>180超</t>
    <rPh sb="3" eb="4">
      <t>チョウ</t>
    </rPh>
    <phoneticPr fontId="4"/>
  </si>
  <si>
    <t>浴室出入口</t>
    <rPh sb="0" eb="2">
      <t>ヨクシツ</t>
    </rPh>
    <rPh sb="2" eb="4">
      <t>デイリ</t>
    </rPh>
    <rPh sb="4" eb="5">
      <t>グチ</t>
    </rPh>
    <phoneticPr fontId="4"/>
  </si>
  <si>
    <t>なし</t>
    <phoneticPr fontId="4"/>
  </si>
  <si>
    <t>単純20以下</t>
    <rPh sb="0" eb="2">
      <t>タンジュン</t>
    </rPh>
    <rPh sb="4" eb="6">
      <t>イカ</t>
    </rPh>
    <phoneticPr fontId="4"/>
  </si>
  <si>
    <t>高低差120＋またぎ120＋手すり</t>
    <rPh sb="0" eb="2">
      <t>コウテイ</t>
    </rPh>
    <rPh sb="2" eb="3">
      <t>サ</t>
    </rPh>
    <rPh sb="14" eb="15">
      <t>テ</t>
    </rPh>
    <phoneticPr fontId="4"/>
  </si>
  <si>
    <t>ﾊﾞﾙｺﾆｰ出入口</t>
    <rPh sb="6" eb="8">
      <t>デイリ</t>
    </rPh>
    <rPh sb="8" eb="9">
      <t>グチ</t>
    </rPh>
    <phoneticPr fontId="4"/>
  </si>
  <si>
    <t>単純180以下</t>
    <rPh sb="0" eb="2">
      <t>タンジュン</t>
    </rPh>
    <rPh sb="5" eb="7">
      <t>イカ</t>
    </rPh>
    <phoneticPr fontId="4"/>
  </si>
  <si>
    <t>単純250＋手すり</t>
    <rPh sb="0" eb="2">
      <t>タンジュン</t>
    </rPh>
    <rPh sb="6" eb="7">
      <t>テ</t>
    </rPh>
    <phoneticPr fontId="4"/>
  </si>
  <si>
    <t>屋内および屋外またぎ180＋手すり</t>
    <rPh sb="0" eb="2">
      <t>オクナイ</t>
    </rPh>
    <rPh sb="5" eb="7">
      <t>オクガイ</t>
    </rPh>
    <rPh sb="14" eb="15">
      <t>テ</t>
    </rPh>
    <phoneticPr fontId="4"/>
  </si>
  <si>
    <t>単純250＋手すり準備</t>
    <rPh sb="0" eb="2">
      <t>タンジュン</t>
    </rPh>
    <rPh sb="6" eb="7">
      <t>テ</t>
    </rPh>
    <rPh sb="9" eb="11">
      <t>ジュンビ</t>
    </rPh>
    <phoneticPr fontId="4"/>
  </si>
  <si>
    <t>屋内および屋外またぎ180＋手すり準備</t>
    <rPh sb="0" eb="2">
      <t>オクナイ</t>
    </rPh>
    <rPh sb="5" eb="7">
      <t>オクガイ</t>
    </rPh>
    <rPh sb="14" eb="15">
      <t>テ</t>
    </rPh>
    <rPh sb="17" eb="19">
      <t>ジュンビ</t>
    </rPh>
    <phoneticPr fontId="4"/>
  </si>
  <si>
    <t>不問</t>
    <rPh sb="0" eb="2">
      <t>フモン</t>
    </rPh>
    <phoneticPr fontId="4"/>
  </si>
  <si>
    <t>畳ｺｰﾅｰ等</t>
    <rPh sb="0" eb="1">
      <t>タタミ</t>
    </rPh>
    <rPh sb="5" eb="6">
      <t>ナド</t>
    </rPh>
    <phoneticPr fontId="4"/>
  </si>
  <si>
    <t>高さ</t>
    <rPh sb="0" eb="1">
      <t>タカ</t>
    </rPh>
    <phoneticPr fontId="4"/>
  </si>
  <si>
    <t>幅</t>
    <rPh sb="0" eb="1">
      <t>ハバ</t>
    </rPh>
    <phoneticPr fontId="4"/>
  </si>
  <si>
    <t>奥行</t>
    <rPh sb="0" eb="2">
      <t>オクユキ</t>
    </rPh>
    <phoneticPr fontId="4"/>
  </si>
  <si>
    <t>面積</t>
    <rPh sb="0" eb="2">
      <t>メンセキ</t>
    </rPh>
    <phoneticPr fontId="4"/>
  </si>
  <si>
    <t>その他の段差</t>
    <rPh sb="2" eb="3">
      <t>ホカ</t>
    </rPh>
    <rPh sb="4" eb="6">
      <t>ダンサ</t>
    </rPh>
    <phoneticPr fontId="4"/>
  </si>
  <si>
    <t>その他（日常</t>
    <rPh sb="2" eb="3">
      <t>ホカ</t>
    </rPh>
    <rPh sb="4" eb="6">
      <t>ニチジョウ</t>
    </rPh>
    <phoneticPr fontId="4"/>
  </si>
  <si>
    <t>室名</t>
    <rPh sb="0" eb="2">
      <t>シツメイ</t>
    </rPh>
    <phoneticPr fontId="4"/>
  </si>
  <si>
    <t>生活空間外）</t>
    <rPh sb="0" eb="2">
      <t>セイカツ</t>
    </rPh>
    <rPh sb="2" eb="4">
      <t>クウカン</t>
    </rPh>
    <rPh sb="4" eb="5">
      <t>ソト</t>
    </rPh>
    <phoneticPr fontId="4"/>
  </si>
  <si>
    <t>勾配等</t>
    <rPh sb="0" eb="2">
      <t>コウバイ</t>
    </rPh>
    <rPh sb="2" eb="3">
      <t>ナド</t>
    </rPh>
    <phoneticPr fontId="4"/>
  </si>
  <si>
    <t>踏面</t>
    <rPh sb="0" eb="1">
      <t>フ</t>
    </rPh>
    <rPh sb="1" eb="2">
      <t>ヅラ</t>
    </rPh>
    <phoneticPr fontId="4"/>
  </si>
  <si>
    <t>勾配</t>
    <rPh sb="0" eb="2">
      <t>コウバイ</t>
    </rPh>
    <phoneticPr fontId="4"/>
  </si>
  <si>
    <t>蹴込み</t>
    <rPh sb="0" eb="2">
      <t>ケコ</t>
    </rPh>
    <phoneticPr fontId="4"/>
  </si>
  <si>
    <t>蹴込み寸法</t>
    <rPh sb="0" eb="2">
      <t>ケコ</t>
    </rPh>
    <rPh sb="3" eb="5">
      <t>スンポウ</t>
    </rPh>
    <phoneticPr fontId="4"/>
  </si>
  <si>
    <t>30以下</t>
    <rPh sb="2" eb="4">
      <t>イカ</t>
    </rPh>
    <phoneticPr fontId="4"/>
  </si>
  <si>
    <t>30超</t>
    <rPh sb="2" eb="3">
      <t>チョウ</t>
    </rPh>
    <phoneticPr fontId="4"/>
  </si>
  <si>
    <t>蹴込み板</t>
    <rPh sb="0" eb="2">
      <t>ケコ</t>
    </rPh>
    <rPh sb="3" eb="4">
      <t>イタ</t>
    </rPh>
    <phoneticPr fontId="4"/>
  </si>
  <si>
    <t>形式等</t>
    <rPh sb="0" eb="2">
      <t>ケイシキ</t>
    </rPh>
    <rPh sb="2" eb="3">
      <t>ナド</t>
    </rPh>
    <phoneticPr fontId="4"/>
  </si>
  <si>
    <t>あり</t>
    <phoneticPr fontId="4"/>
  </si>
  <si>
    <t>なし</t>
    <phoneticPr fontId="4"/>
  </si>
  <si>
    <t>あり</t>
    <phoneticPr fontId="4"/>
  </si>
  <si>
    <t>mm）</t>
    <phoneticPr fontId="4"/>
  </si>
  <si>
    <t>6-1</t>
    <phoneticPr fontId="4"/>
  </si>
  <si>
    <t>ﾎﾙﾑｱﾙﾃﾞﾋﾄﾞ</t>
    <phoneticPr fontId="4"/>
  </si>
  <si>
    <t>及び天井裏等</t>
    <phoneticPr fontId="4"/>
  </si>
  <si>
    <t>対策</t>
    <phoneticPr fontId="4"/>
  </si>
  <si>
    <t>の下地材等</t>
    <phoneticPr fontId="4"/>
  </si>
  <si>
    <t>□</t>
    <phoneticPr fontId="4"/>
  </si>
  <si>
    <t>(内装及び</t>
    <phoneticPr fontId="4"/>
  </si>
  <si>
    <t>なし</t>
    <phoneticPr fontId="4"/>
  </si>
  <si>
    <t>天井裏等)</t>
    <phoneticPr fontId="4"/>
  </si>
  <si>
    <t>あり</t>
    <phoneticPr fontId="4"/>
  </si>
  <si>
    <t>ﾎﾙﾑｱﾙﾃﾞﾋﾄﾞ</t>
    <phoneticPr fontId="4"/>
  </si>
  <si>
    <t>発散等級</t>
    <phoneticPr fontId="4"/>
  </si>
  <si>
    <t>における特定</t>
    <phoneticPr fontId="4"/>
  </si>
  <si>
    <t>(特定建材)</t>
    <phoneticPr fontId="4"/>
  </si>
  <si>
    <t>建材の使用</t>
    <phoneticPr fontId="4"/>
  </si>
  <si>
    <t>□</t>
    <phoneticPr fontId="4"/>
  </si>
  <si>
    <t>なし</t>
    <phoneticPr fontId="4"/>
  </si>
  <si>
    <t>あり</t>
    <phoneticPr fontId="4"/>
  </si>
  <si>
    <t>※のない天井</t>
    <phoneticPr fontId="4"/>
  </si>
  <si>
    <t>裏等における</t>
    <phoneticPr fontId="4"/>
  </si>
  <si>
    <t>□</t>
    <phoneticPr fontId="4"/>
  </si>
  <si>
    <t>用</t>
    <phoneticPr fontId="4"/>
  </si>
  <si>
    <t>※</t>
    <phoneticPr fontId="4"/>
  </si>
  <si>
    <t>換気等の措置</t>
    <phoneticPr fontId="4"/>
  </si>
  <si>
    <t>・</t>
    <phoneticPr fontId="4"/>
  </si>
  <si>
    <t>※</t>
    <phoneticPr fontId="4"/>
  </si>
  <si>
    <t>6-2</t>
    <phoneticPr fontId="4"/>
  </si>
  <si>
    <t>□</t>
    <phoneticPr fontId="4"/>
  </si>
  <si>
    <t>□</t>
    <phoneticPr fontId="4"/>
  </si>
  <si>
    <t>対策</t>
    <phoneticPr fontId="4"/>
  </si>
  <si>
    <t>m）</t>
    <phoneticPr fontId="4"/>
  </si>
  <si>
    <t>）</t>
    <phoneticPr fontId="4"/>
  </si>
  <si>
    <t>なし</t>
    <phoneticPr fontId="4"/>
  </si>
  <si>
    <t>m）</t>
    <phoneticPr fontId="4"/>
  </si>
  <si>
    <t>m）</t>
    <phoneticPr fontId="4"/>
  </si>
  <si>
    <t>（</t>
    <phoneticPr fontId="4"/>
  </si>
  <si>
    <t>）</t>
    <phoneticPr fontId="4"/>
  </si>
  <si>
    <t>9-1</t>
    <phoneticPr fontId="4"/>
  </si>
  <si>
    <t>ﾎｰﾑｴﾚﾍﾞｰﾀｰ</t>
    <phoneticPr fontId="4"/>
  </si>
  <si>
    <t>（</t>
    <phoneticPr fontId="4"/>
  </si>
  <si>
    <t>mm）</t>
    <phoneticPr fontId="4"/>
  </si>
  <si>
    <t>・</t>
    <phoneticPr fontId="4"/>
  </si>
  <si>
    <t>（</t>
    <phoneticPr fontId="4"/>
  </si>
  <si>
    <t>mm）</t>
    <phoneticPr fontId="4"/>
  </si>
  <si>
    <t>空間内）</t>
    <phoneticPr fontId="4"/>
  </si>
  <si>
    <t>ﾕﾆｯﾄﾊﾞｽ</t>
    <phoneticPr fontId="4"/>
  </si>
  <si>
    <t>（</t>
    <phoneticPr fontId="4"/>
  </si>
  <si>
    <t>）</t>
    <phoneticPr fontId="4"/>
  </si>
  <si>
    <t>）</t>
    <phoneticPr fontId="4"/>
  </si>
  <si>
    <t>mm）</t>
    <phoneticPr fontId="4"/>
  </si>
  <si>
    <t>×</t>
    <phoneticPr fontId="4"/>
  </si>
  <si>
    <t>mm）</t>
    <phoneticPr fontId="4"/>
  </si>
  <si>
    <t>㎡）</t>
    <phoneticPr fontId="4"/>
  </si>
  <si>
    <t>・</t>
    <phoneticPr fontId="4"/>
  </si>
  <si>
    <t>けあげ（R）</t>
    <phoneticPr fontId="4"/>
  </si>
  <si>
    <t>mm）</t>
    <phoneticPr fontId="4"/>
  </si>
  <si>
    <t>mm）</t>
    <phoneticPr fontId="4"/>
  </si>
  <si>
    <t>／</t>
    <phoneticPr fontId="4"/>
  </si>
  <si>
    <t>２Ｒ＋Ｔ</t>
    <phoneticPr fontId="4"/>
  </si>
  <si>
    <t>mm）</t>
    <phoneticPr fontId="4"/>
  </si>
  <si>
    <t>なし</t>
    <phoneticPr fontId="4"/>
  </si>
  <si>
    <t>あり</t>
    <phoneticPr fontId="4"/>
  </si>
  <si>
    <t>なし</t>
    <phoneticPr fontId="4"/>
  </si>
  <si>
    <t>あり</t>
    <phoneticPr fontId="4"/>
  </si>
  <si>
    <t>なし</t>
    <phoneticPr fontId="4"/>
  </si>
  <si>
    <t>あり</t>
    <phoneticPr fontId="4"/>
  </si>
  <si>
    <t>なし</t>
    <phoneticPr fontId="4"/>
  </si>
  <si>
    <t>あり</t>
    <phoneticPr fontId="4"/>
  </si>
  <si>
    <t>空間）</t>
    <phoneticPr fontId="4"/>
  </si>
  <si>
    <t>屋根</t>
    <rPh sb="0" eb="2">
      <t>ヤネ</t>
    </rPh>
    <phoneticPr fontId="4"/>
  </si>
  <si>
    <t>直下の階</t>
    <rPh sb="0" eb="2">
      <t>チョッカ</t>
    </rPh>
    <rPh sb="3" eb="4">
      <t>カイ</t>
    </rPh>
    <phoneticPr fontId="4"/>
  </si>
  <si>
    <t>警報器</t>
    <rPh sb="0" eb="2">
      <t>ケイホウ</t>
    </rPh>
    <rPh sb="2" eb="3">
      <t>ウツワ</t>
    </rPh>
    <phoneticPr fontId="4"/>
  </si>
  <si>
    <t>非常警報装置又は同等</t>
    <rPh sb="0" eb="2">
      <t>ヒジョウ</t>
    </rPh>
    <rPh sb="2" eb="4">
      <t>ケイホウ</t>
    </rPh>
    <rPh sb="4" eb="6">
      <t>ソウチ</t>
    </rPh>
    <rPh sb="6" eb="7">
      <t>マタ</t>
    </rPh>
    <rPh sb="8" eb="10">
      <t>ドウトウ</t>
    </rPh>
    <phoneticPr fontId="4"/>
  </si>
  <si>
    <t>その他）</t>
    <rPh sb="2" eb="3">
      <t>ホカ</t>
    </rPh>
    <phoneticPr fontId="4"/>
  </si>
  <si>
    <t>方位</t>
    <rPh sb="0" eb="2">
      <t>ホウイ</t>
    </rPh>
    <phoneticPr fontId="4"/>
  </si>
  <si>
    <t>壁</t>
    <rPh sb="0" eb="1">
      <t>カベ</t>
    </rPh>
    <phoneticPr fontId="4"/>
  </si>
  <si>
    <t>床</t>
    <rPh sb="0" eb="1">
      <t>ユカ</t>
    </rPh>
    <phoneticPr fontId="4"/>
  </si>
  <si>
    <t>補強範囲</t>
    <rPh sb="0" eb="2">
      <t>ホキョウ</t>
    </rPh>
    <rPh sb="2" eb="4">
      <t>ハンイ</t>
    </rPh>
    <phoneticPr fontId="4"/>
  </si>
  <si>
    <t>mm以上</t>
    <rPh sb="2" eb="4">
      <t>イジョウ</t>
    </rPh>
    <phoneticPr fontId="4"/>
  </si>
  <si>
    <t>製材</t>
    <rPh sb="0" eb="2">
      <t>セイザイ</t>
    </rPh>
    <phoneticPr fontId="4"/>
  </si>
  <si>
    <t>特定建材</t>
    <rPh sb="0" eb="2">
      <t>トクテイ</t>
    </rPh>
    <rPh sb="2" eb="4">
      <t>ケンザイ</t>
    </rPh>
    <phoneticPr fontId="4"/>
  </si>
  <si>
    <t>内装</t>
    <rPh sb="0" eb="2">
      <t>ナイソウ</t>
    </rPh>
    <phoneticPr fontId="4"/>
  </si>
  <si>
    <t>機械換気</t>
    <rPh sb="0" eb="2">
      <t>キカイ</t>
    </rPh>
    <rPh sb="2" eb="4">
      <t>カンキ</t>
    </rPh>
    <phoneticPr fontId="4"/>
  </si>
  <si>
    <t>換気窓</t>
    <rPh sb="0" eb="2">
      <t>カンキ</t>
    </rPh>
    <rPh sb="2" eb="3">
      <t>マド</t>
    </rPh>
    <phoneticPr fontId="4"/>
  </si>
  <si>
    <t>空気</t>
    <rPh sb="0" eb="2">
      <t>クウキ</t>
    </rPh>
    <phoneticPr fontId="4"/>
  </si>
  <si>
    <t>（第10面）</t>
    <rPh sb="1" eb="2">
      <t>ダイ</t>
    </rPh>
    <rPh sb="4" eb="5">
      <t>メン</t>
    </rPh>
    <phoneticPr fontId="4"/>
  </si>
  <si>
    <t>使用する建材</t>
    <rPh sb="0" eb="2">
      <t>シヨウ</t>
    </rPh>
    <rPh sb="4" eb="6">
      <t>ケンザイ</t>
    </rPh>
    <phoneticPr fontId="4"/>
  </si>
  <si>
    <t>製材等</t>
    <rPh sb="0" eb="2">
      <t>セイザイ</t>
    </rPh>
    <rPh sb="2" eb="3">
      <t>ナド</t>
    </rPh>
    <phoneticPr fontId="4"/>
  </si>
  <si>
    <t>丸太</t>
    <rPh sb="0" eb="2">
      <t>マルタ</t>
    </rPh>
    <phoneticPr fontId="4"/>
  </si>
  <si>
    <t>単層ﾌﾛｰﾘﾝｸﾞ</t>
    <rPh sb="0" eb="2">
      <t>タンソウ</t>
    </rPh>
    <phoneticPr fontId="4"/>
  </si>
  <si>
    <t>適用除外等</t>
    <rPh sb="0" eb="2">
      <t>テキヨウ</t>
    </rPh>
    <rPh sb="2" eb="4">
      <t>ジョガイ</t>
    </rPh>
    <rPh sb="4" eb="5">
      <t>ナド</t>
    </rPh>
    <phoneticPr fontId="4"/>
  </si>
  <si>
    <t>（箇所</t>
    <rPh sb="1" eb="3">
      <t>カショ</t>
    </rPh>
    <phoneticPr fontId="4"/>
  </si>
  <si>
    <t>）</t>
    <phoneticPr fontId="4"/>
  </si>
  <si>
    <t>内装の仕上げに使用する</t>
    <rPh sb="0" eb="2">
      <t>ナイソウ</t>
    </rPh>
    <rPh sb="3" eb="5">
      <t>シア</t>
    </rPh>
    <rPh sb="7" eb="9">
      <t>シヨウ</t>
    </rPh>
    <phoneticPr fontId="4"/>
  </si>
  <si>
    <t>全ての特定建材のうち、最大のﾎﾙﾑｱﾙﾃﾞﾋﾄﾞ発散量</t>
    <rPh sb="0" eb="1">
      <t>ゼン</t>
    </rPh>
    <rPh sb="3" eb="5">
      <t>トクテイ</t>
    </rPh>
    <rPh sb="5" eb="7">
      <t>ケンザイ</t>
    </rPh>
    <rPh sb="11" eb="13">
      <t>サイダイ</t>
    </rPh>
    <rPh sb="24" eb="26">
      <t>ハッサン</t>
    </rPh>
    <rPh sb="26" eb="27">
      <t>リョウ</t>
    </rPh>
    <phoneticPr fontId="4"/>
  </si>
  <si>
    <t>使用建築</t>
    <rPh sb="0" eb="2">
      <t>シヨウ</t>
    </rPh>
    <rPh sb="2" eb="4">
      <t>ケンチク</t>
    </rPh>
    <phoneticPr fontId="4"/>
  </si>
  <si>
    <t>Ｆ☆☆☆☆等級相当</t>
    <rPh sb="5" eb="7">
      <t>トウキュウ</t>
    </rPh>
    <rPh sb="7" eb="9">
      <t>ソウトウ</t>
    </rPh>
    <phoneticPr fontId="4"/>
  </si>
  <si>
    <t>材料表</t>
    <rPh sb="0" eb="2">
      <t>ザイリョウ</t>
    </rPh>
    <rPh sb="2" eb="3">
      <t>ヒョウ</t>
    </rPh>
    <phoneticPr fontId="4"/>
  </si>
  <si>
    <t>Ｆ☆☆☆等級相当</t>
    <rPh sb="4" eb="6">
      <t>トウキュウ</t>
    </rPh>
    <rPh sb="6" eb="8">
      <t>ソウトウ</t>
    </rPh>
    <phoneticPr fontId="4"/>
  </si>
  <si>
    <t>Ｆ☆☆等級相当</t>
    <rPh sb="3" eb="5">
      <t>トウキュウ</t>
    </rPh>
    <rPh sb="5" eb="7">
      <t>ソウトウ</t>
    </rPh>
    <phoneticPr fontId="4"/>
  </si>
  <si>
    <t>換気等の措置※のない天井裏等に使用する</t>
    <rPh sb="2" eb="3">
      <t>ナド</t>
    </rPh>
    <rPh sb="15" eb="17">
      <t>シヨウ</t>
    </rPh>
    <phoneticPr fontId="4"/>
  </si>
  <si>
    <t>下記にある気密措置や通気止め措置、換気措置を</t>
    <rPh sb="0" eb="2">
      <t>カキ</t>
    </rPh>
    <rPh sb="7" eb="9">
      <t>ソチ</t>
    </rPh>
    <rPh sb="14" eb="16">
      <t>ソチ</t>
    </rPh>
    <phoneticPr fontId="4"/>
  </si>
  <si>
    <t>指す。</t>
    <rPh sb="0" eb="1">
      <t>サ</t>
    </rPh>
    <phoneticPr fontId="4"/>
  </si>
  <si>
    <t>気密措置を施した箇所と気密材の種類</t>
    <rPh sb="0" eb="2">
      <t>キミツ</t>
    </rPh>
    <rPh sb="2" eb="4">
      <t>ソチ</t>
    </rPh>
    <rPh sb="5" eb="6">
      <t>ホドコ</t>
    </rPh>
    <rPh sb="8" eb="10">
      <t>カショ</t>
    </rPh>
    <rPh sb="11" eb="13">
      <t>キミツ</t>
    </rPh>
    <rPh sb="13" eb="14">
      <t>ザイ</t>
    </rPh>
    <rPh sb="15" eb="17">
      <t>シュルイ</t>
    </rPh>
    <phoneticPr fontId="4"/>
  </si>
  <si>
    <t>該当箇所（</t>
    <rPh sb="0" eb="2">
      <t>ガイトウ</t>
    </rPh>
    <rPh sb="2" eb="4">
      <t>カショ</t>
    </rPh>
    <phoneticPr fontId="4"/>
  </si>
  <si>
    <t>種類（</t>
    <rPh sb="0" eb="2">
      <t>シュルイ</t>
    </rPh>
    <phoneticPr fontId="4"/>
  </si>
  <si>
    <t>通気止め措置を施した箇所と通気止め材の種類</t>
    <rPh sb="0" eb="2">
      <t>ツウキ</t>
    </rPh>
    <rPh sb="2" eb="3">
      <t>ド</t>
    </rPh>
    <rPh sb="4" eb="6">
      <t>ソチ</t>
    </rPh>
    <rPh sb="7" eb="8">
      <t>ホドコ</t>
    </rPh>
    <rPh sb="10" eb="12">
      <t>カショ</t>
    </rPh>
    <rPh sb="13" eb="15">
      <t>ツウキ</t>
    </rPh>
    <rPh sb="15" eb="16">
      <t>ド</t>
    </rPh>
    <rPh sb="17" eb="18">
      <t>ザイ</t>
    </rPh>
    <rPh sb="19" eb="21">
      <t>シュルイ</t>
    </rPh>
    <phoneticPr fontId="4"/>
  </si>
  <si>
    <t>換気措置を施した箇所と換気設備の種類</t>
    <rPh sb="0" eb="2">
      <t>カンキ</t>
    </rPh>
    <rPh sb="2" eb="4">
      <t>ソチ</t>
    </rPh>
    <rPh sb="5" eb="6">
      <t>ホドコ</t>
    </rPh>
    <rPh sb="8" eb="10">
      <t>カショ</t>
    </rPh>
    <rPh sb="11" eb="13">
      <t>カンキ</t>
    </rPh>
    <rPh sb="13" eb="15">
      <t>セツビ</t>
    </rPh>
    <rPh sb="16" eb="18">
      <t>シュルイ</t>
    </rPh>
    <phoneticPr fontId="4"/>
  </si>
  <si>
    <t>居室等の名称、全体の床面積、平均天井高さ、換気回数</t>
    <rPh sb="0" eb="2">
      <t>キョシツ</t>
    </rPh>
    <rPh sb="2" eb="3">
      <t>ナド</t>
    </rPh>
    <rPh sb="4" eb="6">
      <t>メイショウ</t>
    </rPh>
    <rPh sb="7" eb="9">
      <t>ゼンタイ</t>
    </rPh>
    <rPh sb="10" eb="13">
      <t>ユカメンセキ</t>
    </rPh>
    <rPh sb="14" eb="16">
      <t>ヘイキン</t>
    </rPh>
    <rPh sb="16" eb="18">
      <t>テンジョウ</t>
    </rPh>
    <rPh sb="18" eb="19">
      <t>タカ</t>
    </rPh>
    <rPh sb="21" eb="23">
      <t>カンキ</t>
    </rPh>
    <rPh sb="23" eb="25">
      <t>カイスウ</t>
    </rPh>
    <phoneticPr fontId="4"/>
  </si>
  <si>
    <t>換気計算書による</t>
    <rPh sb="0" eb="2">
      <t>カンキ</t>
    </rPh>
    <rPh sb="2" eb="4">
      <t>ケイサン</t>
    </rPh>
    <rPh sb="4" eb="5">
      <t>ショ</t>
    </rPh>
    <phoneticPr fontId="4"/>
  </si>
  <si>
    <t>以下による</t>
    <rPh sb="0" eb="2">
      <t>イカ</t>
    </rPh>
    <phoneticPr fontId="4"/>
  </si>
  <si>
    <t>名称（</t>
    <rPh sb="0" eb="2">
      <t>メイショウ</t>
    </rPh>
    <phoneticPr fontId="4"/>
  </si>
  <si>
    <t>換気計算</t>
    <rPh sb="0" eb="2">
      <t>カンキ</t>
    </rPh>
    <rPh sb="2" eb="4">
      <t>ケイサン</t>
    </rPh>
    <phoneticPr fontId="4"/>
  </si>
  <si>
    <t>床面積（</t>
    <rPh sb="0" eb="3">
      <t>ユカメンセキ</t>
    </rPh>
    <phoneticPr fontId="4"/>
  </si>
  <si>
    <t>住所</t>
    <rPh sb="0" eb="2">
      <t>ジュウショ</t>
    </rPh>
    <phoneticPr fontId="4"/>
  </si>
  <si>
    <t>申請者社名、氏名</t>
    <rPh sb="0" eb="3">
      <t>シンセイシャ</t>
    </rPh>
    <rPh sb="3" eb="5">
      <t>シャメイ</t>
    </rPh>
    <rPh sb="6" eb="8">
      <t>シメイ</t>
    </rPh>
    <phoneticPr fontId="4"/>
  </si>
  <si>
    <t>件名：</t>
    <phoneticPr fontId="4"/>
  </si>
  <si>
    <t>更新対策　住戸一覧</t>
    <rPh sb="7" eb="9">
      <t>イチラン</t>
    </rPh>
    <phoneticPr fontId="4"/>
  </si>
  <si>
    <t>グループ</t>
    <phoneticPr fontId="4"/>
  </si>
  <si>
    <t>躯体壁
有無</t>
    <rPh sb="0" eb="1">
      <t>ク</t>
    </rPh>
    <rPh sb="1" eb="2">
      <t>タイ</t>
    </rPh>
    <rPh sb="2" eb="3">
      <t>カベ</t>
    </rPh>
    <rPh sb="4" eb="6">
      <t>ウム</t>
    </rPh>
    <phoneticPr fontId="4"/>
  </si>
  <si>
    <t>躯体柱
有無</t>
    <rPh sb="0" eb="1">
      <t>ク</t>
    </rPh>
    <rPh sb="1" eb="2">
      <t>タイ</t>
    </rPh>
    <rPh sb="2" eb="3">
      <t>ハシラ</t>
    </rPh>
    <rPh sb="4" eb="6">
      <t>ウム</t>
    </rPh>
    <phoneticPr fontId="4"/>
  </si>
  <si>
    <t>タイプ</t>
    <phoneticPr fontId="4"/>
  </si>
  <si>
    <t>a
階高</t>
    <rPh sb="2" eb="4">
      <t>カイダカ</t>
    </rPh>
    <phoneticPr fontId="4"/>
  </si>
  <si>
    <t xml:space="preserve">
スラブ記号
（最厚）</t>
    <rPh sb="4" eb="6">
      <t>キゴウ</t>
    </rPh>
    <rPh sb="8" eb="9">
      <t>サイ</t>
    </rPh>
    <rPh sb="9" eb="10">
      <t>アツ</t>
    </rPh>
    <phoneticPr fontId="4"/>
  </si>
  <si>
    <t>b
スラブ厚
（最厚）</t>
    <rPh sb="5" eb="6">
      <t>アツシ</t>
    </rPh>
    <phoneticPr fontId="4"/>
  </si>
  <si>
    <t>a-b
躯体天井高</t>
    <rPh sb="4" eb="5">
      <t>ク</t>
    </rPh>
    <rPh sb="5" eb="6">
      <t>タイ</t>
    </rPh>
    <rPh sb="6" eb="8">
      <t>テンジョウ</t>
    </rPh>
    <rPh sb="8" eb="9">
      <t>タカ</t>
    </rPh>
    <phoneticPr fontId="4"/>
  </si>
  <si>
    <t>最大梁記号
スラブ段差の
有無</t>
    <rPh sb="0" eb="2">
      <t>サイダイ</t>
    </rPh>
    <rPh sb="2" eb="3">
      <t>ハリ</t>
    </rPh>
    <rPh sb="3" eb="5">
      <t>キゴウ</t>
    </rPh>
    <rPh sb="10" eb="12">
      <t>ダンサ</t>
    </rPh>
    <rPh sb="14" eb="16">
      <t>ウム</t>
    </rPh>
    <phoneticPr fontId="4"/>
  </si>
  <si>
    <t>c
最大梁せい
スラブ段差</t>
    <rPh sb="2" eb="4">
      <t>サイダイ</t>
    </rPh>
    <rPh sb="4" eb="5">
      <t>ハリ</t>
    </rPh>
    <rPh sb="11" eb="13">
      <t>ダンサ</t>
    </rPh>
    <phoneticPr fontId="4"/>
  </si>
  <si>
    <t>a-c
最低天井高</t>
    <rPh sb="4" eb="6">
      <t>サイテイ</t>
    </rPh>
    <rPh sb="6" eb="8">
      <t>テンジョウ</t>
    </rPh>
    <rPh sb="8" eb="9">
      <t>タカ</t>
    </rPh>
    <phoneticPr fontId="4"/>
  </si>
  <si>
    <t>①</t>
    <phoneticPr fontId="4"/>
  </si>
  <si>
    <t>②</t>
    <phoneticPr fontId="4"/>
  </si>
  <si>
    <t>③</t>
    <phoneticPr fontId="4"/>
  </si>
  <si>
    <t>④</t>
    <phoneticPr fontId="4"/>
  </si>
  <si>
    <t>⑤</t>
    <phoneticPr fontId="4"/>
  </si>
  <si>
    <t>⑥</t>
    <phoneticPr fontId="4"/>
  </si>
  <si>
    <t>⑧</t>
    <phoneticPr fontId="4"/>
  </si>
  <si>
    <t>⑨</t>
    <phoneticPr fontId="4"/>
  </si>
  <si>
    <t>⑩</t>
    <phoneticPr fontId="4"/>
  </si>
  <si>
    <t>⑪</t>
    <phoneticPr fontId="4"/>
  </si>
  <si>
    <t>　⑫</t>
    <phoneticPr fontId="4"/>
  </si>
  <si>
    <t>⑬</t>
    <phoneticPr fontId="4"/>
  </si>
  <si>
    <t>⑭</t>
    <phoneticPr fontId="4"/>
  </si>
  <si>
    <t>⑮</t>
    <phoneticPr fontId="4"/>
  </si>
  <si>
    <t>⑯</t>
    <phoneticPr fontId="4"/>
  </si>
  <si>
    <t>⑰</t>
    <phoneticPr fontId="4"/>
  </si>
  <si>
    <t>⑱</t>
    <phoneticPr fontId="4"/>
  </si>
  <si>
    <t>⑲</t>
    <phoneticPr fontId="4"/>
  </si>
  <si>
    <t>⑳</t>
    <phoneticPr fontId="4"/>
  </si>
  <si>
    <t>参照資料（図面番号）</t>
    <rPh sb="0" eb="2">
      <t>サンショウ</t>
    </rPh>
    <rPh sb="2" eb="4">
      <t>シリョウ</t>
    </rPh>
    <rPh sb="5" eb="7">
      <t>ズメン</t>
    </rPh>
    <rPh sb="7" eb="9">
      <t>バンゴウ</t>
    </rPh>
    <phoneticPr fontId="4"/>
  </si>
  <si>
    <t>SS・雨戸対策含む</t>
    <rPh sb="3" eb="5">
      <t>アマド</t>
    </rPh>
    <rPh sb="5" eb="7">
      <t>タイサク</t>
    </rPh>
    <rPh sb="7" eb="8">
      <t>フク</t>
    </rPh>
    <phoneticPr fontId="4"/>
  </si>
  <si>
    <t>該当開口部なし</t>
    <rPh sb="0" eb="2">
      <t>ガイトウ</t>
    </rPh>
    <rPh sb="2" eb="5">
      <t>カイコウブ</t>
    </rPh>
    <phoneticPr fontId="4"/>
  </si>
  <si>
    <t>上階最高</t>
  </si>
  <si>
    <t>上階最低</t>
  </si>
  <si>
    <t>下階最高</t>
  </si>
  <si>
    <t>下階最低</t>
  </si>
  <si>
    <t>〔4段階　〕</t>
  </si>
  <si>
    <t>北〔3段階　〕</t>
  </si>
  <si>
    <t>東〔3段階　〕</t>
  </si>
  <si>
    <t>南〔3段階　〕</t>
  </si>
  <si>
    <t>西〔3段階　〕</t>
  </si>
  <si>
    <t>（第5面）</t>
    <rPh sb="1" eb="2">
      <t>ダイ</t>
    </rPh>
    <rPh sb="3" eb="4">
      <t>メン</t>
    </rPh>
    <phoneticPr fontId="4"/>
  </si>
  <si>
    <t>（第9面）</t>
    <rPh sb="1" eb="2">
      <t>ダイ</t>
    </rPh>
    <rPh sb="3" eb="4">
      <t>メン</t>
    </rPh>
    <phoneticPr fontId="4"/>
  </si>
  <si>
    <t>基準法施行令第115条</t>
    <rPh sb="0" eb="2">
      <t>キジュン</t>
    </rPh>
    <rPh sb="2" eb="3">
      <t>ホウ</t>
    </rPh>
    <rPh sb="3" eb="5">
      <t>セコウ</t>
    </rPh>
    <rPh sb="5" eb="6">
      <t>レイ</t>
    </rPh>
    <rPh sb="6" eb="7">
      <t>ダイ</t>
    </rPh>
    <rPh sb="10" eb="11">
      <t>ジョウ</t>
    </rPh>
    <phoneticPr fontId="4"/>
  </si>
  <si>
    <t>45分以上</t>
    <rPh sb="2" eb="3">
      <t>プン</t>
    </rPh>
    <rPh sb="3" eb="5">
      <t>イジョウ</t>
    </rPh>
    <phoneticPr fontId="4"/>
  </si>
  <si>
    <t>構造スリット</t>
    <rPh sb="0" eb="2">
      <t>コウゾウ</t>
    </rPh>
    <phoneticPr fontId="4"/>
  </si>
  <si>
    <t>なし</t>
    <phoneticPr fontId="4"/>
  </si>
  <si>
    <t>（</t>
    <phoneticPr fontId="4"/>
  </si>
  <si>
    <t>）</t>
    <phoneticPr fontId="4"/>
  </si>
  <si>
    <t>水セメント比</t>
    <rPh sb="0" eb="1">
      <t>ミズ</t>
    </rPh>
    <rPh sb="5" eb="6">
      <t>ヒ</t>
    </rPh>
    <phoneticPr fontId="4"/>
  </si>
  <si>
    <t>コンクリートの種類</t>
    <rPh sb="7" eb="9">
      <t>シュルイ</t>
    </rPh>
    <phoneticPr fontId="4"/>
  </si>
  <si>
    <t>軽量ｺﾝｸﾘｰﾄ</t>
    <rPh sb="0" eb="2">
      <t>ケイリョウ</t>
    </rPh>
    <phoneticPr fontId="4"/>
  </si>
  <si>
    <t>最下段の通路等への突出</t>
    <rPh sb="0" eb="2">
      <t>サイカ</t>
    </rPh>
    <rPh sb="2" eb="3">
      <t>ダン</t>
    </rPh>
    <rPh sb="4" eb="6">
      <t>ツウロ</t>
    </rPh>
    <rPh sb="6" eb="7">
      <t>ナド</t>
    </rPh>
    <rPh sb="9" eb="11">
      <t>トッシュツ</t>
    </rPh>
    <phoneticPr fontId="4"/>
  </si>
  <si>
    <t>滑り止め</t>
    <rPh sb="0" eb="1">
      <t>スベ</t>
    </rPh>
    <rPh sb="2" eb="3">
      <t>ド</t>
    </rPh>
    <phoneticPr fontId="4"/>
  </si>
  <si>
    <t>踏面と同一面の滑り止め</t>
    <rPh sb="0" eb="2">
      <t>フミヅラ</t>
    </rPh>
    <rPh sb="3" eb="5">
      <t>ドウイツ</t>
    </rPh>
    <rPh sb="5" eb="6">
      <t>メン</t>
    </rPh>
    <rPh sb="7" eb="8">
      <t>スベ</t>
    </rPh>
    <rPh sb="9" eb="10">
      <t>ド</t>
    </rPh>
    <phoneticPr fontId="4"/>
  </si>
  <si>
    <t>段鼻</t>
    <rPh sb="0" eb="1">
      <t>ダン</t>
    </rPh>
    <rPh sb="1" eb="2">
      <t>ハナ</t>
    </rPh>
    <phoneticPr fontId="4"/>
  </si>
  <si>
    <t>段鼻の出</t>
    <rPh sb="0" eb="1">
      <t>ダン</t>
    </rPh>
    <rPh sb="1" eb="2">
      <t>バナ</t>
    </rPh>
    <rPh sb="3" eb="4">
      <t>デ</t>
    </rPh>
    <phoneticPr fontId="4"/>
  </si>
  <si>
    <t>手すり</t>
    <rPh sb="0" eb="1">
      <t>テ</t>
    </rPh>
    <phoneticPr fontId="4"/>
  </si>
  <si>
    <t>手すりの設置</t>
    <rPh sb="0" eb="1">
      <t>テ</t>
    </rPh>
    <rPh sb="4" eb="6">
      <t>セッチ</t>
    </rPh>
    <phoneticPr fontId="4"/>
  </si>
  <si>
    <t>勾配45度以下</t>
    <rPh sb="0" eb="2">
      <t>コウバイ</t>
    </rPh>
    <rPh sb="4" eb="5">
      <t>ド</t>
    </rPh>
    <rPh sb="5" eb="7">
      <t>イカ</t>
    </rPh>
    <phoneticPr fontId="4"/>
  </si>
  <si>
    <t>□</t>
    <phoneticPr fontId="4"/>
  </si>
  <si>
    <t>勾配45度超</t>
    <rPh sb="5" eb="6">
      <t>チョウ</t>
    </rPh>
    <phoneticPr fontId="4"/>
  </si>
  <si>
    <t>両側設置</t>
    <rPh sb="0" eb="2">
      <t>リョウガワ</t>
    </rPh>
    <rPh sb="2" eb="4">
      <t>セッチ</t>
    </rPh>
    <phoneticPr fontId="4"/>
  </si>
  <si>
    <t>片側設置</t>
    <rPh sb="0" eb="2">
      <t>カタガワ</t>
    </rPh>
    <rPh sb="2" eb="4">
      <t>セッチ</t>
    </rPh>
    <phoneticPr fontId="4"/>
  </si>
  <si>
    <t>高さ（</t>
    <rPh sb="0" eb="1">
      <t>タカ</t>
    </rPh>
    <phoneticPr fontId="4"/>
  </si>
  <si>
    <t>設置</t>
    <rPh sb="0" eb="2">
      <t>セッチ</t>
    </rPh>
    <phoneticPr fontId="4"/>
  </si>
  <si>
    <t>*等級5のみ記入</t>
    <rPh sb="1" eb="3">
      <t>トウキュウ</t>
    </rPh>
    <rPh sb="6" eb="8">
      <t>キニュウ</t>
    </rPh>
    <phoneticPr fontId="4"/>
  </si>
  <si>
    <t>浴槽出入</t>
    <rPh sb="0" eb="2">
      <t>ヨクソウ</t>
    </rPh>
    <rPh sb="2" eb="4">
      <t>デイリ</t>
    </rPh>
    <phoneticPr fontId="4"/>
  </si>
  <si>
    <t>□</t>
    <phoneticPr fontId="4"/>
  </si>
  <si>
    <t>浴室出入</t>
    <rPh sb="0" eb="2">
      <t>ヨクシツ</t>
    </rPh>
    <rPh sb="2" eb="4">
      <t>デイリ</t>
    </rPh>
    <phoneticPr fontId="4"/>
  </si>
  <si>
    <t>浴槽立ち座り</t>
    <rPh sb="0" eb="2">
      <t>ヨクソウ</t>
    </rPh>
    <rPh sb="2" eb="3">
      <t>タ</t>
    </rPh>
    <rPh sb="4" eb="5">
      <t>スワ</t>
    </rPh>
    <phoneticPr fontId="4"/>
  </si>
  <si>
    <t>姿勢保持</t>
    <rPh sb="0" eb="2">
      <t>シセイ</t>
    </rPh>
    <rPh sb="2" eb="4">
      <t>ホジ</t>
    </rPh>
    <phoneticPr fontId="4"/>
  </si>
  <si>
    <t>洗い場立ち座り</t>
    <rPh sb="0" eb="1">
      <t>アラ</t>
    </rPh>
    <rPh sb="2" eb="3">
      <t>バ</t>
    </rPh>
    <rPh sb="3" eb="4">
      <t>タ</t>
    </rPh>
    <rPh sb="5" eb="6">
      <t>スワ</t>
    </rPh>
    <phoneticPr fontId="4"/>
  </si>
  <si>
    <t>玄関</t>
    <rPh sb="0" eb="2">
      <t>ゲンカン</t>
    </rPh>
    <phoneticPr fontId="4"/>
  </si>
  <si>
    <t>設置可</t>
    <rPh sb="0" eb="2">
      <t>セッチ</t>
    </rPh>
    <rPh sb="2" eb="3">
      <t>カ</t>
    </rPh>
    <phoneticPr fontId="4"/>
  </si>
  <si>
    <t>脱衣室</t>
    <rPh sb="0" eb="3">
      <t>ダツイシツ</t>
    </rPh>
    <phoneticPr fontId="4"/>
  </si>
  <si>
    <t>（第12面）</t>
    <rPh sb="1" eb="2">
      <t>ダイ</t>
    </rPh>
    <rPh sb="4" eb="5">
      <t>メン</t>
    </rPh>
    <phoneticPr fontId="4"/>
  </si>
  <si>
    <t>転落防止手す</t>
    <rPh sb="0" eb="2">
      <t>テンラク</t>
    </rPh>
    <rPh sb="2" eb="4">
      <t>ボウシ</t>
    </rPh>
    <rPh sb="4" eb="5">
      <t>テ</t>
    </rPh>
    <phoneticPr fontId="4"/>
  </si>
  <si>
    <t>りの設置</t>
    <rPh sb="2" eb="4">
      <t>セッチ</t>
    </rPh>
    <phoneticPr fontId="4"/>
  </si>
  <si>
    <t>腰壁等の高さ</t>
    <rPh sb="0" eb="1">
      <t>コシ</t>
    </rPh>
    <rPh sb="1" eb="2">
      <t>カベ</t>
    </rPh>
    <rPh sb="2" eb="3">
      <t>トウ</t>
    </rPh>
    <rPh sb="4" eb="5">
      <t>タカ</t>
    </rPh>
    <phoneticPr fontId="4"/>
  </si>
  <si>
    <t>mm）</t>
    <phoneticPr fontId="4"/>
  </si>
  <si>
    <t>手すりの高さ</t>
    <rPh sb="0" eb="1">
      <t>テ</t>
    </rPh>
    <rPh sb="4" eb="5">
      <t>タカ</t>
    </rPh>
    <phoneticPr fontId="4"/>
  </si>
  <si>
    <t>腰壁等より</t>
    <rPh sb="0" eb="1">
      <t>コシ</t>
    </rPh>
    <rPh sb="1" eb="2">
      <t>カベ</t>
    </rPh>
    <rPh sb="2" eb="3">
      <t>トウ</t>
    </rPh>
    <phoneticPr fontId="4"/>
  </si>
  <si>
    <t>床面より</t>
    <rPh sb="0" eb="1">
      <t>ユカ</t>
    </rPh>
    <rPh sb="1" eb="2">
      <t>メン</t>
    </rPh>
    <phoneticPr fontId="4"/>
  </si>
  <si>
    <t>手すり子の内法寸法</t>
    <rPh sb="0" eb="1">
      <t>テ</t>
    </rPh>
    <rPh sb="3" eb="4">
      <t>コ</t>
    </rPh>
    <rPh sb="5" eb="7">
      <t>ウチノリ</t>
    </rPh>
    <rPh sb="7" eb="9">
      <t>スンポウ</t>
    </rPh>
    <phoneticPr fontId="4"/>
  </si>
  <si>
    <t>（</t>
    <phoneticPr fontId="4"/>
  </si>
  <si>
    <t>mm）</t>
    <phoneticPr fontId="4"/>
  </si>
  <si>
    <t>窓（２階）</t>
    <rPh sb="0" eb="1">
      <t>マド</t>
    </rPh>
    <rPh sb="3" eb="4">
      <t>カイ</t>
    </rPh>
    <phoneticPr fontId="4"/>
  </si>
  <si>
    <t>窓台等の高さ</t>
    <rPh sb="0" eb="1">
      <t>マド</t>
    </rPh>
    <rPh sb="1" eb="2">
      <t>ダイ</t>
    </rPh>
    <rPh sb="2" eb="3">
      <t>トウ</t>
    </rPh>
    <rPh sb="4" eb="5">
      <t>タカ</t>
    </rPh>
    <phoneticPr fontId="4"/>
  </si>
  <si>
    <t>窓台等より</t>
    <rPh sb="0" eb="1">
      <t>マド</t>
    </rPh>
    <rPh sb="1" eb="2">
      <t>ダイ</t>
    </rPh>
    <rPh sb="2" eb="3">
      <t>トウ</t>
    </rPh>
    <phoneticPr fontId="4"/>
  </si>
  <si>
    <t>・</t>
    <phoneticPr fontId="4"/>
  </si>
  <si>
    <t>廊下（開放されている側）</t>
    <rPh sb="0" eb="2">
      <t>ロウカ</t>
    </rPh>
    <rPh sb="3" eb="5">
      <t>カイホウ</t>
    </rPh>
    <rPh sb="10" eb="11">
      <t>ガワ</t>
    </rPh>
    <phoneticPr fontId="4"/>
  </si>
  <si>
    <t>階段（開放されている側）</t>
    <rPh sb="0" eb="2">
      <t>カイダン</t>
    </rPh>
    <rPh sb="3" eb="5">
      <t>カイホウ</t>
    </rPh>
    <rPh sb="10" eb="11">
      <t>ガワ</t>
    </rPh>
    <phoneticPr fontId="4"/>
  </si>
  <si>
    <t>踏面先端</t>
    <rPh sb="0" eb="2">
      <t>フミヅラ</t>
    </rPh>
    <rPh sb="2" eb="4">
      <t>センタン</t>
    </rPh>
    <phoneticPr fontId="4"/>
  </si>
  <si>
    <t>通路の幅員</t>
    <rPh sb="0" eb="2">
      <t>ツウロ</t>
    </rPh>
    <rPh sb="3" eb="5">
      <t>フクイン</t>
    </rPh>
    <phoneticPr fontId="4"/>
  </si>
  <si>
    <t>最小有効幅員</t>
    <rPh sb="0" eb="2">
      <t>サイショウ</t>
    </rPh>
    <rPh sb="2" eb="4">
      <t>ユウコウ</t>
    </rPh>
    <rPh sb="4" eb="6">
      <t>フクイン</t>
    </rPh>
    <phoneticPr fontId="4"/>
  </si>
  <si>
    <t>mm）</t>
    <phoneticPr fontId="4"/>
  </si>
  <si>
    <t>柱等の箇所</t>
    <rPh sb="0" eb="1">
      <t>ハシラ</t>
    </rPh>
    <rPh sb="1" eb="2">
      <t>ナド</t>
    </rPh>
    <rPh sb="3" eb="5">
      <t>カショ</t>
    </rPh>
    <phoneticPr fontId="4"/>
  </si>
  <si>
    <t>出入口の幅員</t>
    <rPh sb="0" eb="2">
      <t>デイリ</t>
    </rPh>
    <rPh sb="2" eb="3">
      <t>グチ</t>
    </rPh>
    <rPh sb="4" eb="6">
      <t>フクイン</t>
    </rPh>
    <phoneticPr fontId="4"/>
  </si>
  <si>
    <t>650以上</t>
    <rPh sb="3" eb="5">
      <t>イジョウ</t>
    </rPh>
    <phoneticPr fontId="4"/>
  </si>
  <si>
    <t>600以上</t>
    <rPh sb="3" eb="5">
      <t>イジョウ</t>
    </rPh>
    <phoneticPr fontId="4"/>
  </si>
  <si>
    <t>600未満</t>
    <rPh sb="3" eb="5">
      <t>ミマン</t>
    </rPh>
    <phoneticPr fontId="4"/>
  </si>
  <si>
    <t>玄関浴室出入口以外の出入口</t>
    <rPh sb="0" eb="2">
      <t>ゲンカン</t>
    </rPh>
    <rPh sb="2" eb="4">
      <t>ヨクシツ</t>
    </rPh>
    <rPh sb="4" eb="6">
      <t>デイリ</t>
    </rPh>
    <rPh sb="6" eb="7">
      <t>グチ</t>
    </rPh>
    <rPh sb="7" eb="9">
      <t>イガイ</t>
    </rPh>
    <rPh sb="10" eb="12">
      <t>デイリ</t>
    </rPh>
    <rPh sb="12" eb="13">
      <t>グチ</t>
    </rPh>
    <phoneticPr fontId="4"/>
  </si>
  <si>
    <t>工事を伴わない撤去により対応可</t>
    <rPh sb="0" eb="2">
      <t>コウジ</t>
    </rPh>
    <rPh sb="3" eb="4">
      <t>トモナ</t>
    </rPh>
    <rPh sb="7" eb="9">
      <t>テッキョ</t>
    </rPh>
    <rPh sb="12" eb="14">
      <t>タイオウ</t>
    </rPh>
    <rPh sb="14" eb="15">
      <t>カ</t>
    </rPh>
    <phoneticPr fontId="4"/>
  </si>
  <si>
    <t>□</t>
    <phoneticPr fontId="4"/>
  </si>
  <si>
    <t>軽微な改造により対応可</t>
    <rPh sb="0" eb="2">
      <t>ケイビ</t>
    </rPh>
    <rPh sb="3" eb="5">
      <t>カイゾウ</t>
    </rPh>
    <rPh sb="8" eb="10">
      <t>タイオウ</t>
    </rPh>
    <rPh sb="10" eb="11">
      <t>カ</t>
    </rPh>
    <phoneticPr fontId="4"/>
  </si>
  <si>
    <t>浴室の寸法</t>
    <rPh sb="0" eb="2">
      <t>ヨクシツ</t>
    </rPh>
    <rPh sb="3" eb="5">
      <t>スンポウ</t>
    </rPh>
    <phoneticPr fontId="4"/>
  </si>
  <si>
    <t>内法の短辺寸法</t>
    <rPh sb="0" eb="2">
      <t>ウチノリ</t>
    </rPh>
    <rPh sb="3" eb="5">
      <t>タンペン</t>
    </rPh>
    <rPh sb="5" eb="7">
      <t>スンポウ</t>
    </rPh>
    <phoneticPr fontId="4"/>
  </si>
  <si>
    <t>1400以上</t>
    <rPh sb="4" eb="6">
      <t>イジョウ</t>
    </rPh>
    <phoneticPr fontId="4"/>
  </si>
  <si>
    <t>1300以上</t>
    <rPh sb="4" eb="6">
      <t>イジョウ</t>
    </rPh>
    <phoneticPr fontId="4"/>
  </si>
  <si>
    <t>1200以上</t>
    <rPh sb="4" eb="6">
      <t>イジョウ</t>
    </rPh>
    <phoneticPr fontId="4"/>
  </si>
  <si>
    <t>1200未満</t>
    <rPh sb="4" eb="6">
      <t>ミマン</t>
    </rPh>
    <phoneticPr fontId="4"/>
  </si>
  <si>
    <t>内法面積</t>
    <rPh sb="0" eb="2">
      <t>ウチノリ</t>
    </rPh>
    <rPh sb="2" eb="4">
      <t>メンセキ</t>
    </rPh>
    <phoneticPr fontId="4"/>
  </si>
  <si>
    <t>（</t>
    <phoneticPr fontId="4"/>
  </si>
  <si>
    <t>直通階段に直接通ずるバルコニー</t>
    <rPh sb="0" eb="2">
      <t>チョクツウ</t>
    </rPh>
    <rPh sb="2" eb="4">
      <t>カイダン</t>
    </rPh>
    <rPh sb="5" eb="7">
      <t>チョクセツ</t>
    </rPh>
    <rPh sb="7" eb="8">
      <t>ツウ</t>
    </rPh>
    <phoneticPr fontId="4"/>
  </si>
  <si>
    <t>隣戸に通ずるバルコニー</t>
    <rPh sb="0" eb="2">
      <t>リンコ</t>
    </rPh>
    <rPh sb="3" eb="4">
      <t>ツウ</t>
    </rPh>
    <phoneticPr fontId="4"/>
  </si>
  <si>
    <t>（火災時）</t>
    <rPh sb="1" eb="3">
      <t>カサイ</t>
    </rPh>
    <rPh sb="3" eb="4">
      <t>ジ</t>
    </rPh>
    <phoneticPr fontId="4"/>
  </si>
  <si>
    <t>滑り棒</t>
    <rPh sb="0" eb="1">
      <t>スベ</t>
    </rPh>
    <rPh sb="2" eb="3">
      <t>ボウ</t>
    </rPh>
    <phoneticPr fontId="4"/>
  </si>
  <si>
    <t>滑り台</t>
    <rPh sb="0" eb="1">
      <t>スベ</t>
    </rPh>
    <rPh sb="2" eb="3">
      <t>ダイ</t>
    </rPh>
    <phoneticPr fontId="4"/>
  </si>
  <si>
    <t>緩降機</t>
    <rPh sb="0" eb="1">
      <t>ユル</t>
    </rPh>
    <rPh sb="1" eb="2">
      <t>オ</t>
    </rPh>
    <rPh sb="2" eb="3">
      <t>キ</t>
    </rPh>
    <phoneticPr fontId="4"/>
  </si>
  <si>
    <t>避難用タラップ</t>
    <rPh sb="0" eb="3">
      <t>ヒナンヨウ</t>
    </rPh>
    <phoneticPr fontId="4"/>
  </si>
  <si>
    <t>避難ロープ</t>
    <rPh sb="0" eb="2">
      <t>ヒナン</t>
    </rPh>
    <phoneticPr fontId="4"/>
  </si>
  <si>
    <t>避難はしご</t>
    <rPh sb="0" eb="2">
      <t>ヒナン</t>
    </rPh>
    <phoneticPr fontId="4"/>
  </si>
  <si>
    <t>避難橋</t>
    <rPh sb="0" eb="2">
      <t>ヒナン</t>
    </rPh>
    <rPh sb="2" eb="3">
      <t>バシ</t>
    </rPh>
    <phoneticPr fontId="4"/>
  </si>
  <si>
    <t>救助袋</t>
    <rPh sb="0" eb="2">
      <t>キュウジョ</t>
    </rPh>
    <rPh sb="2" eb="3">
      <t>ブクロ</t>
    </rPh>
    <phoneticPr fontId="4"/>
  </si>
  <si>
    <t>その他（</t>
    <rPh sb="2" eb="3">
      <t>ホカ</t>
    </rPh>
    <phoneticPr fontId="4"/>
  </si>
  <si>
    <t>界壁</t>
    <rPh sb="0" eb="2">
      <t>カイヘキ</t>
    </rPh>
    <phoneticPr fontId="4"/>
  </si>
  <si>
    <t>界壁の構造等</t>
    <rPh sb="0" eb="2">
      <t>カイヘキ</t>
    </rPh>
    <rPh sb="3" eb="5">
      <t>コウゾウ</t>
    </rPh>
    <rPh sb="5" eb="6">
      <t>ナド</t>
    </rPh>
    <phoneticPr fontId="4"/>
  </si>
  <si>
    <t>（耐火性能が</t>
    <rPh sb="1" eb="3">
      <t>タイカ</t>
    </rPh>
    <rPh sb="3" eb="5">
      <t>セイノウ</t>
    </rPh>
    <phoneticPr fontId="4"/>
  </si>
  <si>
    <t>(界壁及び</t>
    <rPh sb="1" eb="3">
      <t>カイヘキ</t>
    </rPh>
    <rPh sb="3" eb="4">
      <t>オヨ</t>
    </rPh>
    <phoneticPr fontId="4"/>
  </si>
  <si>
    <t>最も低いもの）</t>
    <rPh sb="0" eb="1">
      <t>モット</t>
    </rPh>
    <rPh sb="2" eb="3">
      <t>ヒク</t>
    </rPh>
    <phoneticPr fontId="4"/>
  </si>
  <si>
    <t>界床）</t>
    <rPh sb="0" eb="2">
      <t>カイショウ</t>
    </rPh>
    <phoneticPr fontId="4"/>
  </si>
  <si>
    <t>界床</t>
    <rPh sb="0" eb="2">
      <t>カイショウ</t>
    </rPh>
    <phoneticPr fontId="4"/>
  </si>
  <si>
    <t>界床の構造等</t>
    <rPh sb="0" eb="2">
      <t>カイショウ</t>
    </rPh>
    <phoneticPr fontId="4"/>
  </si>
  <si>
    <t>維持</t>
    <rPh sb="0" eb="2">
      <t>イジ</t>
    </rPh>
    <phoneticPr fontId="4"/>
  </si>
  <si>
    <t>4-1</t>
    <phoneticPr fontId="4"/>
  </si>
  <si>
    <t>専用配管</t>
    <rPh sb="0" eb="2">
      <t>センヨウ</t>
    </rPh>
    <rPh sb="2" eb="4">
      <t>ハイカン</t>
    </rPh>
    <phoneticPr fontId="4"/>
  </si>
  <si>
    <t>他住戸の専用</t>
    <rPh sb="0" eb="1">
      <t>ホカ</t>
    </rPh>
    <rPh sb="1" eb="3">
      <t>ジュウコ</t>
    </rPh>
    <rPh sb="4" eb="6">
      <t>センヨウ</t>
    </rPh>
    <phoneticPr fontId="4"/>
  </si>
  <si>
    <t>部設置の有無</t>
    <rPh sb="0" eb="1">
      <t>ブ</t>
    </rPh>
    <rPh sb="1" eb="3">
      <t>セッチ</t>
    </rPh>
    <rPh sb="4" eb="6">
      <t>ウム</t>
    </rPh>
    <phoneticPr fontId="4"/>
  </si>
  <si>
    <t>専用排水</t>
    <rPh sb="0" eb="2">
      <t>センヨウ</t>
    </rPh>
    <rPh sb="2" eb="4">
      <t>ハイスイ</t>
    </rPh>
    <phoneticPr fontId="4"/>
  </si>
  <si>
    <t>便所</t>
    <rPh sb="0" eb="2">
      <t>ベンジョ</t>
    </rPh>
    <phoneticPr fontId="4"/>
  </si>
  <si>
    <t>洋風便器で取り外し可</t>
    <rPh sb="0" eb="2">
      <t>ヨウフウ</t>
    </rPh>
    <rPh sb="2" eb="4">
      <t>ベンキ</t>
    </rPh>
    <rPh sb="5" eb="6">
      <t>ト</t>
    </rPh>
    <rPh sb="7" eb="8">
      <t>ハズ</t>
    </rPh>
    <rPh sb="9" eb="10">
      <t>カ</t>
    </rPh>
    <phoneticPr fontId="4"/>
  </si>
  <si>
    <t>共用立管に隣接</t>
    <rPh sb="0" eb="2">
      <t>キョウヨウ</t>
    </rPh>
    <rPh sb="2" eb="3">
      <t>タ</t>
    </rPh>
    <rPh sb="3" eb="4">
      <t>クダ</t>
    </rPh>
    <rPh sb="5" eb="7">
      <t>リンセツ</t>
    </rPh>
    <phoneticPr fontId="4"/>
  </si>
  <si>
    <t>PS点検口)</t>
    <rPh sb="2" eb="4">
      <t>テンケン</t>
    </rPh>
    <rPh sb="4" eb="5">
      <t>コウ</t>
    </rPh>
    <phoneticPr fontId="4"/>
  </si>
  <si>
    <t>ﾄﾗｯﾌﾟから清掃可</t>
    <rPh sb="6" eb="8">
      <t>セイソウ</t>
    </rPh>
    <rPh sb="8" eb="9">
      <t>カ</t>
    </rPh>
    <phoneticPr fontId="4"/>
  </si>
  <si>
    <t>ｷｬﾋﾞﾈｯﾄ内</t>
    <rPh sb="7" eb="8">
      <t>ナイ</t>
    </rPh>
    <phoneticPr fontId="4"/>
  </si>
  <si>
    <t>床点検口）</t>
    <rPh sb="0" eb="1">
      <t>ユカ</t>
    </rPh>
    <rPh sb="1" eb="3">
      <t>テンケン</t>
    </rPh>
    <rPh sb="3" eb="4">
      <t>コウ</t>
    </rPh>
    <phoneticPr fontId="4"/>
  </si>
  <si>
    <t>浴室</t>
    <rPh sb="0" eb="2">
      <t>ヨクシツ</t>
    </rPh>
    <phoneticPr fontId="4"/>
  </si>
  <si>
    <t>床点検口</t>
    <rPh sb="0" eb="1">
      <t>ユカ</t>
    </rPh>
    <rPh sb="1" eb="3">
      <t>テンケン</t>
    </rPh>
    <rPh sb="3" eb="4">
      <t>コウ</t>
    </rPh>
    <phoneticPr fontId="4"/>
  </si>
  <si>
    <t>）</t>
    <phoneticPr fontId="4"/>
  </si>
  <si>
    <t>洗面所</t>
    <rPh sb="0" eb="2">
      <t>センメン</t>
    </rPh>
    <rPh sb="2" eb="3">
      <t>ジョ</t>
    </rPh>
    <phoneticPr fontId="4"/>
  </si>
  <si>
    <t>□</t>
    <phoneticPr fontId="4"/>
  </si>
  <si>
    <t>洗濯機</t>
    <rPh sb="0" eb="3">
      <t>センタクキ</t>
    </rPh>
    <phoneticPr fontId="4"/>
  </si>
  <si>
    <t>主要接合部等</t>
    <rPh sb="0" eb="2">
      <t>シュヨウ</t>
    </rPh>
    <rPh sb="2" eb="4">
      <t>セツゴウ</t>
    </rPh>
    <rPh sb="4" eb="5">
      <t>ブ</t>
    </rPh>
    <rPh sb="5" eb="6">
      <t>ナド</t>
    </rPh>
    <phoneticPr fontId="4"/>
  </si>
  <si>
    <t>排水管と設備機器の接合部</t>
    <rPh sb="0" eb="3">
      <t>ハイスイカン</t>
    </rPh>
    <rPh sb="4" eb="6">
      <t>セツビ</t>
    </rPh>
    <rPh sb="6" eb="8">
      <t>キキ</t>
    </rPh>
    <rPh sb="9" eb="11">
      <t>セツゴウ</t>
    </rPh>
    <rPh sb="11" eb="12">
      <t>ブ</t>
    </rPh>
    <phoneticPr fontId="4"/>
  </si>
  <si>
    <t>ｷｬﾋﾞﾈｯﾄ扉</t>
    <rPh sb="7" eb="8">
      <t>トビラ</t>
    </rPh>
    <phoneticPr fontId="4"/>
  </si>
  <si>
    <t>防水ﾊﾟﾝ下部点検口</t>
    <rPh sb="0" eb="2">
      <t>ボウスイ</t>
    </rPh>
    <rPh sb="5" eb="7">
      <t>カブ</t>
    </rPh>
    <rPh sb="7" eb="9">
      <t>テンケン</t>
    </rPh>
    <rPh sb="9" eb="10">
      <t>コウ</t>
    </rPh>
    <phoneticPr fontId="4"/>
  </si>
  <si>
    <t>給水管と設備機器の接合部</t>
    <rPh sb="0" eb="2">
      <t>キュウスイ</t>
    </rPh>
    <rPh sb="2" eb="3">
      <t>カン</t>
    </rPh>
    <rPh sb="4" eb="6">
      <t>セツビ</t>
    </rPh>
    <rPh sb="6" eb="8">
      <t>キキ</t>
    </rPh>
    <rPh sb="9" eb="11">
      <t>セツゴウ</t>
    </rPh>
    <rPh sb="11" eb="12">
      <t>ブ</t>
    </rPh>
    <phoneticPr fontId="4"/>
  </si>
  <si>
    <t>さや管</t>
    <rPh sb="2" eb="3">
      <t>カン</t>
    </rPh>
    <phoneticPr fontId="4"/>
  </si>
  <si>
    <t>壁点検口</t>
    <rPh sb="0" eb="1">
      <t>カベ</t>
    </rPh>
    <rPh sb="1" eb="3">
      <t>テンケン</t>
    </rPh>
    <rPh sb="3" eb="4">
      <t>コウ</t>
    </rPh>
    <phoneticPr fontId="4"/>
  </si>
  <si>
    <t>・</t>
    <phoneticPr fontId="4"/>
  </si>
  <si>
    <t>給湯管と設備機器の接合部</t>
    <rPh sb="0" eb="2">
      <t>キュウトウ</t>
    </rPh>
    <rPh sb="2" eb="3">
      <t>カン</t>
    </rPh>
    <rPh sb="4" eb="6">
      <t>セツビ</t>
    </rPh>
    <rPh sb="6" eb="8">
      <t>キキ</t>
    </rPh>
    <rPh sb="9" eb="11">
      <t>セツゴウ</t>
    </rPh>
    <rPh sb="11" eb="12">
      <t>ブ</t>
    </rPh>
    <phoneticPr fontId="4"/>
  </si>
  <si>
    <t>該当無し</t>
    <rPh sb="0" eb="2">
      <t>ガイトウ</t>
    </rPh>
    <rPh sb="2" eb="3">
      <t>ナ</t>
    </rPh>
    <phoneticPr fontId="4"/>
  </si>
  <si>
    <t>給水管のバルブ及びヘッダー</t>
    <rPh sb="0" eb="2">
      <t>キュウスイ</t>
    </rPh>
    <rPh sb="2" eb="3">
      <t>カン</t>
    </rPh>
    <rPh sb="7" eb="8">
      <t>オヨ</t>
    </rPh>
    <phoneticPr fontId="4"/>
  </si>
  <si>
    <t>場所</t>
    <rPh sb="0" eb="2">
      <t>バショ</t>
    </rPh>
    <phoneticPr fontId="4"/>
  </si>
  <si>
    <t>点検方式</t>
    <rPh sb="0" eb="2">
      <t>テンケン</t>
    </rPh>
    <rPh sb="2" eb="4">
      <t>ホウシキ</t>
    </rPh>
    <phoneticPr fontId="4"/>
  </si>
  <si>
    <t>給湯管のバルブ及びヘッダー</t>
    <rPh sb="0" eb="2">
      <t>キュウトウ</t>
    </rPh>
    <rPh sb="2" eb="3">
      <t>カン</t>
    </rPh>
    <rPh sb="7" eb="8">
      <t>オヨ</t>
    </rPh>
    <phoneticPr fontId="4"/>
  </si>
  <si>
    <t>ガス管のバルブ及びヘッダー</t>
    <rPh sb="2" eb="3">
      <t>カン</t>
    </rPh>
    <rPh sb="7" eb="8">
      <t>オヨ</t>
    </rPh>
    <phoneticPr fontId="4"/>
  </si>
  <si>
    <t>・</t>
    <phoneticPr fontId="4"/>
  </si>
  <si>
    <t>仕上表</t>
    <rPh sb="0" eb="2">
      <t>シアゲ</t>
    </rPh>
    <rPh sb="2" eb="3">
      <t>オモテ</t>
    </rPh>
    <phoneticPr fontId="4"/>
  </si>
  <si>
    <t>平均天井の高さ（</t>
    <rPh sb="0" eb="2">
      <t>ヘイキン</t>
    </rPh>
    <rPh sb="2" eb="4">
      <t>テンジョウ</t>
    </rPh>
    <rPh sb="5" eb="6">
      <t>タカ</t>
    </rPh>
    <phoneticPr fontId="4"/>
  </si>
  <si>
    <t>設計換気回数（</t>
    <rPh sb="0" eb="2">
      <t>セッケイ</t>
    </rPh>
    <rPh sb="2" eb="4">
      <t>カンキ</t>
    </rPh>
    <rPh sb="4" eb="6">
      <t>カイスウ</t>
    </rPh>
    <phoneticPr fontId="4"/>
  </si>
  <si>
    <t>回／時）</t>
    <rPh sb="0" eb="1">
      <t>カイ</t>
    </rPh>
    <rPh sb="2" eb="3">
      <t>トキ</t>
    </rPh>
    <phoneticPr fontId="4"/>
  </si>
  <si>
    <t>換気方式</t>
    <rPh sb="0" eb="2">
      <t>カンキ</t>
    </rPh>
    <rPh sb="2" eb="4">
      <t>ホウシキ</t>
    </rPh>
    <phoneticPr fontId="4"/>
  </si>
  <si>
    <t>□</t>
    <phoneticPr fontId="4"/>
  </si>
  <si>
    <t>給気機＋排気機（第１種）</t>
    <rPh sb="0" eb="2">
      <t>キュウキ</t>
    </rPh>
    <rPh sb="2" eb="3">
      <t>キ</t>
    </rPh>
    <rPh sb="4" eb="6">
      <t>ハイキ</t>
    </rPh>
    <rPh sb="6" eb="7">
      <t>キ</t>
    </rPh>
    <rPh sb="8" eb="9">
      <t>ダイ</t>
    </rPh>
    <rPh sb="10" eb="11">
      <t>シュ</t>
    </rPh>
    <phoneticPr fontId="4"/>
  </si>
  <si>
    <t>給気機＋排気口（第２種）</t>
    <rPh sb="0" eb="2">
      <t>キュウキ</t>
    </rPh>
    <rPh sb="2" eb="3">
      <t>キ</t>
    </rPh>
    <rPh sb="4" eb="6">
      <t>ハイキ</t>
    </rPh>
    <rPh sb="6" eb="7">
      <t>クチ</t>
    </rPh>
    <rPh sb="8" eb="9">
      <t>ダイ</t>
    </rPh>
    <rPh sb="10" eb="11">
      <t>シュ</t>
    </rPh>
    <phoneticPr fontId="4"/>
  </si>
  <si>
    <t>給気口＋排気機（第３種）</t>
    <rPh sb="0" eb="2">
      <t>キュウキ</t>
    </rPh>
    <rPh sb="2" eb="3">
      <t>クチ</t>
    </rPh>
    <rPh sb="4" eb="6">
      <t>ハイキ</t>
    </rPh>
    <rPh sb="6" eb="7">
      <t>キ</t>
    </rPh>
    <rPh sb="8" eb="9">
      <t>ダイ</t>
    </rPh>
    <rPh sb="10" eb="11">
      <t>シュ</t>
    </rPh>
    <phoneticPr fontId="4"/>
  </si>
  <si>
    <t>外部端末換気口（ﾍﾞﾝﾄｷｬｯﾌﾟ等）の設置箇所</t>
    <rPh sb="0" eb="2">
      <t>ガイブ</t>
    </rPh>
    <rPh sb="2" eb="4">
      <t>タンマツ</t>
    </rPh>
    <rPh sb="4" eb="6">
      <t>カンキ</t>
    </rPh>
    <rPh sb="6" eb="7">
      <t>クチ</t>
    </rPh>
    <rPh sb="17" eb="18">
      <t>ナド</t>
    </rPh>
    <rPh sb="20" eb="22">
      <t>セッチ</t>
    </rPh>
    <rPh sb="22" eb="24">
      <t>カショ</t>
    </rPh>
    <phoneticPr fontId="4"/>
  </si>
  <si>
    <t>内部端末換気口（ｸﾞﾘﾙ等）の設置箇所</t>
    <rPh sb="0" eb="2">
      <t>ナイブ</t>
    </rPh>
    <rPh sb="2" eb="4">
      <t>タンマツ</t>
    </rPh>
    <rPh sb="4" eb="6">
      <t>カンキ</t>
    </rPh>
    <rPh sb="6" eb="7">
      <t>クチ</t>
    </rPh>
    <rPh sb="12" eb="13">
      <t>ナド</t>
    </rPh>
    <rPh sb="15" eb="17">
      <t>セッチ</t>
    </rPh>
    <rPh sb="17" eb="19">
      <t>カショ</t>
    </rPh>
    <phoneticPr fontId="4"/>
  </si>
  <si>
    <t>・</t>
    <phoneticPr fontId="4"/>
  </si>
  <si>
    <t>居室出入口の通気措置</t>
    <rPh sb="0" eb="2">
      <t>キョシツ</t>
    </rPh>
    <rPh sb="2" eb="4">
      <t>デイリ</t>
    </rPh>
    <rPh sb="4" eb="5">
      <t>グチ</t>
    </rPh>
    <rPh sb="6" eb="8">
      <t>ツウキ</t>
    </rPh>
    <rPh sb="8" eb="10">
      <t>ソチ</t>
    </rPh>
    <phoneticPr fontId="4"/>
  </si>
  <si>
    <t>あり（ﾄﾞｱのｱﾝﾀﾞｰｶｯﾄ・引戸・襖等）</t>
    <rPh sb="16" eb="18">
      <t>ヒキド</t>
    </rPh>
    <rPh sb="19" eb="20">
      <t>フスマ</t>
    </rPh>
    <rPh sb="20" eb="21">
      <t>ナド</t>
    </rPh>
    <phoneticPr fontId="4"/>
  </si>
  <si>
    <t>□</t>
    <phoneticPr fontId="4"/>
  </si>
  <si>
    <t>最大ﾀﾞｸﾄ長・曲がり・分岐数</t>
    <rPh sb="0" eb="2">
      <t>サイダイ</t>
    </rPh>
    <rPh sb="6" eb="7">
      <t>チョウ</t>
    </rPh>
    <rPh sb="8" eb="9">
      <t>マ</t>
    </rPh>
    <rPh sb="12" eb="14">
      <t>ブンキ</t>
    </rPh>
    <rPh sb="14" eb="15">
      <t>スウ</t>
    </rPh>
    <phoneticPr fontId="4"/>
  </si>
  <si>
    <t>主ﾀﾞｸﾄ（</t>
    <rPh sb="0" eb="1">
      <t>シュ</t>
    </rPh>
    <phoneticPr fontId="4"/>
  </si>
  <si>
    <t>枝ﾀﾞｸﾄ（</t>
    <rPh sb="0" eb="1">
      <t>エダ</t>
    </rPh>
    <phoneticPr fontId="4"/>
  </si>
  <si>
    <t>曲がり</t>
    <rPh sb="0" eb="1">
      <t>マ</t>
    </rPh>
    <phoneticPr fontId="4"/>
  </si>
  <si>
    <t>分岐数</t>
    <rPh sb="0" eb="2">
      <t>ブンキ</t>
    </rPh>
    <rPh sb="2" eb="3">
      <t>スウ</t>
    </rPh>
    <phoneticPr fontId="4"/>
  </si>
  <si>
    <t>外気に常時開放された開口部等の換気上有効な面積が</t>
    <rPh sb="15" eb="17">
      <t>カンキ</t>
    </rPh>
    <rPh sb="17" eb="18">
      <t>ジョウ</t>
    </rPh>
    <rPh sb="18" eb="20">
      <t>ユウコウ</t>
    </rPh>
    <phoneticPr fontId="4"/>
  </si>
  <si>
    <t>床面積１㎡に対して、１５c㎡以上</t>
    <rPh sb="0" eb="3">
      <t>ユカメンセキ</t>
    </rPh>
    <rPh sb="6" eb="7">
      <t>タイ</t>
    </rPh>
    <rPh sb="14" eb="16">
      <t>イジョウ</t>
    </rPh>
    <phoneticPr fontId="4"/>
  </si>
  <si>
    <t>cm2／床m2）</t>
    <rPh sb="4" eb="5">
      <t>ユカ</t>
    </rPh>
    <phoneticPr fontId="4"/>
  </si>
  <si>
    <t>第五号様式（第三条関係）</t>
    <rPh sb="1" eb="2">
      <t>ゴ</t>
    </rPh>
    <phoneticPr fontId="4"/>
  </si>
  <si>
    <t>一級</t>
    <rPh sb="0" eb="2">
      <t>イッキュウ</t>
    </rPh>
    <phoneticPr fontId="4"/>
  </si>
  <si>
    <t>木</t>
    <rPh sb="0" eb="1">
      <t>モク</t>
    </rPh>
    <phoneticPr fontId="4"/>
  </si>
  <si>
    <t>二級</t>
    <rPh sb="0" eb="2">
      <t>ニキュウ</t>
    </rPh>
    <phoneticPr fontId="4"/>
  </si>
  <si>
    <t>変 更 設 計 住 宅 性 能 評 価 申 請 書</t>
    <phoneticPr fontId="4"/>
  </si>
  <si>
    <t>申請者の氏名又は名称</t>
    <phoneticPr fontId="4"/>
  </si>
  <si>
    <t>この申請書及び添付図書に記載の事項は、事実に相違ありません。</t>
    <phoneticPr fontId="4"/>
  </si>
  <si>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4"/>
  </si>
  <si>
    <t>設計住宅性能評価交付番号　　　</t>
    <rPh sb="0" eb="2">
      <t>セッケイ</t>
    </rPh>
    <rPh sb="2" eb="4">
      <t>ジュウタク</t>
    </rPh>
    <rPh sb="4" eb="6">
      <t>セイノウ</t>
    </rPh>
    <rPh sb="6" eb="8">
      <t>ヒョウカ</t>
    </rPh>
    <rPh sb="8" eb="10">
      <t>コウフ</t>
    </rPh>
    <rPh sb="10" eb="12">
      <t>バンゴウ</t>
    </rPh>
    <phoneticPr fontId="4"/>
  </si>
  <si>
    <t>設計住宅性能評価交付年月日　　</t>
    <rPh sb="0" eb="2">
      <t>セッケイ</t>
    </rPh>
    <rPh sb="2" eb="4">
      <t>ジュウタク</t>
    </rPh>
    <rPh sb="4" eb="6">
      <t>セイノウ</t>
    </rPh>
    <rPh sb="6" eb="8">
      <t>ヒョウカ</t>
    </rPh>
    <rPh sb="8" eb="10">
      <t>コウフ</t>
    </rPh>
    <rPh sb="10" eb="13">
      <t>ネンガッピ</t>
    </rPh>
    <phoneticPr fontId="4"/>
  </si>
  <si>
    <t>設計住宅性能評価交付者　</t>
    <rPh sb="0" eb="2">
      <t>セッケイ</t>
    </rPh>
    <rPh sb="2" eb="4">
      <t>ジュウタク</t>
    </rPh>
    <rPh sb="4" eb="6">
      <t>セイノウ</t>
    </rPh>
    <rPh sb="6" eb="8">
      <t>ヒョウカ</t>
    </rPh>
    <rPh sb="8" eb="10">
      <t>コウフ</t>
    </rPh>
    <rPh sb="10" eb="11">
      <t>シャ</t>
    </rPh>
    <phoneticPr fontId="4"/>
  </si>
  <si>
    <t>変更の概要</t>
    <rPh sb="0" eb="2">
      <t>ヘンコウ</t>
    </rPh>
    <rPh sb="3" eb="5">
      <t>ガイヨウ</t>
    </rPh>
    <phoneticPr fontId="4"/>
  </si>
  <si>
    <t>第</t>
    <phoneticPr fontId="4"/>
  </si>
  <si>
    <t>号</t>
    <phoneticPr fontId="4"/>
  </si>
  <si>
    <t>申請者等の概要</t>
    <phoneticPr fontId="4"/>
  </si>
  <si>
    <t>【氏名又は名称のフリガナ】</t>
    <phoneticPr fontId="4"/>
  </si>
  <si>
    <t>【氏名又は名称】</t>
    <phoneticPr fontId="4"/>
  </si>
  <si>
    <t>【郵便番号】</t>
    <phoneticPr fontId="4"/>
  </si>
  <si>
    <t>〒</t>
    <phoneticPr fontId="4"/>
  </si>
  <si>
    <t>【住　　所】</t>
    <phoneticPr fontId="4"/>
  </si>
  <si>
    <t>【２．都市計画区域及び準都市計画区域の内外の別等】</t>
    <rPh sb="9" eb="10">
      <t>オヨ</t>
    </rPh>
    <rPh sb="11" eb="12">
      <t>ジュン</t>
    </rPh>
    <rPh sb="12" eb="14">
      <t>トシ</t>
    </rPh>
    <rPh sb="14" eb="16">
      <t>ケイカク</t>
    </rPh>
    <rPh sb="16" eb="18">
      <t>クイキ</t>
    </rPh>
    <phoneticPr fontId="4"/>
  </si>
  <si>
    <t>□</t>
    <phoneticPr fontId="4"/>
  </si>
  <si>
    <t>市街化調整区域</t>
    <rPh sb="0" eb="3">
      <t>シガイカ</t>
    </rPh>
    <rPh sb="3" eb="5">
      <t>チョウセイ</t>
    </rPh>
    <rPh sb="5" eb="7">
      <t>クイキ</t>
    </rPh>
    <phoneticPr fontId="4"/>
  </si>
  <si>
    <t>準都市計画区域内</t>
    <rPh sb="0" eb="1">
      <t>ジュン</t>
    </rPh>
    <rPh sb="1" eb="3">
      <t>トシ</t>
    </rPh>
    <rPh sb="3" eb="5">
      <t>ケイカク</t>
    </rPh>
    <rPh sb="5" eb="7">
      <t>クイキ</t>
    </rPh>
    <rPh sb="7" eb="8">
      <t>ナイ</t>
    </rPh>
    <phoneticPr fontId="4"/>
  </si>
  <si>
    <t>都市計画区域及び準都市計画区域外</t>
    <rPh sb="0" eb="2">
      <t>トシ</t>
    </rPh>
    <rPh sb="2" eb="4">
      <t>ケイカク</t>
    </rPh>
    <rPh sb="6" eb="7">
      <t>オヨ</t>
    </rPh>
    <rPh sb="8" eb="9">
      <t>ジュン</t>
    </rPh>
    <rPh sb="9" eb="11">
      <t>トシ</t>
    </rPh>
    <rPh sb="11" eb="13">
      <t>ケイカク</t>
    </rPh>
    <rPh sb="13" eb="15">
      <t>クイキ</t>
    </rPh>
    <rPh sb="15" eb="16">
      <t>ガイ</t>
    </rPh>
    <phoneticPr fontId="4"/>
  </si>
  <si>
    <t>防火地域</t>
    <rPh sb="0" eb="2">
      <t>ボウカ</t>
    </rPh>
    <rPh sb="2" eb="4">
      <t>チイキ</t>
    </rPh>
    <phoneticPr fontId="4"/>
  </si>
  <si>
    <t>準防火地域</t>
    <rPh sb="0" eb="1">
      <t>ジュン</t>
    </rPh>
    <rPh sb="1" eb="3">
      <t>ボウカ</t>
    </rPh>
    <rPh sb="3" eb="5">
      <t>チイキ</t>
    </rPh>
    <phoneticPr fontId="4"/>
  </si>
  <si>
    <t>□</t>
    <phoneticPr fontId="4"/>
  </si>
  <si>
    <t>指定なし</t>
    <rPh sb="0" eb="2">
      <t>シテイ</t>
    </rPh>
    <phoneticPr fontId="4"/>
  </si>
  <si>
    <t>一戸建ての住宅</t>
    <rPh sb="0" eb="2">
      <t>イッコ</t>
    </rPh>
    <rPh sb="2" eb="3">
      <t>タ</t>
    </rPh>
    <rPh sb="5" eb="7">
      <t>ジュウタク</t>
    </rPh>
    <phoneticPr fontId="4"/>
  </si>
  <si>
    <t>共同住宅等</t>
    <rPh sb="0" eb="2">
      <t>キョウドウ</t>
    </rPh>
    <rPh sb="2" eb="4">
      <t>ジュウタク</t>
    </rPh>
    <rPh sb="4" eb="5">
      <t>トウ</t>
    </rPh>
    <phoneticPr fontId="4"/>
  </si>
  <si>
    <t>戸</t>
    <rPh sb="0" eb="1">
      <t>コ</t>
    </rPh>
    <phoneticPr fontId="4"/>
  </si>
  <si>
    <t>【評価対象住戸】</t>
    <phoneticPr fontId="4"/>
  </si>
  <si>
    <t>【９．建築物の高さ等】</t>
    <phoneticPr fontId="4"/>
  </si>
  <si>
    <t>【最高の高さ】</t>
    <phoneticPr fontId="4"/>
  </si>
  <si>
    <t>ｍ</t>
    <phoneticPr fontId="4"/>
  </si>
  <si>
    <t>【最高の軒の高さ】</t>
    <phoneticPr fontId="4"/>
  </si>
  <si>
    <t>階</t>
    <rPh sb="0" eb="1">
      <t>カイ</t>
    </rPh>
    <phoneticPr fontId="4"/>
  </si>
  <si>
    <t>【構造】</t>
    <rPh sb="1" eb="3">
      <t>コウゾウ</t>
    </rPh>
    <phoneticPr fontId="4"/>
  </si>
  <si>
    <t>一部</t>
    <rPh sb="0" eb="2">
      <t>イチブ</t>
    </rPh>
    <phoneticPr fontId="4"/>
  </si>
  <si>
    <t>【３．建築主】</t>
    <rPh sb="3" eb="5">
      <t>ケンチク</t>
    </rPh>
    <rPh sb="5" eb="6">
      <t>ヌシ</t>
    </rPh>
    <phoneticPr fontId="4"/>
  </si>
  <si>
    <t>設 計 住 宅 性 能 評 価 申 請 書</t>
  </si>
  <si>
    <t>（第一面）</t>
  </si>
  <si>
    <t>代表者の氏名</t>
  </si>
  <si>
    <t>□</t>
  </si>
  <si>
    <t>市街化区域</t>
  </si>
  <si>
    <t>地上</t>
  </si>
  <si>
    <t>委　任　状</t>
  </si>
  <si>
    <t>を代理人と定め下記に関する権限を委任致します。</t>
  </si>
  <si>
    <t>記</t>
  </si>
  <si>
    <t>☐</t>
  </si>
  <si>
    <t>住　所：</t>
  </si>
  <si>
    <t>2・①</t>
  </si>
  <si>
    <t>②・1</t>
  </si>
  <si>
    <t>3・2・①</t>
  </si>
  <si>
    <t>3・②・1</t>
  </si>
  <si>
    <t>③・2・1</t>
  </si>
  <si>
    <t>4・3・2・①</t>
  </si>
  <si>
    <t>4・3・②・1</t>
  </si>
  <si>
    <t>4・③・2・1</t>
  </si>
  <si>
    <t>④・3・2・1</t>
  </si>
  <si>
    <t>２－２</t>
  </si>
  <si>
    <t>２－３</t>
  </si>
  <si>
    <t>２－４</t>
  </si>
  <si>
    <t>２－７</t>
  </si>
  <si>
    <t>上階　　</t>
  </si>
  <si>
    <t>下階）</t>
  </si>
  <si>
    <t>腐蝕土</t>
  </si>
  <si>
    <t>配置図</t>
  </si>
  <si>
    <t>仕上表</t>
  </si>
  <si>
    <t>矩計図</t>
  </si>
  <si>
    <t>耐火等級</t>
  </si>
  <si>
    <t>□該当無し</t>
  </si>
  <si>
    <t>差動式熱感知器</t>
  </si>
  <si>
    <t>定温式熱感知器</t>
  </si>
  <si>
    <t>ｲｵﾝ化式煙感知器</t>
  </si>
  <si>
    <t>光電式煙感知器</t>
  </si>
  <si>
    <t>□該当なし</t>
  </si>
  <si>
    <t>（耐火性能が</t>
  </si>
  <si>
    <t>最も低いもの）</t>
  </si>
  <si>
    <t>・</t>
  </si>
  <si>
    <t>住戸タイプ</t>
    <rPh sb="0" eb="1">
      <t>ジュウ</t>
    </rPh>
    <rPh sb="1" eb="2">
      <t>コ</t>
    </rPh>
    <phoneticPr fontId="4"/>
  </si>
  <si>
    <t>設計住宅性能評価「光視環境住戸別一覧表」</t>
    <rPh sb="0" eb="2">
      <t>セッケイ</t>
    </rPh>
    <rPh sb="2" eb="4">
      <t>ジュウタク</t>
    </rPh>
    <rPh sb="4" eb="6">
      <t>セイノウ</t>
    </rPh>
    <rPh sb="6" eb="8">
      <t>ヒョウカ</t>
    </rPh>
    <rPh sb="9" eb="10">
      <t>ヒカリ</t>
    </rPh>
    <rPh sb="10" eb="11">
      <t>シ</t>
    </rPh>
    <rPh sb="11" eb="13">
      <t>カンキョウ</t>
    </rPh>
    <rPh sb="13" eb="15">
      <t>ジュウコ</t>
    </rPh>
    <rPh sb="15" eb="16">
      <t>ベツ</t>
    </rPh>
    <rPh sb="16" eb="19">
      <t>イチランヒョウ</t>
    </rPh>
    <phoneticPr fontId="4"/>
  </si>
  <si>
    <t>設計値と表示値の差</t>
    <rPh sb="0" eb="2">
      <t>セッケイ</t>
    </rPh>
    <rPh sb="2" eb="3">
      <t>チ</t>
    </rPh>
    <rPh sb="4" eb="6">
      <t>ヒョウジ</t>
    </rPh>
    <rPh sb="6" eb="7">
      <t>チ</t>
    </rPh>
    <rPh sb="8" eb="9">
      <t>サ</t>
    </rPh>
    <phoneticPr fontId="4"/>
  </si>
  <si>
    <t>%</t>
    <phoneticPr fontId="4"/>
  </si>
  <si>
    <t>表示値が「0％」となる場合、評価書では「０％以上」と表示します。「-」は開口なしを表します。表示値との差が２％の場合設計値0％超～3％未満→表示値「0％以上」</t>
    <rPh sb="0" eb="2">
      <t>ヒョウジ</t>
    </rPh>
    <rPh sb="2" eb="3">
      <t>チ</t>
    </rPh>
    <rPh sb="11" eb="13">
      <t>バアイ</t>
    </rPh>
    <rPh sb="14" eb="16">
      <t>ヒョウカ</t>
    </rPh>
    <rPh sb="16" eb="17">
      <t>ショ</t>
    </rPh>
    <rPh sb="22" eb="24">
      <t>イジョウ</t>
    </rPh>
    <rPh sb="26" eb="28">
      <t>ヒョウジ</t>
    </rPh>
    <rPh sb="36" eb="38">
      <t>カイコウ</t>
    </rPh>
    <rPh sb="41" eb="42">
      <t>ヒョウ</t>
    </rPh>
    <rPh sb="46" eb="48">
      <t>ヒョウジ</t>
    </rPh>
    <rPh sb="48" eb="49">
      <t>チ</t>
    </rPh>
    <rPh sb="51" eb="52">
      <t>サ</t>
    </rPh>
    <rPh sb="56" eb="58">
      <t>バアイ</t>
    </rPh>
    <rPh sb="58" eb="60">
      <t>セッケイ</t>
    </rPh>
    <rPh sb="60" eb="61">
      <t>チ</t>
    </rPh>
    <rPh sb="63" eb="64">
      <t>コ</t>
    </rPh>
    <rPh sb="67" eb="69">
      <t>ミマン</t>
    </rPh>
    <rPh sb="70" eb="72">
      <t>ヒョウジ</t>
    </rPh>
    <rPh sb="72" eb="73">
      <t>チ</t>
    </rPh>
    <rPh sb="76" eb="78">
      <t>イジョウ</t>
    </rPh>
    <phoneticPr fontId="4"/>
  </si>
  <si>
    <t>居室面積</t>
    <rPh sb="0" eb="2">
      <t>キョシツ</t>
    </rPh>
    <rPh sb="2" eb="4">
      <t>メンセキ</t>
    </rPh>
    <phoneticPr fontId="4"/>
  </si>
  <si>
    <t>室名</t>
    <rPh sb="0" eb="1">
      <t>シツ</t>
    </rPh>
    <rPh sb="1" eb="2">
      <t>メイ</t>
    </rPh>
    <phoneticPr fontId="4"/>
  </si>
  <si>
    <t>居室面積合計</t>
    <rPh sb="0" eb="2">
      <t>キョシツ</t>
    </rPh>
    <rPh sb="2" eb="4">
      <t>メンセキ</t>
    </rPh>
    <rPh sb="4" eb="6">
      <t>ゴウケイ</t>
    </rPh>
    <phoneticPr fontId="4"/>
  </si>
  <si>
    <t>居室の開口面積の合計</t>
    <phoneticPr fontId="4"/>
  </si>
  <si>
    <t>ＬＤＫ</t>
    <phoneticPr fontId="4"/>
  </si>
  <si>
    <t>面積(㎡)</t>
    <rPh sb="0" eb="2">
      <t>メンセキ</t>
    </rPh>
    <phoneticPr fontId="4"/>
  </si>
  <si>
    <t>ＬＤ</t>
    <phoneticPr fontId="4"/>
  </si>
  <si>
    <t>面積(帖）</t>
    <rPh sb="0" eb="2">
      <t>メンセキ</t>
    </rPh>
    <rPh sb="3" eb="4">
      <t>ジョウ</t>
    </rPh>
    <phoneticPr fontId="4"/>
  </si>
  <si>
    <t>設計値</t>
    <rPh sb="0" eb="2">
      <t>セッケイ</t>
    </rPh>
    <rPh sb="2" eb="3">
      <t>チ</t>
    </rPh>
    <phoneticPr fontId="4"/>
  </si>
  <si>
    <t>表示値</t>
    <rPh sb="0" eb="2">
      <t>ヒョウジ</t>
    </rPh>
    <rPh sb="2" eb="3">
      <t>チ</t>
    </rPh>
    <phoneticPr fontId="4"/>
  </si>
  <si>
    <t>Ｌ</t>
    <phoneticPr fontId="4"/>
  </si>
  <si>
    <t>Ｄ</t>
    <phoneticPr fontId="4"/>
  </si>
  <si>
    <t>②非居室部分の面積</t>
    <rPh sb="1" eb="2">
      <t>ヒ</t>
    </rPh>
    <rPh sb="2" eb="4">
      <t>キョシツ</t>
    </rPh>
    <rPh sb="4" eb="6">
      <t>ブブン</t>
    </rPh>
    <rPh sb="7" eb="9">
      <t>メンセキ</t>
    </rPh>
    <phoneticPr fontId="4"/>
  </si>
  <si>
    <t>床構造３</t>
    <rPh sb="0" eb="1">
      <t>ユカ</t>
    </rPh>
    <rPh sb="1" eb="3">
      <t>コウゾウ</t>
    </rPh>
    <phoneticPr fontId="4"/>
  </si>
  <si>
    <t>床構造の区分（最低）</t>
    <rPh sb="0" eb="1">
      <t>ユカ</t>
    </rPh>
    <rPh sb="1" eb="3">
      <t>コウゾウ</t>
    </rPh>
    <rPh sb="4" eb="6">
      <t>クブン</t>
    </rPh>
    <rPh sb="7" eb="9">
      <t>サイテイ</t>
    </rPh>
    <phoneticPr fontId="4"/>
  </si>
  <si>
    <t>受音室名（最高）</t>
    <rPh sb="0" eb="3">
      <t>ジュオンシツ</t>
    </rPh>
    <rPh sb="3" eb="4">
      <t>メイ</t>
    </rPh>
    <rPh sb="5" eb="7">
      <t>サイコウ</t>
    </rPh>
    <phoneticPr fontId="4"/>
  </si>
  <si>
    <t>受音室名（最低）</t>
    <rPh sb="0" eb="3">
      <t>ジュオンシツ</t>
    </rPh>
    <rPh sb="3" eb="4">
      <t>メイ</t>
    </rPh>
    <rPh sb="5" eb="7">
      <t>サイテイ</t>
    </rPh>
    <phoneticPr fontId="4"/>
  </si>
  <si>
    <t>床の上に直接施工</t>
    <rPh sb="0" eb="1">
      <t>ユカ</t>
    </rPh>
    <rPh sb="2" eb="3">
      <t>ウエ</t>
    </rPh>
    <rPh sb="4" eb="6">
      <t>チョクセツ</t>
    </rPh>
    <rPh sb="6" eb="8">
      <t>セコウ</t>
    </rPh>
    <phoneticPr fontId="4"/>
  </si>
  <si>
    <t>構造）</t>
    <rPh sb="0" eb="2">
      <t>コウゾウ</t>
    </rPh>
    <phoneticPr fontId="4"/>
  </si>
  <si>
    <t>床仕上げ構造の区分（最高）</t>
    <rPh sb="0" eb="1">
      <t>ユカ</t>
    </rPh>
    <rPh sb="1" eb="3">
      <t>シア</t>
    </rPh>
    <rPh sb="4" eb="6">
      <t>コウゾウ</t>
    </rPh>
    <rPh sb="7" eb="9">
      <t>クブン</t>
    </rPh>
    <rPh sb="10" eb="12">
      <t>サイコウ</t>
    </rPh>
    <phoneticPr fontId="4"/>
  </si>
  <si>
    <t>床仕上げ構造１</t>
    <rPh sb="0" eb="1">
      <t>ユカ</t>
    </rPh>
    <rPh sb="1" eb="3">
      <t>シア</t>
    </rPh>
    <rPh sb="4" eb="6">
      <t>コウゾウ</t>
    </rPh>
    <phoneticPr fontId="4"/>
  </si>
  <si>
    <t>床仕上げ構造２</t>
    <rPh sb="0" eb="1">
      <t>ユカ</t>
    </rPh>
    <rPh sb="1" eb="3">
      <t>シア</t>
    </rPh>
    <rPh sb="4" eb="6">
      <t>コウゾウ</t>
    </rPh>
    <phoneticPr fontId="4"/>
  </si>
  <si>
    <t>床仕上げ構造３</t>
    <rPh sb="0" eb="1">
      <t>ユカ</t>
    </rPh>
    <rPh sb="1" eb="3">
      <t>シア</t>
    </rPh>
    <rPh sb="4" eb="6">
      <t>コウゾウ</t>
    </rPh>
    <phoneticPr fontId="4"/>
  </si>
  <si>
    <t>床仕上げ構造４</t>
    <rPh sb="0" eb="1">
      <t>ユカ</t>
    </rPh>
    <rPh sb="1" eb="3">
      <t>シア</t>
    </rPh>
    <rPh sb="4" eb="6">
      <t>コウゾウ</t>
    </rPh>
    <phoneticPr fontId="4"/>
  </si>
  <si>
    <t>床仕上げ構造５</t>
    <rPh sb="0" eb="1">
      <t>ユカ</t>
    </rPh>
    <rPh sb="1" eb="3">
      <t>シア</t>
    </rPh>
    <rPh sb="4" eb="6">
      <t>コウゾウ</t>
    </rPh>
    <phoneticPr fontId="4"/>
  </si>
  <si>
    <t>床仕上げ構造の区分（最低）</t>
    <rPh sb="0" eb="1">
      <t>ユカ</t>
    </rPh>
    <rPh sb="1" eb="3">
      <t>シア</t>
    </rPh>
    <rPh sb="4" eb="6">
      <t>コウゾウ</t>
    </rPh>
    <rPh sb="7" eb="9">
      <t>クブン</t>
    </rPh>
    <rPh sb="10" eb="12">
      <t>サイテイ</t>
    </rPh>
    <phoneticPr fontId="4"/>
  </si>
  <si>
    <t>告示によるもの（ｶｰﾍﾟｯﾄ）</t>
    <rPh sb="0" eb="2">
      <t>コクジ</t>
    </rPh>
    <phoneticPr fontId="4"/>
  </si>
  <si>
    <t>表面</t>
    <rPh sb="0" eb="2">
      <t>ヒョウメン</t>
    </rPh>
    <phoneticPr fontId="4"/>
  </si>
  <si>
    <t>ﾀﾌﾃｯﾄﾞｶｰﾍﾟｯﾄ毛足4mmｶｯﾄ仕上げ</t>
    <rPh sb="12" eb="14">
      <t>ケアシ</t>
    </rPh>
    <rPh sb="20" eb="22">
      <t>シア</t>
    </rPh>
    <phoneticPr fontId="4"/>
  </si>
  <si>
    <t>ﾀﾌﾃｯﾄﾞｶｰﾍﾟｯﾄ毛足4mmﾙｰﾌﾟ仕上げ</t>
    <rPh sb="12" eb="14">
      <t>ケアシ</t>
    </rPh>
    <rPh sb="21" eb="23">
      <t>シア</t>
    </rPh>
    <phoneticPr fontId="4"/>
  </si>
  <si>
    <t>t3ﾆｰﾄﾞﾙﾊﾟﾝﾁｶｰﾍﾟｯﾄ</t>
    <phoneticPr fontId="4"/>
  </si>
  <si>
    <t>下地</t>
    <rPh sb="0" eb="2">
      <t>シタジ</t>
    </rPh>
    <phoneticPr fontId="4"/>
  </si>
  <si>
    <t>t8合成繊維ﾌｪﾙﾄ</t>
    <rPh sb="2" eb="4">
      <t>ゴウセイ</t>
    </rPh>
    <rPh sb="4" eb="6">
      <t>センイ</t>
    </rPh>
    <phoneticPr fontId="4"/>
  </si>
  <si>
    <t>t8ｳﾚﾀﾝﾁｯﾌﾟﾌｫｰﾑｼｰﾄ1.2kg/m2</t>
    <phoneticPr fontId="4"/>
  </si>
  <si>
    <t>t8発泡ﾎﾟﾘｴﾁﾚﾝｼｰﾄ発泡倍率35</t>
    <rPh sb="2" eb="4">
      <t>ハッポウ</t>
    </rPh>
    <rPh sb="14" eb="16">
      <t>ハッポウ</t>
    </rPh>
    <rPh sb="16" eb="18">
      <t>バイリツ</t>
    </rPh>
    <phoneticPr fontId="4"/>
  </si>
  <si>
    <t>t5塩化ﾋﾞﾆﾙ樹脂発泡面材</t>
    <rPh sb="2" eb="4">
      <t>エンカ</t>
    </rPh>
    <rPh sb="7" eb="9">
      <t>ジュシ</t>
    </rPh>
    <rPh sb="9" eb="11">
      <t>ハッポウ</t>
    </rPh>
    <rPh sb="11" eb="13">
      <t>メンザイ</t>
    </rPh>
    <phoneticPr fontId="4"/>
  </si>
  <si>
    <t>t5ﾌｪﾙﾄ</t>
    <phoneticPr fontId="4"/>
  </si>
  <si>
    <t>t4ｺﾞﾑ製面材</t>
    <rPh sb="5" eb="6">
      <t>セイ</t>
    </rPh>
    <rPh sb="6" eb="8">
      <t>メンザイ</t>
    </rPh>
    <phoneticPr fontId="4"/>
  </si>
  <si>
    <t>t3塩化ﾋﾞﾆﾙ樹脂製面材</t>
    <rPh sb="2" eb="4">
      <t>エンカ</t>
    </rPh>
    <rPh sb="8" eb="10">
      <t>ジュシ</t>
    </rPh>
    <rPh sb="10" eb="11">
      <t>セイ</t>
    </rPh>
    <rPh sb="11" eb="13">
      <t>メンザイ</t>
    </rPh>
    <phoneticPr fontId="4"/>
  </si>
  <si>
    <t>t3ｱｽﾌｧﾙﾄ系面材</t>
    <rPh sb="8" eb="9">
      <t>ケイ</t>
    </rPh>
    <rPh sb="9" eb="11">
      <t>メンザイ</t>
    </rPh>
    <phoneticPr fontId="4"/>
  </si>
  <si>
    <t>告示によるもの（畳）</t>
    <rPh sb="0" eb="2">
      <t>コクジ</t>
    </rPh>
    <rPh sb="8" eb="9">
      <t>タタミ</t>
    </rPh>
    <phoneticPr fontId="4"/>
  </si>
  <si>
    <t>t55稲わら畳床</t>
    <rPh sb="3" eb="4">
      <t>イネ</t>
    </rPh>
    <rPh sb="6" eb="7">
      <t>タタミ</t>
    </rPh>
    <rPh sb="7" eb="8">
      <t>ユカ</t>
    </rPh>
    <phoneticPr fontId="4"/>
  </si>
  <si>
    <t>t55ﾎﾟﾘｽﾁﾚﾝﾌｫｰﾑｻﾝﾄﾞｲｯﾁ稲わら畳床</t>
    <rPh sb="21" eb="22">
      <t>イネ</t>
    </rPh>
    <rPh sb="24" eb="25">
      <t>タタミ</t>
    </rPh>
    <rPh sb="25" eb="26">
      <t>ユカ</t>
    </rPh>
    <phoneticPr fontId="4"/>
  </si>
  <si>
    <t>t55ﾀﾀﾐﾎﾞｰﾄﾞｻﾝﾄﾞｲｯﾁ稲わら畳床</t>
    <rPh sb="18" eb="19">
      <t>イネ</t>
    </rPh>
    <rPh sb="21" eb="22">
      <t>タタミ</t>
    </rPh>
    <rPh sb="22" eb="23">
      <t>ユカ</t>
    </rPh>
    <phoneticPr fontId="4"/>
  </si>
  <si>
    <t>t55建材畳床</t>
    <rPh sb="3" eb="5">
      <t>ケンザイ</t>
    </rPh>
    <rPh sb="5" eb="6">
      <t>タタミ</t>
    </rPh>
    <rPh sb="6" eb="7">
      <t>ユカ</t>
    </rPh>
    <phoneticPr fontId="4"/>
  </si>
  <si>
    <t>試験によるもの</t>
    <rPh sb="0" eb="2">
      <t>シケン</t>
    </rPh>
    <phoneticPr fontId="4"/>
  </si>
  <si>
    <t>界壁の遮</t>
    <rPh sb="0" eb="2">
      <t>カイヘキ</t>
    </rPh>
    <rPh sb="3" eb="4">
      <t>サエギ</t>
    </rPh>
    <phoneticPr fontId="4"/>
  </si>
  <si>
    <t>界壁の構造・</t>
    <rPh sb="0" eb="2">
      <t>カイヘキ</t>
    </rPh>
    <rPh sb="3" eb="5">
      <t>コウゾウ</t>
    </rPh>
    <phoneticPr fontId="4"/>
  </si>
  <si>
    <t>構造形式</t>
    <rPh sb="0" eb="2">
      <t>コウゾウ</t>
    </rPh>
    <rPh sb="2" eb="4">
      <t>ケイシキ</t>
    </rPh>
    <phoneticPr fontId="4"/>
  </si>
  <si>
    <t>音性能</t>
    <rPh sb="0" eb="1">
      <t>オト</t>
    </rPh>
    <rPh sb="1" eb="3">
      <t>セイノウ</t>
    </rPh>
    <phoneticPr fontId="4"/>
  </si>
  <si>
    <t>仕様（最も性</t>
    <rPh sb="0" eb="2">
      <t>シヨウ</t>
    </rPh>
    <rPh sb="3" eb="4">
      <t>モット</t>
    </rPh>
    <rPh sb="5" eb="6">
      <t>セイ</t>
    </rPh>
    <phoneticPr fontId="4"/>
  </si>
  <si>
    <t>鉄筋ｺﾝｸﾘｰﾄ造</t>
    <rPh sb="0" eb="2">
      <t>テッキン</t>
    </rPh>
    <rPh sb="8" eb="9">
      <t>ゾウ</t>
    </rPh>
    <phoneticPr fontId="4"/>
  </si>
  <si>
    <t>鉄骨鉄筋ｺﾝｸﾘｰﾄ造</t>
    <rPh sb="0" eb="2">
      <t>テッコツ</t>
    </rPh>
    <rPh sb="2" eb="4">
      <t>テッキン</t>
    </rPh>
    <rPh sb="10" eb="11">
      <t>ゾウ</t>
    </rPh>
    <phoneticPr fontId="4"/>
  </si>
  <si>
    <t>鉄骨造</t>
    <rPh sb="0" eb="2">
      <t>テッコツ</t>
    </rPh>
    <rPh sb="2" eb="3">
      <t>ゾウ</t>
    </rPh>
    <phoneticPr fontId="4"/>
  </si>
  <si>
    <t>（界壁）</t>
    <rPh sb="1" eb="3">
      <t>カイヘキ</t>
    </rPh>
    <phoneticPr fontId="4"/>
  </si>
  <si>
    <t>基準法適合</t>
    <rPh sb="0" eb="3">
      <t>キジュンホウ</t>
    </rPh>
    <rPh sb="3" eb="5">
      <t>テキゴウ</t>
    </rPh>
    <phoneticPr fontId="4"/>
  </si>
  <si>
    <t>（告示</t>
    <rPh sb="1" eb="3">
      <t>コクジ</t>
    </rPh>
    <phoneticPr fontId="4"/>
  </si>
  <si>
    <t>主材</t>
    <rPh sb="0" eb="1">
      <t>シュ</t>
    </rPh>
    <rPh sb="1" eb="2">
      <t>ザイ</t>
    </rPh>
    <phoneticPr fontId="4"/>
  </si>
  <si>
    <t>普通ｺﾝｸﾘｰﾄ</t>
    <rPh sb="0" eb="2">
      <t>フツウ</t>
    </rPh>
    <phoneticPr fontId="4"/>
  </si>
  <si>
    <t>厚さ（</t>
    <rPh sb="0" eb="1">
      <t>アツ</t>
    </rPh>
    <phoneticPr fontId="4"/>
  </si>
  <si>
    <t>面密度（</t>
    <rPh sb="0" eb="1">
      <t>メン</t>
    </rPh>
    <rPh sb="1" eb="3">
      <t>ミツド</t>
    </rPh>
    <phoneticPr fontId="4"/>
  </si>
  <si>
    <t>無筋ｺﾝｸﾘｰﾄ</t>
    <rPh sb="0" eb="1">
      <t>ム</t>
    </rPh>
    <rPh sb="1" eb="2">
      <t>スジ</t>
    </rPh>
    <phoneticPr fontId="4"/>
  </si>
  <si>
    <t>れんが造</t>
    <rPh sb="3" eb="4">
      <t>ゾウ</t>
    </rPh>
    <phoneticPr fontId="4"/>
  </si>
  <si>
    <t>石造</t>
    <rPh sb="0" eb="2">
      <t>セキゾウ</t>
    </rPh>
    <phoneticPr fontId="4"/>
  </si>
  <si>
    <t>塗材（主材がｺﾝｸﾘｰﾄﾌﾞﾛｯｸ造、れんが造、石造の場合）</t>
    <rPh sb="0" eb="1">
      <t>ヌ</t>
    </rPh>
    <rPh sb="1" eb="2">
      <t>ザイ</t>
    </rPh>
    <rPh sb="3" eb="4">
      <t>ヌシ</t>
    </rPh>
    <rPh sb="4" eb="5">
      <t>ザイ</t>
    </rPh>
    <rPh sb="17" eb="18">
      <t>ゾウ</t>
    </rPh>
    <rPh sb="22" eb="23">
      <t>ゾウ</t>
    </rPh>
    <rPh sb="24" eb="25">
      <t>イシ</t>
    </rPh>
    <rPh sb="25" eb="26">
      <t>ゾウ</t>
    </rPh>
    <rPh sb="27" eb="29">
      <t>バアイ</t>
    </rPh>
    <phoneticPr fontId="4"/>
  </si>
  <si>
    <t>両面ﾓﾙﾀﾙ塗り</t>
    <rPh sb="0" eb="2">
      <t>リョウメン</t>
    </rPh>
    <rPh sb="6" eb="7">
      <t>ヌ</t>
    </rPh>
    <phoneticPr fontId="4"/>
  </si>
  <si>
    <t>両面ﾌﾟﾗｽﾀｰ塗り</t>
    <rPh sb="0" eb="2">
      <t>リョウメン</t>
    </rPh>
    <rPh sb="8" eb="9">
      <t>ヌ</t>
    </rPh>
    <phoneticPr fontId="4"/>
  </si>
  <si>
    <t>付帯条件</t>
    <rPh sb="0" eb="2">
      <t>フタイ</t>
    </rPh>
    <rPh sb="2" eb="4">
      <t>ジョウケン</t>
    </rPh>
    <phoneticPr fontId="4"/>
  </si>
  <si>
    <t>ｺﾝｾﾝﾄﾎﾞｯｸｽの位置等</t>
    <rPh sb="11" eb="13">
      <t>イチ</t>
    </rPh>
    <rPh sb="13" eb="14">
      <t>ナド</t>
    </rPh>
    <phoneticPr fontId="4"/>
  </si>
  <si>
    <t>対面する位置に欠き込み設置なし</t>
    <rPh sb="0" eb="2">
      <t>トイメン</t>
    </rPh>
    <rPh sb="4" eb="6">
      <t>イチ</t>
    </rPh>
    <rPh sb="7" eb="8">
      <t>カ</t>
    </rPh>
    <rPh sb="9" eb="10">
      <t>コ</t>
    </rPh>
    <rPh sb="11" eb="13">
      <t>セッチ</t>
    </rPh>
    <phoneticPr fontId="4"/>
  </si>
  <si>
    <t>界壁の仕上げ材（ﾎﾞｰﾄﾞ類）</t>
    <rPh sb="0" eb="2">
      <t>カイヘキ</t>
    </rPh>
    <rPh sb="3" eb="5">
      <t>シア</t>
    </rPh>
    <rPh sb="6" eb="7">
      <t>ザイ</t>
    </rPh>
    <rPh sb="13" eb="14">
      <t>ルイ</t>
    </rPh>
    <phoneticPr fontId="4"/>
  </si>
  <si>
    <t>界壁とﾎﾞｰﾄﾞ類の間に接着ﾓﾙﾀﾙ等の点付けによって</t>
    <rPh sb="0" eb="2">
      <t>カイヘキ</t>
    </rPh>
    <rPh sb="8" eb="9">
      <t>ルイ</t>
    </rPh>
    <rPh sb="10" eb="11">
      <t>アイダ</t>
    </rPh>
    <rPh sb="12" eb="14">
      <t>セッチャク</t>
    </rPh>
    <rPh sb="18" eb="19">
      <t>ナド</t>
    </rPh>
    <rPh sb="20" eb="21">
      <t>テン</t>
    </rPh>
    <rPh sb="21" eb="22">
      <t>ツ</t>
    </rPh>
    <phoneticPr fontId="4"/>
  </si>
  <si>
    <t>空隙なし</t>
    <rPh sb="0" eb="2">
      <t>クウゲキ</t>
    </rPh>
    <phoneticPr fontId="4"/>
  </si>
  <si>
    <t>北の方位の</t>
    <rPh sb="0" eb="1">
      <t>キタ</t>
    </rPh>
    <rPh sb="2" eb="4">
      <t>ホウイ</t>
    </rPh>
    <phoneticPr fontId="4"/>
  </si>
  <si>
    <t>（</t>
    <phoneticPr fontId="4"/>
  </si>
  <si>
    <t>）</t>
    <phoneticPr fontId="4"/>
  </si>
  <si>
    <t>・</t>
    <phoneticPr fontId="4"/>
  </si>
  <si>
    <t>（</t>
    <phoneticPr fontId="4"/>
  </si>
  <si>
    <t>）</t>
    <phoneticPr fontId="4"/>
  </si>
  <si>
    <t>5以下</t>
    <rPh sb="1" eb="3">
      <t>イカ</t>
    </rPh>
    <phoneticPr fontId="4"/>
  </si>
  <si>
    <t>不要</t>
    <rPh sb="0" eb="2">
      <t>フヨウ</t>
    </rPh>
    <phoneticPr fontId="4"/>
  </si>
  <si>
    <t>その他の措置</t>
    <rPh sb="2" eb="3">
      <t>タ</t>
    </rPh>
    <rPh sb="4" eb="6">
      <t>ソチ</t>
    </rPh>
    <phoneticPr fontId="4"/>
  </si>
  <si>
    <t>平面図</t>
  </si>
  <si>
    <t>ドア開放により対応可</t>
  </si>
  <si>
    <t>□</t>
    <phoneticPr fontId="4"/>
  </si>
  <si>
    <t>-</t>
    <phoneticPr fontId="4"/>
  </si>
  <si>
    <t>10．防犯に関すること</t>
    <rPh sb="3" eb="5">
      <t>ボウハン</t>
    </rPh>
    <rPh sb="6" eb="7">
      <t>カン</t>
    </rPh>
    <phoneticPr fontId="4"/>
  </si>
  <si>
    <t>-</t>
    <phoneticPr fontId="4"/>
  </si>
  <si>
    <t>バルコニー</t>
    <phoneticPr fontId="4"/>
  </si>
  <si>
    <t>（第四面）</t>
    <phoneticPr fontId="4"/>
  </si>
  <si>
    <t>住戸に関する事項</t>
    <phoneticPr fontId="4"/>
  </si>
  <si>
    <t>【１．番号】</t>
    <phoneticPr fontId="4"/>
  </si>
  <si>
    <t>【２．階】</t>
    <phoneticPr fontId="4"/>
  </si>
  <si>
    <t>【３．専用部分の床面積】</t>
    <phoneticPr fontId="4"/>
  </si>
  <si>
    <t>【居室部分の面積】</t>
    <phoneticPr fontId="4"/>
  </si>
  <si>
    <t>【バルコニー等専用使用部分の面積】</t>
    <phoneticPr fontId="4"/>
  </si>
  <si>
    <t>【床面積合計】</t>
    <phoneticPr fontId="4"/>
  </si>
  <si>
    <t>【４．当該住戸への経路】</t>
    <phoneticPr fontId="4"/>
  </si>
  <si>
    <t>【共用階段】</t>
    <phoneticPr fontId="4"/>
  </si>
  <si>
    <t>【共用廊下】</t>
    <phoneticPr fontId="4"/>
  </si>
  <si>
    <t>【エレベーター】</t>
    <phoneticPr fontId="4"/>
  </si>
  <si>
    <t>【５．界壁・界床の有無】</t>
    <phoneticPr fontId="4"/>
  </si>
  <si>
    <t>【界壁の有無】</t>
    <phoneticPr fontId="4"/>
  </si>
  <si>
    <t>【界床の有無】</t>
    <phoneticPr fontId="4"/>
  </si>
  <si>
    <t>【６．その他必要な事項】</t>
    <phoneticPr fontId="4"/>
  </si>
  <si>
    <t>【７．備考】</t>
    <phoneticPr fontId="4"/>
  </si>
  <si>
    <t>・</t>
    <phoneticPr fontId="4"/>
  </si>
  <si>
    <t>・</t>
    <phoneticPr fontId="4"/>
  </si>
  <si>
    <t>1構造の安定に関すること</t>
    <rPh sb="1" eb="3">
      <t>コウゾウ</t>
    </rPh>
    <rPh sb="4" eb="6">
      <t>アンテイ</t>
    </rPh>
    <rPh sb="7" eb="8">
      <t>カン</t>
    </rPh>
    <phoneticPr fontId="4"/>
  </si>
  <si>
    <t>2火災時の安全に関すること</t>
    <rPh sb="1" eb="3">
      <t>カサイ</t>
    </rPh>
    <rPh sb="3" eb="4">
      <t>トキ</t>
    </rPh>
    <rPh sb="5" eb="7">
      <t>アンゼン</t>
    </rPh>
    <rPh sb="8" eb="9">
      <t>カン</t>
    </rPh>
    <phoneticPr fontId="4"/>
  </si>
  <si>
    <t>3劣化の軽減に関すること</t>
    <phoneticPr fontId="4"/>
  </si>
  <si>
    <t>7光視環境に関すること</t>
    <rPh sb="1" eb="3">
      <t>ヒカリシ</t>
    </rPh>
    <rPh sb="3" eb="5">
      <t>カンキョウ</t>
    </rPh>
    <rPh sb="6" eb="7">
      <t>カン</t>
    </rPh>
    <phoneticPr fontId="4"/>
  </si>
  <si>
    <t>2火災時の安全に関すること</t>
    <rPh sb="1" eb="3">
      <t>カサイ</t>
    </rPh>
    <rPh sb="3" eb="4">
      <t>ジ</t>
    </rPh>
    <rPh sb="5" eb="7">
      <t>アンゼン</t>
    </rPh>
    <rPh sb="8" eb="9">
      <t>カン</t>
    </rPh>
    <phoneticPr fontId="4"/>
  </si>
  <si>
    <t>6空気環境に関すること</t>
    <rPh sb="1" eb="3">
      <t>クウキ</t>
    </rPh>
    <rPh sb="3" eb="5">
      <t>カンキョウ</t>
    </rPh>
    <rPh sb="6" eb="7">
      <t>カン</t>
    </rPh>
    <phoneticPr fontId="4"/>
  </si>
  <si>
    <t>9高齢者等への配慮に関すること</t>
    <rPh sb="1" eb="4">
      <t>コウレイシャ</t>
    </rPh>
    <rPh sb="4" eb="5">
      <t>ナド</t>
    </rPh>
    <rPh sb="7" eb="9">
      <t>ハイリョ</t>
    </rPh>
    <rPh sb="10" eb="11">
      <t>カン</t>
    </rPh>
    <phoneticPr fontId="4"/>
  </si>
  <si>
    <t>10防犯に関すること</t>
    <rPh sb="2" eb="4">
      <t>ボウハン</t>
    </rPh>
    <rPh sb="5" eb="6">
      <t>カン</t>
    </rPh>
    <phoneticPr fontId="4"/>
  </si>
  <si>
    <t>8音環境に関すること</t>
    <rPh sb="1" eb="2">
      <t>オト</t>
    </rPh>
    <rPh sb="2" eb="4">
      <t>カンキョウ</t>
    </rPh>
    <rPh sb="5" eb="6">
      <t>カン</t>
    </rPh>
    <phoneticPr fontId="4"/>
  </si>
  <si>
    <t>8音環境に関すること　</t>
    <rPh sb="1" eb="2">
      <t>オト</t>
    </rPh>
    <rPh sb="2" eb="4">
      <t>カンキョウ</t>
    </rPh>
    <rPh sb="5" eb="6">
      <t>カン</t>
    </rPh>
    <phoneticPr fontId="4"/>
  </si>
  <si>
    <t>便器前方及び側方における壁と便器の距離</t>
    <rPh sb="0" eb="2">
      <t>ベンキ</t>
    </rPh>
    <rPh sb="2" eb="4">
      <t>ゼンポウ</t>
    </rPh>
    <rPh sb="4" eb="5">
      <t>オヨ</t>
    </rPh>
    <rPh sb="6" eb="7">
      <t>ソク</t>
    </rPh>
    <rPh sb="7" eb="8">
      <t>ホウ</t>
    </rPh>
    <rPh sb="12" eb="13">
      <t>カベ</t>
    </rPh>
    <rPh sb="14" eb="16">
      <t>ベンキ</t>
    </rPh>
    <rPh sb="17" eb="19">
      <t>キョリ</t>
    </rPh>
    <phoneticPr fontId="4"/>
  </si>
  <si>
    <t>便器前方又は側方における壁と便器の距離</t>
    <rPh sb="0" eb="2">
      <t>ベンキ</t>
    </rPh>
    <rPh sb="2" eb="4">
      <t>ゼンポウ</t>
    </rPh>
    <rPh sb="4" eb="5">
      <t>マタ</t>
    </rPh>
    <rPh sb="6" eb="7">
      <t>ソク</t>
    </rPh>
    <rPh sb="7" eb="8">
      <t>ホウ</t>
    </rPh>
    <rPh sb="12" eb="13">
      <t>カベ</t>
    </rPh>
    <rPh sb="14" eb="16">
      <t>ベンキ</t>
    </rPh>
    <rPh sb="17" eb="19">
      <t>キョリ</t>
    </rPh>
    <phoneticPr fontId="4"/>
  </si>
  <si>
    <t>12以上</t>
    <rPh sb="2" eb="4">
      <t>イジョウ</t>
    </rPh>
    <phoneticPr fontId="4"/>
  </si>
  <si>
    <t>9以上</t>
    <rPh sb="1" eb="3">
      <t>イジョウ</t>
    </rPh>
    <phoneticPr fontId="4"/>
  </si>
  <si>
    <t>外部開放廊下</t>
    <rPh sb="0" eb="2">
      <t>ガイブ</t>
    </rPh>
    <rPh sb="2" eb="4">
      <t>カイホウ</t>
    </rPh>
    <rPh sb="4" eb="5">
      <t>ロウ</t>
    </rPh>
    <phoneticPr fontId="4"/>
  </si>
  <si>
    <t>（共用部分）</t>
    <rPh sb="1" eb="2">
      <t>トモ</t>
    </rPh>
    <phoneticPr fontId="4"/>
  </si>
  <si>
    <t>の転落防止用</t>
    <rPh sb="1" eb="3">
      <t>テンラク</t>
    </rPh>
    <rPh sb="3" eb="4">
      <t>ボウ</t>
    </rPh>
    <phoneticPr fontId="4"/>
  </si>
  <si>
    <t>共用廊下の</t>
    <rPh sb="0" eb="2">
      <t>キョウヨウ</t>
    </rPh>
    <rPh sb="2" eb="4">
      <t>ロウカ</t>
    </rPh>
    <phoneticPr fontId="4"/>
  </si>
  <si>
    <t>幅員</t>
    <rPh sb="1" eb="2">
      <t>イン</t>
    </rPh>
    <phoneticPr fontId="4"/>
  </si>
  <si>
    <t>員（ｴﾚﾍﾞｰﾀｰ</t>
    <rPh sb="0" eb="1">
      <t>イン</t>
    </rPh>
    <phoneticPr fontId="4"/>
  </si>
  <si>
    <t>を利用できな</t>
    <rPh sb="1" eb="3">
      <t>リヨウ</t>
    </rPh>
    <phoneticPr fontId="4"/>
  </si>
  <si>
    <t>い場合）</t>
    <rPh sb="1" eb="3">
      <t>バアイ</t>
    </rPh>
    <phoneticPr fontId="4"/>
  </si>
  <si>
    <t>出入口幅</t>
    <rPh sb="0" eb="2">
      <t>デイリ</t>
    </rPh>
    <rPh sb="2" eb="3">
      <t>グチ</t>
    </rPh>
    <rPh sb="3" eb="4">
      <t>ハバ</t>
    </rPh>
    <phoneticPr fontId="4"/>
  </si>
  <si>
    <t>防犯1/5</t>
    <rPh sb="0" eb="2">
      <t>ボウハン</t>
    </rPh>
    <phoneticPr fontId="4"/>
  </si>
  <si>
    <t>戸及び錠に</t>
    <rPh sb="0" eb="1">
      <t>コ</t>
    </rPh>
    <rPh sb="1" eb="2">
      <t>オヨ</t>
    </rPh>
    <rPh sb="3" eb="4">
      <t>ジョウ</t>
    </rPh>
    <phoneticPr fontId="4"/>
  </si>
  <si>
    <t>対象(</t>
    <rPh sb="0" eb="2">
      <t>タイショウ</t>
    </rPh>
    <phoneticPr fontId="4"/>
  </si>
  <si>
    <t>階：</t>
    <rPh sb="0" eb="1">
      <t>カイ</t>
    </rPh>
    <phoneticPr fontId="4"/>
  </si>
  <si>
    <t>開口部の進入</t>
    <rPh sb="0" eb="3">
      <t>カイコウブ</t>
    </rPh>
    <phoneticPr fontId="4"/>
  </si>
  <si>
    <t>よる対策</t>
    <rPh sb="2" eb="4">
      <t>タイサク</t>
    </rPh>
    <phoneticPr fontId="4"/>
  </si>
  <si>
    <t>箇所(</t>
    <rPh sb="0" eb="2">
      <t>カショ</t>
    </rPh>
    <phoneticPr fontId="4"/>
  </si>
  <si>
    <t>仕上表</t>
    <rPh sb="0" eb="2">
      <t>シアゲ</t>
    </rPh>
    <rPh sb="2" eb="3">
      <t>ヒョウ</t>
    </rPh>
    <phoneticPr fontId="4"/>
  </si>
  <si>
    <t>防止対策</t>
    <rPh sb="0" eb="2">
      <t>ボウシ</t>
    </rPh>
    <phoneticPr fontId="4"/>
  </si>
  <si>
    <t>（建物出入口</t>
    <rPh sb="1" eb="3">
      <t>タテモノ</t>
    </rPh>
    <rPh sb="3" eb="4">
      <t>デ</t>
    </rPh>
    <phoneticPr fontId="4"/>
  </si>
  <si>
    <t>戸の性能</t>
    <rPh sb="0" eb="1">
      <t>コ</t>
    </rPh>
    <rPh sb="2" eb="4">
      <t>セイノウ</t>
    </rPh>
    <phoneticPr fontId="4"/>
  </si>
  <si>
    <t>ＣＰ表示品</t>
    <rPh sb="2" eb="4">
      <t>ヒョウジ</t>
    </rPh>
    <rPh sb="4" eb="5">
      <t>ヒン</t>
    </rPh>
    <phoneticPr fontId="4"/>
  </si>
  <si>
    <t>その他（</t>
    <rPh sb="2" eb="3">
      <t>タ</t>
    </rPh>
    <phoneticPr fontId="4"/>
  </si>
  <si>
    <t>の存する階の</t>
    <rPh sb="1" eb="2">
      <t>ゾン</t>
    </rPh>
    <phoneticPr fontId="4"/>
  </si>
  <si>
    <t>ガラスの性能</t>
    <rPh sb="4" eb="6">
      <t>セイノウ</t>
    </rPh>
    <phoneticPr fontId="4"/>
  </si>
  <si>
    <t>対象外</t>
    <rPh sb="0" eb="3">
      <t>タイショウガイ</t>
    </rPh>
    <phoneticPr fontId="4"/>
  </si>
  <si>
    <t>住戸）</t>
    <rPh sb="0" eb="1">
      <t>ジュウ</t>
    </rPh>
    <rPh sb="1" eb="2">
      <t>コ</t>
    </rPh>
    <phoneticPr fontId="4"/>
  </si>
  <si>
    <t>対象</t>
    <rPh sb="0" eb="2">
      <t>タイショウ</t>
    </rPh>
    <phoneticPr fontId="4"/>
  </si>
  <si>
    <t>□イ</t>
  </si>
  <si>
    <t>必要</t>
    <rPh sb="0" eb="2">
      <t>ヒツヨウ</t>
    </rPh>
    <phoneticPr fontId="4"/>
  </si>
  <si>
    <t>□ロ</t>
  </si>
  <si>
    <t>錠数</t>
    <rPh sb="0" eb="1">
      <t>ジョウ</t>
    </rPh>
    <rPh sb="1" eb="2">
      <t>カズ</t>
    </rPh>
    <phoneticPr fontId="4"/>
  </si>
  <si>
    <t>２以上装着</t>
    <rPh sb="1" eb="3">
      <t>イジョウ</t>
    </rPh>
    <rPh sb="3" eb="5">
      <t>ソウチャク</t>
    </rPh>
    <phoneticPr fontId="4"/>
  </si>
  <si>
    <t>1以上の錠（</t>
    <rPh sb="1" eb="3">
      <t>イジョウ</t>
    </rPh>
    <rPh sb="4" eb="5">
      <t>ジョウ</t>
    </rPh>
    <phoneticPr fontId="4"/>
  </si>
  <si>
    <t>CP表示品･ﾃﾞｯﾄﾞﾎﾞﾙﾄ鎌式</t>
    <rPh sb="2" eb="4">
      <t>ヒョウジ</t>
    </rPh>
    <rPh sb="4" eb="5">
      <t>ヒン</t>
    </rPh>
    <rPh sb="15" eb="16">
      <t>カマ</t>
    </rPh>
    <rPh sb="16" eb="17">
      <t>シキ</t>
    </rPh>
    <phoneticPr fontId="4"/>
  </si>
  <si>
    <t>□ハ</t>
  </si>
  <si>
    <t>1以上の錠のサムターン（</t>
    <rPh sb="1" eb="3">
      <t>イジョウ</t>
    </rPh>
    <rPh sb="4" eb="5">
      <t>ジョウ</t>
    </rPh>
    <phoneticPr fontId="4"/>
  </si>
  <si>
    <t>防犯性向上）</t>
    <rPh sb="0" eb="2">
      <t>ボウハン</t>
    </rPh>
    <rPh sb="2" eb="3">
      <t>セイ</t>
    </rPh>
    <rPh sb="3" eb="5">
      <t>コウジョウ</t>
    </rPh>
    <phoneticPr fontId="4"/>
  </si>
  <si>
    <t>上記と同</t>
    <rPh sb="0" eb="2">
      <t>ジョウキ</t>
    </rPh>
    <rPh sb="3" eb="4">
      <t>ドウ</t>
    </rPh>
    <phoneticPr fontId="4"/>
  </si>
  <si>
    <t>対象箇所及び対策</t>
    <rPh sb="0" eb="2">
      <t>タイショウ</t>
    </rPh>
    <rPh sb="2" eb="4">
      <t>カショ</t>
    </rPh>
    <rPh sb="4" eb="5">
      <t>オヨ</t>
    </rPh>
    <rPh sb="6" eb="8">
      <t>タイサク</t>
    </rPh>
    <phoneticPr fontId="4"/>
  </si>
  <si>
    <t>□メゾネット</t>
  </si>
  <si>
    <t>□ニ</t>
  </si>
  <si>
    <t>等の対策</t>
    <rPh sb="0" eb="1">
      <t>トウ</t>
    </rPh>
    <rPh sb="2" eb="4">
      <t>タイサク</t>
    </rPh>
    <phoneticPr fontId="4"/>
  </si>
  <si>
    <t>コンクリート</t>
    <phoneticPr fontId="4"/>
  </si>
  <si>
    <t>・</t>
    <phoneticPr fontId="4"/>
  </si>
  <si>
    <t>ﾍｯﾀﾞｰを含む)</t>
    <phoneticPr fontId="4"/>
  </si>
  <si>
    <t>□</t>
    <phoneticPr fontId="4"/>
  </si>
  <si>
    <t>□</t>
    <phoneticPr fontId="4"/>
  </si>
  <si>
    <t>□</t>
    <phoneticPr fontId="4"/>
  </si>
  <si>
    <t>□</t>
    <phoneticPr fontId="4"/>
  </si>
  <si>
    <t>□</t>
    <phoneticPr fontId="4"/>
  </si>
  <si>
    <t>）</t>
    <phoneticPr fontId="4"/>
  </si>
  <si>
    <t>ﾊﾟﾝ</t>
    <phoneticPr fontId="4"/>
  </si>
  <si>
    <t>取外可</t>
    <phoneticPr fontId="4"/>
  </si>
  <si>
    <t>）</t>
    <phoneticPr fontId="4"/>
  </si>
  <si>
    <t>)</t>
    <phoneticPr fontId="4"/>
  </si>
  <si>
    <t>多雪　　　　　　区域外</t>
    <rPh sb="0" eb="1">
      <t>オオ</t>
    </rPh>
    <rPh sb="1" eb="2">
      <t>ユキ</t>
    </rPh>
    <rPh sb="8" eb="11">
      <t>クイキガイ</t>
    </rPh>
    <phoneticPr fontId="4"/>
  </si>
  <si>
    <t>コンクリート内埋込み配管</t>
    <phoneticPr fontId="4"/>
  </si>
  <si>
    <t>共用排水立管</t>
    <rPh sb="0" eb="2">
      <t>キョウヨウ</t>
    </rPh>
    <rPh sb="2" eb="4">
      <t>ハイスイ</t>
    </rPh>
    <rPh sb="4" eb="5">
      <t>タ</t>
    </rPh>
    <rPh sb="5" eb="6">
      <t>カン</t>
    </rPh>
    <phoneticPr fontId="4"/>
  </si>
  <si>
    <t>当該階及び直下の階の火災時には、感知器から</t>
    <rPh sb="0" eb="2">
      <t>トウガイ</t>
    </rPh>
    <rPh sb="2" eb="3">
      <t>カイ</t>
    </rPh>
    <rPh sb="3" eb="4">
      <t>オヨ</t>
    </rPh>
    <rPh sb="5" eb="7">
      <t>チョッカ</t>
    </rPh>
    <rPh sb="8" eb="9">
      <t>カイ</t>
    </rPh>
    <rPh sb="10" eb="12">
      <t>カサイ</t>
    </rPh>
    <rPh sb="12" eb="13">
      <t>ジ</t>
    </rPh>
    <rPh sb="16" eb="18">
      <t>カンチ</t>
    </rPh>
    <rPh sb="18" eb="19">
      <t>キ</t>
    </rPh>
    <phoneticPr fontId="4"/>
  </si>
  <si>
    <t>居室の内装材</t>
    <rPh sb="0" eb="2">
      <t>キョシツ</t>
    </rPh>
    <rPh sb="3" eb="5">
      <t>ナイソウ</t>
    </rPh>
    <phoneticPr fontId="4"/>
  </si>
  <si>
    <t>内装の仕上げ</t>
    <rPh sb="0" eb="2">
      <t>ナイソウ</t>
    </rPh>
    <rPh sb="3" eb="5">
      <t>シア</t>
    </rPh>
    <phoneticPr fontId="4"/>
  </si>
  <si>
    <t>天井裏等</t>
    <rPh sb="0" eb="2">
      <t>テンジョウ</t>
    </rPh>
    <rPh sb="2" eb="3">
      <t>ウラ</t>
    </rPh>
    <rPh sb="3" eb="4">
      <t>トウ</t>
    </rPh>
    <phoneticPr fontId="4"/>
  </si>
  <si>
    <t>換気等の措置</t>
    <rPh sb="0" eb="2">
      <t>カンキ</t>
    </rPh>
    <rPh sb="2" eb="3">
      <t>ナド</t>
    </rPh>
    <rPh sb="4" eb="6">
      <t>ソチ</t>
    </rPh>
    <phoneticPr fontId="4"/>
  </si>
  <si>
    <t>特定建材の使</t>
    <phoneticPr fontId="4"/>
  </si>
  <si>
    <t>天井裏等</t>
    <phoneticPr fontId="4"/>
  </si>
  <si>
    <t>居室の換気</t>
    <rPh sb="0" eb="2">
      <t>キョシツ</t>
    </rPh>
    <rPh sb="3" eb="5">
      <t>カンキ</t>
    </rPh>
    <phoneticPr fontId="4"/>
  </si>
  <si>
    <t>換気対策上の</t>
    <rPh sb="0" eb="2">
      <t>カンキ</t>
    </rPh>
    <rPh sb="2" eb="4">
      <t>タイサク</t>
    </rPh>
    <rPh sb="4" eb="5">
      <t>ジョウ</t>
    </rPh>
    <phoneticPr fontId="4"/>
  </si>
  <si>
    <t>居室等</t>
    <phoneticPr fontId="4"/>
  </si>
  <si>
    <t>m2）</t>
    <phoneticPr fontId="4"/>
  </si>
  <si>
    <t>高齢者（専用）1/2</t>
    <rPh sb="0" eb="3">
      <t>コウレイシャ</t>
    </rPh>
    <rPh sb="4" eb="6">
      <t>センヨウ</t>
    </rPh>
    <phoneticPr fontId="4"/>
  </si>
  <si>
    <t>部屋の配置等</t>
    <rPh sb="0" eb="2">
      <t>ヘヤ</t>
    </rPh>
    <rPh sb="3" eb="4">
      <t>クバ</t>
    </rPh>
    <phoneticPr fontId="4"/>
  </si>
  <si>
    <t>高齢者等配慮</t>
    <rPh sb="0" eb="3">
      <t>コウレイシャ</t>
    </rPh>
    <rPh sb="3" eb="4">
      <t>ナド</t>
    </rPh>
    <phoneticPr fontId="4"/>
  </si>
  <si>
    <t>対策等級</t>
    <rPh sb="0" eb="2">
      <t>タイサク</t>
    </rPh>
    <phoneticPr fontId="4"/>
  </si>
  <si>
    <t>（専用部分）</t>
    <rPh sb="1" eb="2">
      <t>セン</t>
    </rPh>
    <phoneticPr fontId="4"/>
  </si>
  <si>
    <t>出入口等</t>
    <rPh sb="0" eb="2">
      <t>デイリ</t>
    </rPh>
    <rPh sb="2" eb="3">
      <t>グチ</t>
    </rPh>
    <rPh sb="3" eb="4">
      <t>ナド</t>
    </rPh>
    <phoneticPr fontId="4"/>
  </si>
  <si>
    <t>（日常生活</t>
    <rPh sb="3" eb="5">
      <t>セイカツ</t>
    </rPh>
    <phoneticPr fontId="4"/>
  </si>
  <si>
    <t>踏面（T）</t>
    <rPh sb="0" eb="1">
      <t>フ</t>
    </rPh>
    <rPh sb="1" eb="2">
      <t>ヅラ</t>
    </rPh>
    <phoneticPr fontId="4"/>
  </si>
  <si>
    <t>（日常生活</t>
    <rPh sb="1" eb="3">
      <t>ニチジョウ</t>
    </rPh>
    <rPh sb="3" eb="5">
      <t>セイカツ</t>
    </rPh>
    <phoneticPr fontId="4"/>
  </si>
  <si>
    <t>高齢者（専用）2/2</t>
    <rPh sb="0" eb="3">
      <t>コウレイシャ</t>
    </rPh>
    <rPh sb="4" eb="6">
      <t>センヨウ</t>
    </rPh>
    <phoneticPr fontId="4"/>
  </si>
  <si>
    <t>窓（３階以上）</t>
    <rPh sb="0" eb="1">
      <t>マド</t>
    </rPh>
    <rPh sb="3" eb="4">
      <t>カイ</t>
    </rPh>
    <rPh sb="4" eb="6">
      <t>イジョウ</t>
    </rPh>
    <phoneticPr fontId="4"/>
  </si>
  <si>
    <t>通路及び出入</t>
    <rPh sb="0" eb="2">
      <t>ツウロ</t>
    </rPh>
    <rPh sb="2" eb="3">
      <t>オヨ</t>
    </rPh>
    <phoneticPr fontId="4"/>
  </si>
  <si>
    <t>口の幅員</t>
    <rPh sb="0" eb="1">
      <t>グチ</t>
    </rPh>
    <phoneticPr fontId="4"/>
  </si>
  <si>
    <t>寝室、便所及</t>
    <rPh sb="0" eb="2">
      <t>シンシツ</t>
    </rPh>
    <rPh sb="3" eb="4">
      <t>ビン</t>
    </rPh>
    <phoneticPr fontId="4"/>
  </si>
  <si>
    <t>び浴室</t>
    <rPh sb="1" eb="2">
      <t>ヨク</t>
    </rPh>
    <phoneticPr fontId="4"/>
  </si>
  <si>
    <t>（日常生活</t>
    <rPh sb="1" eb="3">
      <t>ニチジョウ</t>
    </rPh>
    <phoneticPr fontId="4"/>
  </si>
  <si>
    <t>便所の寸法等</t>
    <rPh sb="0" eb="2">
      <t>ベンジョ</t>
    </rPh>
    <rPh sb="3" eb="5">
      <t>スンポウ</t>
    </rPh>
    <rPh sb="5" eb="6">
      <t>ナド</t>
    </rPh>
    <phoneticPr fontId="4"/>
  </si>
  <si>
    <t>空間）</t>
    <rPh sb="0" eb="2">
      <t>クウカン</t>
    </rPh>
    <phoneticPr fontId="4"/>
  </si>
  <si>
    <t>背壁から便器先端の寸法</t>
    <rPh sb="0" eb="1">
      <t>ハイ</t>
    </rPh>
    <rPh sb="1" eb="2">
      <t>ヘキ</t>
    </rPh>
    <rPh sb="4" eb="6">
      <t>ベンキ</t>
    </rPh>
    <rPh sb="6" eb="8">
      <t>センタン</t>
    </rPh>
    <rPh sb="9" eb="11">
      <t>スンポウ</t>
    </rPh>
    <phoneticPr fontId="4"/>
  </si>
  <si>
    <t>□</t>
    <phoneticPr fontId="4"/>
  </si>
  <si>
    <t>2-6</t>
    <phoneticPr fontId="4"/>
  </si>
  <si>
    <t>・</t>
    <phoneticPr fontId="4"/>
  </si>
  <si>
    <t>・</t>
    <phoneticPr fontId="4"/>
  </si>
  <si>
    <t>あり</t>
    <phoneticPr fontId="4"/>
  </si>
  <si>
    <t>ｽﾗﾌﾞﾘｽﾄ</t>
    <phoneticPr fontId="4"/>
  </si>
  <si>
    <t>ｽﾗﾌﾞﾘｽﾄ</t>
    <phoneticPr fontId="4"/>
  </si>
  <si>
    <t>3-1</t>
    <phoneticPr fontId="4"/>
  </si>
  <si>
    <r>
      <t>最小かぶり厚さ</t>
    </r>
    <r>
      <rPr>
        <vertAlign val="superscript"/>
        <sz val="9"/>
        <rFont val="ＭＳ Ｐゴシック"/>
        <family val="3"/>
        <charset val="128"/>
      </rPr>
      <t>*</t>
    </r>
    <rPh sb="0" eb="2">
      <t>サイショウ</t>
    </rPh>
    <rPh sb="5" eb="6">
      <t>アツ</t>
    </rPh>
    <phoneticPr fontId="4"/>
  </si>
  <si>
    <t>打込･締め固め方法</t>
    <phoneticPr fontId="4"/>
  </si>
  <si>
    <t>方法等</t>
    <phoneticPr fontId="4"/>
  </si>
  <si>
    <t>（</t>
    <phoneticPr fontId="4"/>
  </si>
  <si>
    <t>)</t>
    <phoneticPr fontId="4"/>
  </si>
  <si>
    <t>打継ぎ部の処理方法</t>
    <phoneticPr fontId="4"/>
  </si>
  <si>
    <t>(</t>
    <phoneticPr fontId="4"/>
  </si>
  <si>
    <t>)</t>
    <phoneticPr fontId="4"/>
  </si>
  <si>
    <t>養生方法</t>
    <phoneticPr fontId="4"/>
  </si>
  <si>
    <t>（</t>
    <phoneticPr fontId="4"/>
  </si>
  <si>
    <t>）</t>
    <phoneticPr fontId="4"/>
  </si>
  <si>
    <t>コンクリート</t>
    <phoneticPr fontId="4"/>
  </si>
  <si>
    <t>なし</t>
    <phoneticPr fontId="4"/>
  </si>
  <si>
    <t>あり</t>
    <phoneticPr fontId="4"/>
  </si>
  <si>
    <t>なし</t>
    <phoneticPr fontId="4"/>
  </si>
  <si>
    <t>あり</t>
    <phoneticPr fontId="4"/>
  </si>
  <si>
    <t>□</t>
    <phoneticPr fontId="4"/>
  </si>
  <si>
    <t>のコンクリー</t>
    <phoneticPr fontId="4"/>
  </si>
  <si>
    <t>・</t>
    <phoneticPr fontId="4"/>
  </si>
  <si>
    <t>・</t>
    <phoneticPr fontId="4"/>
  </si>
  <si>
    <t>（</t>
    <phoneticPr fontId="4"/>
  </si>
  <si>
    <t>）</t>
    <phoneticPr fontId="4"/>
  </si>
  <si>
    <t>）</t>
    <phoneticPr fontId="4"/>
  </si>
  <si>
    <t>・</t>
    <phoneticPr fontId="4"/>
  </si>
  <si>
    <t>ﾍｯﾀﾞｰを含む）</t>
    <phoneticPr fontId="4"/>
  </si>
  <si>
    <t>□</t>
    <phoneticPr fontId="4"/>
  </si>
  <si>
    <t>たわみなし</t>
    <phoneticPr fontId="4"/>
  </si>
  <si>
    <t>□</t>
    <phoneticPr fontId="4"/>
  </si>
  <si>
    <t>（</t>
    <phoneticPr fontId="4"/>
  </si>
  <si>
    <t>）</t>
    <phoneticPr fontId="4"/>
  </si>
  <si>
    <t>株式会社　グッド・アイズ建築検査機構   御中</t>
    <rPh sb="0" eb="4">
      <t>カ</t>
    </rPh>
    <rPh sb="21" eb="23">
      <t>オンチュウ</t>
    </rPh>
    <phoneticPr fontId="4"/>
  </si>
  <si>
    <t>4-3.共用排水立管の位置</t>
    <rPh sb="4" eb="6">
      <t>キョウヨウ</t>
    </rPh>
    <rPh sb="6" eb="8">
      <t>ハイスイ</t>
    </rPh>
    <rPh sb="8" eb="9">
      <t>タ</t>
    </rPh>
    <rPh sb="9" eb="10">
      <t>カン</t>
    </rPh>
    <rPh sb="11" eb="13">
      <t>イチ</t>
    </rPh>
    <phoneticPr fontId="4"/>
  </si>
  <si>
    <t>4-3.更新対策等級（共用排水管）〔3段階〕</t>
    <rPh sb="4" eb="6">
      <t>コウシン</t>
    </rPh>
    <rPh sb="13" eb="16">
      <t>ハイスイカン</t>
    </rPh>
    <phoneticPr fontId="4"/>
  </si>
  <si>
    <t>外壁面、吹き抜け等の住戸外周部</t>
    <rPh sb="0" eb="2">
      <t>ガイヘキ</t>
    </rPh>
    <rPh sb="2" eb="3">
      <t>メン</t>
    </rPh>
    <rPh sb="4" eb="5">
      <t>フ</t>
    </rPh>
    <rPh sb="6" eb="7">
      <t>ヌ</t>
    </rPh>
    <rPh sb="8" eb="9">
      <t>トウ</t>
    </rPh>
    <rPh sb="10" eb="11">
      <t>ジュウ</t>
    </rPh>
    <rPh sb="11" eb="12">
      <t>コ</t>
    </rPh>
    <rPh sb="12" eb="14">
      <t>ガイシュウ</t>
    </rPh>
    <rPh sb="14" eb="15">
      <t>ブ</t>
    </rPh>
    <phoneticPr fontId="4"/>
  </si>
  <si>
    <t>住戸部分</t>
  </si>
  <si>
    <t>2.火災時の安全に関すること</t>
    <rPh sb="2" eb="4">
      <t>カサイ</t>
    </rPh>
    <rPh sb="4" eb="5">
      <t>ジ</t>
    </rPh>
    <rPh sb="6" eb="8">
      <t>アンゼン</t>
    </rPh>
    <rPh sb="9" eb="10">
      <t>カン</t>
    </rPh>
    <phoneticPr fontId="4"/>
  </si>
  <si>
    <t>4.維持管理</t>
  </si>
  <si>
    <t>6.空気環境に関すること</t>
  </si>
  <si>
    <t>7.光・視環境</t>
  </si>
  <si>
    <t>9.高齢者対策</t>
  </si>
  <si>
    <t>10.防犯に関すること　　</t>
  </si>
  <si>
    <t>　8.音環境</t>
  </si>
  <si>
    <t>2-1.</t>
  </si>
  <si>
    <t>2-2.</t>
  </si>
  <si>
    <t>2-3.</t>
  </si>
  <si>
    <t>2-4.</t>
  </si>
  <si>
    <t>2-7.</t>
  </si>
  <si>
    <t>4-1.</t>
  </si>
  <si>
    <t>5-1.</t>
  </si>
  <si>
    <t>6-1.</t>
  </si>
  <si>
    <t>6-2.</t>
  </si>
  <si>
    <t>7-1.</t>
  </si>
  <si>
    <t>7-2.</t>
  </si>
  <si>
    <t>9-1.</t>
  </si>
  <si>
    <t>9-2.</t>
  </si>
  <si>
    <t>10-1開口部の侵入防止対策</t>
  </si>
  <si>
    <t>8-1.</t>
  </si>
  <si>
    <t>8-2.</t>
  </si>
  <si>
    <t>8-3.</t>
  </si>
  <si>
    <t>8-4.</t>
  </si>
  <si>
    <t>感知警報等級</t>
  </si>
  <si>
    <t>避難安全対策（他住戸等火災時・共用廊下）</t>
  </si>
  <si>
    <t>脱出対策</t>
  </si>
  <si>
    <t>維持管理</t>
  </si>
  <si>
    <t>更新対策</t>
    <rPh sb="0" eb="2">
      <t>コウシン</t>
    </rPh>
    <rPh sb="2" eb="4">
      <t>タイサク</t>
    </rPh>
    <phoneticPr fontId="4"/>
  </si>
  <si>
    <t>ホルムアルデヒド対策</t>
  </si>
  <si>
    <t>　居室換気の換気対策</t>
    <rPh sb="1" eb="3">
      <t>キョシツ</t>
    </rPh>
    <rPh sb="6" eb="8">
      <t>カンキ</t>
    </rPh>
    <rPh sb="8" eb="10">
      <t>タイサク</t>
    </rPh>
    <phoneticPr fontId="4"/>
  </si>
  <si>
    <t>局所換気対策</t>
    <rPh sb="4" eb="6">
      <t>タイサク</t>
    </rPh>
    <phoneticPr fontId="4"/>
  </si>
  <si>
    <t>方位別開口比</t>
  </si>
  <si>
    <t>共用部分</t>
  </si>
  <si>
    <t>建物出入口の存する階</t>
  </si>
  <si>
    <t>建物出入口の存する階以外の階</t>
  </si>
  <si>
    <t>重量衝撃音</t>
  </si>
  <si>
    <t>軽量床衝撃音</t>
  </si>
  <si>
    <t>界壁</t>
  </si>
  <si>
    <t>外壁開口部</t>
  </si>
  <si>
    <t>（自住戸）</t>
  </si>
  <si>
    <t>（他住戸火災）</t>
  </si>
  <si>
    <t>排煙形式</t>
  </si>
  <si>
    <t>平面形状</t>
  </si>
  <si>
    <t>（火災時）</t>
  </si>
  <si>
    <t>界壁界床</t>
  </si>
  <si>
    <t>専用配管</t>
  </si>
  <si>
    <t>間取変更障害</t>
    <rPh sb="0" eb="2">
      <t>マド</t>
    </rPh>
    <rPh sb="2" eb="4">
      <t>ヘンコウ</t>
    </rPh>
    <rPh sb="4" eb="6">
      <t>ショウガイ</t>
    </rPh>
    <phoneticPr fontId="4"/>
  </si>
  <si>
    <t>浴室</t>
  </si>
  <si>
    <t>台所</t>
  </si>
  <si>
    <t>(0%の場合は0%、それ以外は%以上)</t>
  </si>
  <si>
    <t>対策等級</t>
  </si>
  <si>
    <t>相当スラブ厚</t>
  </si>
  <si>
    <t>ﾚﾍﾞﾙ低減量</t>
  </si>
  <si>
    <t>評価方法</t>
  </si>
  <si>
    <t>A</t>
  </si>
  <si>
    <t>区分a</t>
    <rPh sb="0" eb="2">
      <t>クブン</t>
    </rPh>
    <phoneticPr fontId="4"/>
  </si>
  <si>
    <t>区分b</t>
    <rPh sb="0" eb="2">
      <t>クブン</t>
    </rPh>
    <phoneticPr fontId="4"/>
  </si>
  <si>
    <t>区分c</t>
    <rPh sb="0" eb="2">
      <t>クブン</t>
    </rPh>
    <phoneticPr fontId="4"/>
  </si>
  <si>
    <t>区分b(i)</t>
    <rPh sb="0" eb="2">
      <t>クブン</t>
    </rPh>
    <phoneticPr fontId="4"/>
  </si>
  <si>
    <t>区分b(ii)</t>
    <rPh sb="0" eb="2">
      <t>クブン</t>
    </rPh>
    <phoneticPr fontId="4"/>
  </si>
  <si>
    <t>　通し番号</t>
  </si>
  <si>
    <t>該当なし</t>
  </si>
  <si>
    <t>開放型廊下</t>
  </si>
  <si>
    <t>機械排煙（一般）</t>
  </si>
  <si>
    <t>その他</t>
  </si>
  <si>
    <t>2方向避難可能</t>
  </si>
  <si>
    <t>直通階段間他住戸無</t>
  </si>
  <si>
    <t>平面形状がその他の場合表示〔3段階〕</t>
  </si>
  <si>
    <t>直通階段バルコニー</t>
  </si>
  <si>
    <t>隣戸通バルコニー</t>
  </si>
  <si>
    <t>避難器具</t>
  </si>
  <si>
    <t>避難器具名称</t>
  </si>
  <si>
    <t>その他の内容</t>
    <rPh sb="2" eb="3">
      <t>タ</t>
    </rPh>
    <rPh sb="4" eb="6">
      <t>ナイヨウ</t>
    </rPh>
    <phoneticPr fontId="4"/>
  </si>
  <si>
    <t>〔3段階〕</t>
  </si>
  <si>
    <t>躯体天井高（mm以上）</t>
    <rPh sb="0" eb="2">
      <t>クタイ</t>
    </rPh>
    <rPh sb="2" eb="4">
      <t>テンジョウ</t>
    </rPh>
    <rPh sb="4" eb="5">
      <t>タカ</t>
    </rPh>
    <rPh sb="8" eb="10">
      <t>イジョウ</t>
    </rPh>
    <phoneticPr fontId="4"/>
  </si>
  <si>
    <t>最も低い天井内法高（ｍｍ以上）</t>
    <rPh sb="0" eb="1">
      <t>モット</t>
    </rPh>
    <rPh sb="2" eb="3">
      <t>ヒク</t>
    </rPh>
    <rPh sb="4" eb="6">
      <t>テンジョウ</t>
    </rPh>
    <rPh sb="6" eb="8">
      <t>ウチノリ</t>
    </rPh>
    <rPh sb="8" eb="9">
      <t>タカ</t>
    </rPh>
    <rPh sb="12" eb="14">
      <t>イジョウ</t>
    </rPh>
    <phoneticPr fontId="4"/>
  </si>
  <si>
    <t>なし</t>
  </si>
  <si>
    <t>製材等</t>
  </si>
  <si>
    <t>その他の建材</t>
  </si>
  <si>
    <t>機械換気</t>
  </si>
  <si>
    <t>具体的内容</t>
    <rPh sb="0" eb="3">
      <t>グタイテキ</t>
    </rPh>
    <rPh sb="3" eb="5">
      <t>ナイヨウ</t>
    </rPh>
    <phoneticPr fontId="4"/>
  </si>
  <si>
    <t>換気のできる窓</t>
  </si>
  <si>
    <t>単純開口率（％以上）</t>
  </si>
  <si>
    <t>北（％以上）</t>
  </si>
  <si>
    <t>東（％以上）</t>
  </si>
  <si>
    <t>南（％以上）</t>
  </si>
  <si>
    <t>西（％以上）</t>
  </si>
  <si>
    <t>真上（％以上）</t>
  </si>
  <si>
    <t>〔5段階　〕</t>
  </si>
  <si>
    <t>階</t>
  </si>
  <si>
    <t>侵入防止有効措置</t>
    <rPh sb="0" eb="2">
      <t>シンニュウ</t>
    </rPh>
    <rPh sb="2" eb="4">
      <t>ボウシ</t>
    </rPh>
    <rPh sb="4" eb="6">
      <t>ユウコウ</t>
    </rPh>
    <rPh sb="6" eb="8">
      <t>ソチ</t>
    </rPh>
    <phoneticPr fontId="4"/>
  </si>
  <si>
    <t>ｄB)</t>
    <phoneticPr fontId="4"/>
  </si>
  <si>
    <r>
      <t>h</t>
    </r>
    <r>
      <rPr>
        <vertAlign val="subscript"/>
        <sz val="9"/>
        <rFont val="ＭＳ Ｐゴシック"/>
        <family val="3"/>
        <charset val="128"/>
      </rPr>
      <t>i</t>
    </r>
    <r>
      <rPr>
        <sz val="9"/>
        <rFont val="ＭＳ Ｐゴシック"/>
        <family val="3"/>
        <charset val="128"/>
      </rPr>
      <t>：等価厚さ</t>
    </r>
    <rPh sb="3" eb="5">
      <t>トウカ</t>
    </rPh>
    <rPh sb="5" eb="6">
      <t>アツ</t>
    </rPh>
    <phoneticPr fontId="4"/>
  </si>
  <si>
    <t>m)</t>
    <phoneticPr fontId="4"/>
  </si>
  <si>
    <t>ｽﾗﾌﾞﾘｽﾄ</t>
    <phoneticPr fontId="4"/>
  </si>
  <si>
    <t>*</t>
    <phoneticPr fontId="4"/>
  </si>
  <si>
    <r>
      <t>kg/m</t>
    </r>
    <r>
      <rPr>
        <vertAlign val="superscript"/>
        <sz val="9"/>
        <rFont val="ＭＳ Ｐゴシック"/>
        <family val="3"/>
        <charset val="128"/>
      </rPr>
      <t>2</t>
    </r>
    <r>
      <rPr>
        <sz val="9"/>
        <rFont val="ＭＳ Ｐゴシック"/>
        <family val="3"/>
        <charset val="128"/>
      </rPr>
      <t>)</t>
    </r>
    <phoneticPr fontId="4"/>
  </si>
  <si>
    <t>*</t>
    <phoneticPr fontId="4"/>
  </si>
  <si>
    <r>
      <t>E</t>
    </r>
    <r>
      <rPr>
        <vertAlign val="subscript"/>
        <sz val="9"/>
        <rFont val="ＭＳ Ｐゴシック"/>
        <family val="3"/>
        <charset val="128"/>
      </rPr>
      <t>i</t>
    </r>
    <r>
      <rPr>
        <sz val="9"/>
        <rFont val="ＭＳ Ｐゴシック"/>
        <family val="3"/>
        <charset val="128"/>
      </rPr>
      <t>：ヤング係数</t>
    </r>
    <rPh sb="6" eb="8">
      <t>ケイスウ</t>
    </rPh>
    <phoneticPr fontId="4"/>
  </si>
  <si>
    <r>
      <t>N/m</t>
    </r>
    <r>
      <rPr>
        <vertAlign val="superscript"/>
        <sz val="9"/>
        <rFont val="ＭＳ Ｐゴシック"/>
        <family val="3"/>
        <charset val="128"/>
      </rPr>
      <t>2</t>
    </r>
    <r>
      <rPr>
        <sz val="9"/>
        <rFont val="ＭＳ Ｐゴシック"/>
        <family val="3"/>
        <charset val="128"/>
      </rPr>
      <t>)</t>
    </r>
    <phoneticPr fontId="4"/>
  </si>
  <si>
    <t>*</t>
    <phoneticPr fontId="4"/>
  </si>
  <si>
    <r>
      <t>I</t>
    </r>
    <r>
      <rPr>
        <vertAlign val="subscript"/>
        <sz val="9"/>
        <rFont val="ＭＳ Ｐゴシック"/>
        <family val="3"/>
        <charset val="128"/>
      </rPr>
      <t>i</t>
    </r>
    <r>
      <rPr>
        <sz val="9"/>
        <rFont val="ＭＳ Ｐゴシック"/>
        <family val="3"/>
        <charset val="128"/>
      </rPr>
      <t>：幅１ｍ当りの断面2次モーメント</t>
    </r>
    <rPh sb="3" eb="4">
      <t>ハバ</t>
    </rPh>
    <rPh sb="6" eb="7">
      <t>アタ</t>
    </rPh>
    <rPh sb="9" eb="11">
      <t>ダンメン</t>
    </rPh>
    <rPh sb="12" eb="13">
      <t>ジ</t>
    </rPh>
    <phoneticPr fontId="4"/>
  </si>
  <si>
    <r>
      <t>m</t>
    </r>
    <r>
      <rPr>
        <vertAlign val="superscript"/>
        <sz val="9"/>
        <rFont val="ＭＳ Ｐゴシック"/>
        <family val="3"/>
        <charset val="128"/>
      </rPr>
      <t>4</t>
    </r>
    <r>
      <rPr>
        <sz val="9"/>
        <rFont val="ＭＳ Ｐゴシック"/>
        <family val="3"/>
        <charset val="128"/>
      </rPr>
      <t>/m)</t>
    </r>
    <phoneticPr fontId="4"/>
  </si>
  <si>
    <t>*</t>
    <phoneticPr fontId="4"/>
  </si>
  <si>
    <t>cm)</t>
    <phoneticPr fontId="4"/>
  </si>
  <si>
    <t>ｄB)</t>
    <phoneticPr fontId="4"/>
  </si>
  <si>
    <t>*</t>
    <phoneticPr fontId="4"/>
  </si>
  <si>
    <t>衝撃音対策等</t>
    <phoneticPr fontId="4"/>
  </si>
  <si>
    <t>級による場合</t>
    <phoneticPr fontId="4"/>
  </si>
  <si>
    <t>は記入不要</t>
    <phoneticPr fontId="4"/>
  </si>
  <si>
    <t>*特別評価方法により代えられる場合は認定書及び試験証明書を添付</t>
    <phoneticPr fontId="4"/>
  </si>
  <si>
    <t>－選択項目－</t>
    <phoneticPr fontId="4"/>
  </si>
  <si>
    <t>8-2イ</t>
    <phoneticPr fontId="4"/>
  </si>
  <si>
    <t>ﾎﾞｲﾄﾞｽﾗﾌﾞ</t>
    <phoneticPr fontId="4"/>
  </si>
  <si>
    <t>衝撃音レベル</t>
    <phoneticPr fontId="4"/>
  </si>
  <si>
    <t>ﾎﾞｲﾄﾞｽﾗﾌﾞ</t>
    <phoneticPr fontId="4"/>
  </si>
  <si>
    <t>低減量による</t>
    <phoneticPr fontId="4"/>
  </si>
  <si>
    <t>8-2ロ</t>
    <phoneticPr fontId="4"/>
  </si>
  <si>
    <t>場合は記入</t>
    <phoneticPr fontId="4"/>
  </si>
  <si>
    <t>不要</t>
    <phoneticPr fontId="4"/>
  </si>
  <si>
    <t>ﾚﾍﾞﾙ低減量</t>
    <phoneticPr fontId="4"/>
  </si>
  <si>
    <t>（床仕上げ</t>
    <phoneticPr fontId="4"/>
  </si>
  <si>
    <t>8-3</t>
    <phoneticPr fontId="4"/>
  </si>
  <si>
    <t>の）</t>
    <phoneticPr fontId="4"/>
  </si>
  <si>
    <t>ｽﾗﾌﾞﾘｽﾄ</t>
    <phoneticPr fontId="4"/>
  </si>
  <si>
    <t>mm）</t>
    <phoneticPr fontId="4"/>
  </si>
  <si>
    <t>□</t>
    <phoneticPr fontId="4"/>
  </si>
  <si>
    <t>kg/㎡）</t>
    <phoneticPr fontId="4"/>
  </si>
  <si>
    <t>□</t>
    <phoneticPr fontId="4"/>
  </si>
  <si>
    <t>ｺﾝｸﾘｰﾄﾌﾞﾛｯｸ造</t>
    <phoneticPr fontId="4"/>
  </si>
  <si>
    <t>）</t>
    <phoneticPr fontId="4"/>
  </si>
  <si>
    <t>8-4</t>
    <phoneticPr fontId="4"/>
  </si>
  <si>
    <t>ｻｯｼ・ﾄﾞｱｾｯﾄ</t>
    <phoneticPr fontId="4"/>
  </si>
  <si>
    <t>T-4</t>
    <phoneticPr fontId="4"/>
  </si>
  <si>
    <t>T-3</t>
    <phoneticPr fontId="4"/>
  </si>
  <si>
    <t>T-2</t>
    <phoneticPr fontId="4"/>
  </si>
  <si>
    <t>T-1</t>
    <phoneticPr fontId="4"/>
  </si>
  <si>
    <t>ｻｯｼ・ﾄﾞｱｾｯﾄ</t>
    <phoneticPr fontId="4"/>
  </si>
  <si>
    <t>T-4</t>
    <phoneticPr fontId="4"/>
  </si>
  <si>
    <t>T-3</t>
    <phoneticPr fontId="4"/>
  </si>
  <si>
    <t>T-2</t>
    <phoneticPr fontId="4"/>
  </si>
  <si>
    <t>T-1</t>
    <phoneticPr fontId="4"/>
  </si>
  <si>
    <t>（第2面）</t>
    <rPh sb="1" eb="2">
      <t>ダイ</t>
    </rPh>
    <rPh sb="3" eb="4">
      <t>メン</t>
    </rPh>
    <phoneticPr fontId="4"/>
  </si>
  <si>
    <t>住棟外周部</t>
    <rPh sb="0" eb="2">
      <t>ジュウトウ</t>
    </rPh>
    <rPh sb="2" eb="4">
      <t>ガイシュウ</t>
    </rPh>
    <rPh sb="4" eb="5">
      <t>ブ</t>
    </rPh>
    <phoneticPr fontId="4"/>
  </si>
  <si>
    <t>□</t>
    <phoneticPr fontId="4"/>
  </si>
  <si>
    <t>PS・MB内</t>
    <rPh sb="5" eb="6">
      <t>ナイ</t>
    </rPh>
    <phoneticPr fontId="4"/>
  </si>
  <si>
    <t>共用部に面して補修用開口あり</t>
    <rPh sb="0" eb="2">
      <t>キョウヨウ</t>
    </rPh>
    <rPh sb="2" eb="3">
      <t>ブ</t>
    </rPh>
    <rPh sb="4" eb="5">
      <t>メン</t>
    </rPh>
    <rPh sb="7" eb="9">
      <t>ホシュウ</t>
    </rPh>
    <rPh sb="9" eb="10">
      <t>ヨウ</t>
    </rPh>
    <rPh sb="10" eb="12">
      <t>カイコウ</t>
    </rPh>
    <phoneticPr fontId="4"/>
  </si>
  <si>
    <t>※等級3</t>
    <rPh sb="1" eb="3">
      <t>トウキュウ</t>
    </rPh>
    <phoneticPr fontId="4"/>
  </si>
  <si>
    <t>のみ記入</t>
    <rPh sb="2" eb="4">
      <t>キニュウ</t>
    </rPh>
    <phoneticPr fontId="4"/>
  </si>
  <si>
    <t>住戸タイプ</t>
    <rPh sb="0" eb="2">
      <t>ジュウコ</t>
    </rPh>
    <phoneticPr fontId="4"/>
  </si>
  <si>
    <t>火災</t>
    <rPh sb="0" eb="2">
      <t>カサイ</t>
    </rPh>
    <phoneticPr fontId="4"/>
  </si>
  <si>
    <t>自然排煙</t>
    <rPh sb="0" eb="2">
      <t>シゼン</t>
    </rPh>
    <rPh sb="2" eb="4">
      <t>ハイエン</t>
    </rPh>
    <phoneticPr fontId="4"/>
  </si>
  <si>
    <t>避難器具</t>
    <rPh sb="0" eb="2">
      <t>ヒナン</t>
    </rPh>
    <rPh sb="2" eb="4">
      <t>キグ</t>
    </rPh>
    <phoneticPr fontId="4"/>
  </si>
  <si>
    <t>住戸番号</t>
    <rPh sb="0" eb="2">
      <t>ジュウコ</t>
    </rPh>
    <rPh sb="2" eb="4">
      <t>バンゴウ</t>
    </rPh>
    <phoneticPr fontId="4"/>
  </si>
  <si>
    <t>9-2</t>
    <phoneticPr fontId="4"/>
  </si>
  <si>
    <t>なし</t>
    <phoneticPr fontId="4"/>
  </si>
  <si>
    <t>なし）</t>
    <phoneticPr fontId="4"/>
  </si>
  <si>
    <t>けあげ（R）</t>
    <phoneticPr fontId="4"/>
  </si>
  <si>
    <t>２Ｒ＋Ｔ</t>
    <phoneticPr fontId="4"/>
  </si>
  <si>
    <t>mm）</t>
    <phoneticPr fontId="4"/>
  </si>
  <si>
    <t>ｴﾚﾍﾞｰﾀｰ</t>
    <phoneticPr fontId="4"/>
  </si>
  <si>
    <t>ｴﾚﾍﾞｰﾀｰの</t>
    <phoneticPr fontId="4"/>
  </si>
  <si>
    <t>利用</t>
    <phoneticPr fontId="4"/>
  </si>
  <si>
    <t>ｴﾚﾍﾞｰﾀｰ</t>
    <phoneticPr fontId="4"/>
  </si>
  <si>
    <t>ｴﾚﾍﾞｰﾀｰの</t>
    <phoneticPr fontId="4"/>
  </si>
  <si>
    <t>仕様</t>
    <phoneticPr fontId="4"/>
  </si>
  <si>
    <t>・</t>
    <phoneticPr fontId="4"/>
  </si>
  <si>
    <t>×</t>
    <phoneticPr fontId="4"/>
  </si>
  <si>
    <t>10-1</t>
    <phoneticPr fontId="4"/>
  </si>
  <si>
    <t>区分a</t>
    <phoneticPr fontId="4"/>
  </si>
  <si>
    <t>住戸の出入口</t>
    <phoneticPr fontId="4"/>
  </si>
  <si>
    <t>　　(</t>
    <phoneticPr fontId="4"/>
  </si>
  <si>
    <t>））</t>
    <phoneticPr fontId="4"/>
  </si>
  <si>
    <t>ウィンドウフィルム</t>
    <phoneticPr fontId="4"/>
  </si>
  <si>
    <t>　　(</t>
    <phoneticPr fontId="4"/>
  </si>
  <si>
    <t>シャッター</t>
    <phoneticPr fontId="4"/>
  </si>
  <si>
    <t>))</t>
    <phoneticPr fontId="4"/>
  </si>
  <si>
    <t>区分b</t>
    <phoneticPr fontId="4"/>
  </si>
  <si>
    <t>ガラスによ</t>
    <phoneticPr fontId="4"/>
  </si>
  <si>
    <t>御中</t>
    <rPh sb="0" eb="2">
      <t>オンチュウ</t>
    </rPh>
    <phoneticPr fontId="4"/>
  </si>
  <si>
    <t>下記のとおり住宅性能評価業務を申し込みます。申し込みに当たっては株式会社グッド・アイズ建築検査機構業務約款を遵守します。</t>
    <rPh sb="32" eb="34">
      <t>カブシキ</t>
    </rPh>
    <phoneticPr fontId="4"/>
  </si>
  <si>
    <t>スチール製</t>
    <rPh sb="4" eb="5">
      <t>セイ</t>
    </rPh>
    <phoneticPr fontId="4"/>
  </si>
  <si>
    <t>ステンレス製</t>
    <rPh sb="5" eb="6">
      <t>セイ</t>
    </rPh>
    <phoneticPr fontId="4"/>
  </si>
  <si>
    <t>耐火等級</t>
    <rPh sb="0" eb="2">
      <t>タイカ</t>
    </rPh>
    <rPh sb="2" eb="4">
      <t>トウキュウ</t>
    </rPh>
    <phoneticPr fontId="4"/>
  </si>
  <si>
    <t>耐火性能</t>
    <rPh sb="0" eb="3">
      <t>タイカセイ</t>
    </rPh>
    <rPh sb="3" eb="4">
      <t>ノウ</t>
    </rPh>
    <phoneticPr fontId="4"/>
  </si>
  <si>
    <t>ガラス種別</t>
    <rPh sb="3" eb="5">
      <t>シュベツ</t>
    </rPh>
    <phoneticPr fontId="4"/>
  </si>
  <si>
    <t>網入磨き板ガラス</t>
    <rPh sb="0" eb="1">
      <t>アミ</t>
    </rPh>
    <rPh sb="1" eb="2">
      <t>イ</t>
    </rPh>
    <rPh sb="2" eb="3">
      <t>ミガ</t>
    </rPh>
    <rPh sb="4" eb="5">
      <t>イタ</t>
    </rPh>
    <phoneticPr fontId="4"/>
  </si>
  <si>
    <t>網入板ガラス</t>
    <rPh sb="0" eb="1">
      <t>アミ</t>
    </rPh>
    <rPh sb="1" eb="2">
      <t>イ</t>
    </rPh>
    <rPh sb="2" eb="3">
      <t>イタ</t>
    </rPh>
    <phoneticPr fontId="4"/>
  </si>
  <si>
    <t>フロート板ガラス</t>
    <rPh sb="4" eb="5">
      <t>イタ</t>
    </rPh>
    <phoneticPr fontId="4"/>
  </si>
  <si>
    <t>型板ガラス</t>
    <rPh sb="0" eb="1">
      <t>カタ</t>
    </rPh>
    <rPh sb="1" eb="2">
      <t>イタ</t>
    </rPh>
    <phoneticPr fontId="4"/>
  </si>
  <si>
    <t>熱線吸収板ガラス</t>
    <rPh sb="0" eb="2">
      <t>ネッセン</t>
    </rPh>
    <rPh sb="2" eb="4">
      <t>キュウシュウ</t>
    </rPh>
    <rPh sb="4" eb="5">
      <t>イタ</t>
    </rPh>
    <phoneticPr fontId="4"/>
  </si>
  <si>
    <t>熱線反射板ガラス</t>
    <rPh sb="0" eb="2">
      <t>ネッセン</t>
    </rPh>
    <rPh sb="2" eb="4">
      <t>ハンシャ</t>
    </rPh>
    <rPh sb="4" eb="5">
      <t>イタ</t>
    </rPh>
    <phoneticPr fontId="4"/>
  </si>
  <si>
    <t>認定番号等</t>
    <rPh sb="0" eb="2">
      <t>ニンテイ</t>
    </rPh>
    <rPh sb="2" eb="4">
      <t>バンゴウ</t>
    </rPh>
    <rPh sb="4" eb="5">
      <t>ナド</t>
    </rPh>
    <phoneticPr fontId="4"/>
  </si>
  <si>
    <t>基準法告示第1369号に規定する特定防火設備</t>
    <rPh sb="0" eb="3">
      <t>キジュンホウ</t>
    </rPh>
    <rPh sb="3" eb="5">
      <t>コクジ</t>
    </rPh>
    <rPh sb="5" eb="6">
      <t>ダイ</t>
    </rPh>
    <rPh sb="10" eb="11">
      <t>ゴウ</t>
    </rPh>
    <rPh sb="12" eb="14">
      <t>キテイ</t>
    </rPh>
    <rPh sb="16" eb="18">
      <t>トクテイ</t>
    </rPh>
    <rPh sb="18" eb="20">
      <t>ボウカ</t>
    </rPh>
    <rPh sb="20" eb="22">
      <t>セツビ</t>
    </rPh>
    <phoneticPr fontId="4"/>
  </si>
  <si>
    <t>基準法告示第1360号に規定する防火設備</t>
    <rPh sb="0" eb="3">
      <t>キジュンホウ</t>
    </rPh>
    <rPh sb="3" eb="5">
      <t>コクジ</t>
    </rPh>
    <rPh sb="5" eb="6">
      <t>ダイ</t>
    </rPh>
    <rPh sb="10" eb="11">
      <t>ゴウ</t>
    </rPh>
    <rPh sb="12" eb="14">
      <t>キテイ</t>
    </rPh>
    <rPh sb="16" eb="18">
      <t>ボウカ</t>
    </rPh>
    <rPh sb="18" eb="20">
      <t>セツビ</t>
    </rPh>
    <phoneticPr fontId="4"/>
  </si>
  <si>
    <t>基準法告示第1366号に規定する防火設備</t>
    <rPh sb="0" eb="3">
      <t>キジュンホウ</t>
    </rPh>
    <rPh sb="3" eb="5">
      <t>コクジ</t>
    </rPh>
    <rPh sb="5" eb="6">
      <t>ダイ</t>
    </rPh>
    <rPh sb="10" eb="11">
      <t>ゴウ</t>
    </rPh>
    <rPh sb="12" eb="14">
      <t>キテイ</t>
    </rPh>
    <rPh sb="16" eb="18">
      <t>ボウカ</t>
    </rPh>
    <rPh sb="18" eb="20">
      <t>セツビ</t>
    </rPh>
    <phoneticPr fontId="4"/>
  </si>
  <si>
    <t>耐火時間</t>
    <rPh sb="0" eb="2">
      <t>タイカ</t>
    </rPh>
    <rPh sb="2" eb="4">
      <t>ジカン</t>
    </rPh>
    <phoneticPr fontId="4"/>
  </si>
  <si>
    <t>建具表</t>
    <rPh sb="0" eb="2">
      <t>タテグ</t>
    </rPh>
    <rPh sb="2" eb="3">
      <t>ヒョウ</t>
    </rPh>
    <phoneticPr fontId="4"/>
  </si>
  <si>
    <t>60分以上</t>
    <rPh sb="2" eb="3">
      <t>プン</t>
    </rPh>
    <rPh sb="3" eb="5">
      <t>イジョウ</t>
    </rPh>
    <phoneticPr fontId="4"/>
  </si>
  <si>
    <t>20分以上</t>
    <rPh sb="2" eb="3">
      <t>プン</t>
    </rPh>
    <rPh sb="3" eb="5">
      <t>イジョウ</t>
    </rPh>
    <phoneticPr fontId="4"/>
  </si>
  <si>
    <t>20分未満</t>
    <rPh sb="2" eb="3">
      <t>プン</t>
    </rPh>
    <rPh sb="3" eb="5">
      <t>ミマン</t>
    </rPh>
    <phoneticPr fontId="4"/>
  </si>
  <si>
    <t>換気口等</t>
    <rPh sb="0" eb="2">
      <t>カンキ</t>
    </rPh>
    <rPh sb="2" eb="3">
      <t>コウ</t>
    </rPh>
    <rPh sb="3" eb="4">
      <t>ナド</t>
    </rPh>
    <phoneticPr fontId="4"/>
  </si>
  <si>
    <t>認定書</t>
    <rPh sb="0" eb="2">
      <t>ニンテイ</t>
    </rPh>
    <rPh sb="2" eb="3">
      <t>ショ</t>
    </rPh>
    <phoneticPr fontId="4"/>
  </si>
  <si>
    <t>平面図</t>
    <rPh sb="0" eb="3">
      <t>ヘイメンズ</t>
    </rPh>
    <phoneticPr fontId="4"/>
  </si>
  <si>
    <t>外壁・軒</t>
    <rPh sb="0" eb="2">
      <t>ガイヘキ</t>
    </rPh>
    <rPh sb="3" eb="4">
      <t>ノキ</t>
    </rPh>
    <phoneticPr fontId="4"/>
  </si>
  <si>
    <t>構造・材料</t>
    <rPh sb="0" eb="2">
      <t>コウゾウ</t>
    </rPh>
    <rPh sb="3" eb="5">
      <t>ザイリョウ</t>
    </rPh>
    <phoneticPr fontId="4"/>
  </si>
  <si>
    <t>配置図</t>
    <rPh sb="0" eb="2">
      <t>ハイチ</t>
    </rPh>
    <rPh sb="2" eb="3">
      <t>ズ</t>
    </rPh>
    <phoneticPr fontId="4"/>
  </si>
  <si>
    <t>鉄筋コンクリート造　厚さ７cm以上</t>
    <rPh sb="0" eb="2">
      <t>テッキン</t>
    </rPh>
    <rPh sb="8" eb="9">
      <t>ゾウ</t>
    </rPh>
    <rPh sb="10" eb="11">
      <t>アツ</t>
    </rPh>
    <rPh sb="15" eb="17">
      <t>イジョウ</t>
    </rPh>
    <phoneticPr fontId="4"/>
  </si>
  <si>
    <t>裏の構造</t>
    <rPh sb="0" eb="1">
      <t>ウラ</t>
    </rPh>
    <rPh sb="2" eb="4">
      <t>コウゾウ</t>
    </rPh>
    <phoneticPr fontId="4"/>
  </si>
  <si>
    <t>基準法告示第1399号</t>
    <rPh sb="0" eb="2">
      <t>キジュン</t>
    </rPh>
    <rPh sb="2" eb="3">
      <t>ホウ</t>
    </rPh>
    <rPh sb="3" eb="5">
      <t>コクジ</t>
    </rPh>
    <rPh sb="5" eb="6">
      <t>ダイ</t>
    </rPh>
    <rPh sb="10" eb="11">
      <t>ゴウ</t>
    </rPh>
    <phoneticPr fontId="4"/>
  </si>
  <si>
    <t>基準法告示第1380号</t>
    <rPh sb="0" eb="2">
      <t>キジュン</t>
    </rPh>
    <rPh sb="2" eb="3">
      <t>ホウ</t>
    </rPh>
    <rPh sb="3" eb="5">
      <t>コクジ</t>
    </rPh>
    <rPh sb="5" eb="6">
      <t>ダイ</t>
    </rPh>
    <rPh sb="10" eb="11">
      <t>ゴウ</t>
    </rPh>
    <phoneticPr fontId="4"/>
  </si>
  <si>
    <t>基準法施行令第107条</t>
    <rPh sb="0" eb="2">
      <t>キジュン</t>
    </rPh>
    <rPh sb="2" eb="3">
      <t>ホウ</t>
    </rPh>
    <rPh sb="3" eb="5">
      <t>セコウ</t>
    </rPh>
    <rPh sb="5" eb="6">
      <t>レイ</t>
    </rPh>
    <rPh sb="6" eb="7">
      <t>ダイ</t>
    </rPh>
    <rPh sb="10" eb="11">
      <t>ジョウ</t>
    </rPh>
    <phoneticPr fontId="4"/>
  </si>
  <si>
    <t>基準法施行令第108条</t>
    <rPh sb="0" eb="2">
      <t>キジュン</t>
    </rPh>
    <rPh sb="2" eb="3">
      <t>ホウ</t>
    </rPh>
    <rPh sb="3" eb="5">
      <t>セコウ</t>
    </rPh>
    <rPh sb="5" eb="6">
      <t>レイ</t>
    </rPh>
    <rPh sb="6" eb="7">
      <t>ダイ</t>
    </rPh>
    <rPh sb="10" eb="11">
      <t>ジョウ</t>
    </rPh>
    <phoneticPr fontId="4"/>
  </si>
  <si>
    <t>比</t>
    <rPh sb="0" eb="1">
      <t>ヒ</t>
    </rPh>
    <phoneticPr fontId="4"/>
  </si>
  <si>
    <t>・</t>
    <phoneticPr fontId="4"/>
  </si>
  <si>
    <t>以下</t>
    <rPh sb="0" eb="2">
      <t>イカ</t>
    </rPh>
    <phoneticPr fontId="4"/>
  </si>
  <si>
    <t>最小かぶり厚さ</t>
    <rPh sb="0" eb="2">
      <t>サイショウ</t>
    </rPh>
    <rPh sb="5" eb="6">
      <t>アツ</t>
    </rPh>
    <phoneticPr fontId="4"/>
  </si>
  <si>
    <t>部位</t>
    <rPh sb="0" eb="2">
      <t>ブイ</t>
    </rPh>
    <phoneticPr fontId="4"/>
  </si>
  <si>
    <t>構造配筋</t>
    <rPh sb="0" eb="2">
      <t>コウゾウ</t>
    </rPh>
    <rPh sb="2" eb="3">
      <t>ハイ</t>
    </rPh>
    <rPh sb="3" eb="4">
      <t>キン</t>
    </rPh>
    <phoneticPr fontId="4"/>
  </si>
  <si>
    <t>直接土に接しない部分</t>
    <rPh sb="0" eb="2">
      <t>チョクセツ</t>
    </rPh>
    <rPh sb="2" eb="3">
      <t>ツチ</t>
    </rPh>
    <rPh sb="4" eb="5">
      <t>セッ</t>
    </rPh>
    <rPh sb="8" eb="10">
      <t>ブブン</t>
    </rPh>
    <phoneticPr fontId="4"/>
  </si>
  <si>
    <t>屋根スラブ
床スラブ
非耐力壁</t>
    <rPh sb="0" eb="2">
      <t>ヤネ</t>
    </rPh>
    <phoneticPr fontId="4"/>
  </si>
  <si>
    <t>屋内</t>
    <rPh sb="0" eb="2">
      <t>オクナイ</t>
    </rPh>
    <phoneticPr fontId="4"/>
  </si>
  <si>
    <t>mm
以上</t>
    <rPh sb="3" eb="5">
      <t>イジョウ</t>
    </rPh>
    <phoneticPr fontId="4"/>
  </si>
  <si>
    <t>標準図</t>
    <rPh sb="0" eb="2">
      <t>ヒョウジュン</t>
    </rPh>
    <rPh sb="2" eb="3">
      <t>ズ</t>
    </rPh>
    <phoneticPr fontId="4"/>
  </si>
  <si>
    <t>屋外</t>
    <rPh sb="0" eb="2">
      <t>オクガイ</t>
    </rPh>
    <phoneticPr fontId="4"/>
  </si>
  <si>
    <t>立面図</t>
    <rPh sb="0" eb="3">
      <t>リツメンズ</t>
    </rPh>
    <phoneticPr fontId="4"/>
  </si>
  <si>
    <t>柱・梁・
耐力壁</t>
    <rPh sb="0" eb="1">
      <t>ハシラ</t>
    </rPh>
    <rPh sb="2" eb="3">
      <t>ハリ</t>
    </rPh>
    <rPh sb="5" eb="7">
      <t>タイリョク</t>
    </rPh>
    <rPh sb="7" eb="8">
      <t>ヘキ</t>
    </rPh>
    <phoneticPr fontId="4"/>
  </si>
  <si>
    <t>上階界床</t>
    <rPh sb="0" eb="1">
      <t>ジョウ</t>
    </rPh>
    <rPh sb="1" eb="2">
      <t>カイ</t>
    </rPh>
    <rPh sb="2" eb="3">
      <t>カイ</t>
    </rPh>
    <rPh sb="3" eb="4">
      <t>ショウ</t>
    </rPh>
    <phoneticPr fontId="4"/>
  </si>
  <si>
    <t>床構造等</t>
    <rPh sb="0" eb="1">
      <t>ユカ</t>
    </rPh>
    <rPh sb="1" eb="3">
      <t>コウゾウ</t>
    </rPh>
    <rPh sb="3" eb="4">
      <t>ナド</t>
    </rPh>
    <phoneticPr fontId="4"/>
  </si>
  <si>
    <t>スラブの種類・厚さ</t>
    <rPh sb="4" eb="6">
      <t>シュルイ</t>
    </rPh>
    <rPh sb="7" eb="8">
      <t>アツ</t>
    </rPh>
    <phoneticPr fontId="4"/>
  </si>
  <si>
    <t>（最高）</t>
    <rPh sb="1" eb="3">
      <t>サイコウ</t>
    </rPh>
    <phoneticPr fontId="4"/>
  </si>
  <si>
    <t>均質単板ｽﾗﾌﾞ</t>
    <rPh sb="0" eb="2">
      <t>キンシツ</t>
    </rPh>
    <rPh sb="2" eb="3">
      <t>タン</t>
    </rPh>
    <rPh sb="3" eb="4">
      <t>バン</t>
    </rPh>
    <phoneticPr fontId="4"/>
  </si>
  <si>
    <t>（</t>
    <phoneticPr fontId="4"/>
  </si>
  <si>
    <t>□</t>
    <phoneticPr fontId="4"/>
  </si>
  <si>
    <t>（</t>
    <phoneticPr fontId="4"/>
  </si>
  <si>
    <t>mm）</t>
    <phoneticPr fontId="4"/>
  </si>
  <si>
    <t>等価厚さ</t>
    <rPh sb="0" eb="2">
      <t>トウカ</t>
    </rPh>
    <rPh sb="2" eb="3">
      <t>アツ</t>
    </rPh>
    <phoneticPr fontId="4"/>
  </si>
  <si>
    <t>（最低）</t>
    <rPh sb="1" eb="3">
      <t>サイテイ</t>
    </rPh>
    <phoneticPr fontId="4"/>
  </si>
  <si>
    <t>端部拘束条件（最高）</t>
    <rPh sb="0" eb="1">
      <t>タン</t>
    </rPh>
    <rPh sb="1" eb="2">
      <t>ブ</t>
    </rPh>
    <rPh sb="2" eb="4">
      <t>コウソク</t>
    </rPh>
    <rPh sb="4" eb="6">
      <t>ジョウケン</t>
    </rPh>
    <rPh sb="7" eb="9">
      <t>サイコウ</t>
    </rPh>
    <phoneticPr fontId="4"/>
  </si>
  <si>
    <t>辺）</t>
    <rPh sb="0" eb="1">
      <t>ヘン</t>
    </rPh>
    <phoneticPr fontId="4"/>
  </si>
  <si>
    <t>端部拘束条件（最低）</t>
    <rPh sb="0" eb="1">
      <t>タン</t>
    </rPh>
    <rPh sb="1" eb="2">
      <t>ブ</t>
    </rPh>
    <rPh sb="2" eb="4">
      <t>コウソク</t>
    </rPh>
    <rPh sb="4" eb="6">
      <t>ジョウケン</t>
    </rPh>
    <rPh sb="7" eb="9">
      <t>サイテイ</t>
    </rPh>
    <phoneticPr fontId="4"/>
  </si>
  <si>
    <t>注）</t>
    <rPh sb="0" eb="1">
      <t>チュウ</t>
    </rPh>
    <phoneticPr fontId="4"/>
  </si>
  <si>
    <t>相当スラブ厚による場合は、記入不要</t>
    <rPh sb="0" eb="2">
      <t>ソウトウ</t>
    </rPh>
    <rPh sb="5" eb="6">
      <t>アツ</t>
    </rPh>
    <rPh sb="9" eb="11">
      <t>バアイ</t>
    </rPh>
    <rPh sb="13" eb="15">
      <t>キニュウ</t>
    </rPh>
    <rPh sb="15" eb="17">
      <t>フヨウ</t>
    </rPh>
    <phoneticPr fontId="4"/>
  </si>
  <si>
    <t>受音室名と面積（最高）</t>
    <rPh sb="0" eb="3">
      <t>ジュオンシツ</t>
    </rPh>
    <rPh sb="3" eb="4">
      <t>メイ</t>
    </rPh>
    <rPh sb="5" eb="7">
      <t>メンセキ</t>
    </rPh>
    <rPh sb="8" eb="10">
      <t>サイコウ</t>
    </rPh>
    <phoneticPr fontId="4"/>
  </si>
  <si>
    <t>室名（</t>
    <rPh sb="0" eb="2">
      <t>シツメイ</t>
    </rPh>
    <phoneticPr fontId="4"/>
  </si>
  <si>
    <t>受音室名と面積（最低）</t>
    <rPh sb="0" eb="3">
      <t>ジュオンシツ</t>
    </rPh>
    <rPh sb="3" eb="4">
      <t>メイ</t>
    </rPh>
    <rPh sb="5" eb="7">
      <t>メンセキ</t>
    </rPh>
    <rPh sb="8" eb="10">
      <t>サイテイ</t>
    </rPh>
    <phoneticPr fontId="4"/>
  </si>
  <si>
    <t>床仕上げ構造</t>
    <rPh sb="0" eb="1">
      <t>ユカ</t>
    </rPh>
    <rPh sb="1" eb="3">
      <t>シア</t>
    </rPh>
    <rPh sb="4" eb="6">
      <t>コウゾウ</t>
    </rPh>
    <phoneticPr fontId="4"/>
  </si>
  <si>
    <t>施工方法（最高）</t>
    <rPh sb="0" eb="2">
      <t>セコウ</t>
    </rPh>
    <rPh sb="2" eb="4">
      <t>ホウホウ</t>
    </rPh>
    <rPh sb="5" eb="7">
      <t>サイコウ</t>
    </rPh>
    <phoneticPr fontId="4"/>
  </si>
  <si>
    <t>直接床構造の上に施工</t>
    <rPh sb="0" eb="2">
      <t>チョクセツ</t>
    </rPh>
    <rPh sb="2" eb="3">
      <t>ユカ</t>
    </rPh>
    <rPh sb="3" eb="5">
      <t>コウゾウ</t>
    </rPh>
    <rPh sb="6" eb="7">
      <t>ウエ</t>
    </rPh>
    <rPh sb="8" eb="10">
      <t>セコウ</t>
    </rPh>
    <phoneticPr fontId="4"/>
  </si>
  <si>
    <t>織じゅうたんJIS-L-4404</t>
    <rPh sb="0" eb="1">
      <t>オリ</t>
    </rPh>
    <phoneticPr fontId="4"/>
  </si>
  <si>
    <t>畳JIS-A-5902</t>
    <rPh sb="0" eb="1">
      <t>タタミ</t>
    </rPh>
    <phoneticPr fontId="4"/>
  </si>
  <si>
    <t>建材畳JIS-A-5914</t>
    <rPh sb="0" eb="2">
      <t>ケンザイ</t>
    </rPh>
    <rPh sb="2" eb="3">
      <t>タタミ</t>
    </rPh>
    <phoneticPr fontId="4"/>
  </si>
  <si>
    <t>木質ﾌﾛｰﾘﾝｸﾞ材</t>
    <rPh sb="0" eb="2">
      <t>モクシツ</t>
    </rPh>
    <rPh sb="9" eb="10">
      <t>ザイ</t>
    </rPh>
    <phoneticPr fontId="4"/>
  </si>
  <si>
    <t>ﾋﾞﾆﾙ系床材JIS-A-5705</t>
    <rPh sb="4" eb="5">
      <t>ケイ</t>
    </rPh>
    <rPh sb="5" eb="6">
      <t>ユカ</t>
    </rPh>
    <rPh sb="6" eb="7">
      <t>ザイ</t>
    </rPh>
    <phoneticPr fontId="4"/>
  </si>
  <si>
    <t>JIS-A-1440のｶﾃｺﾞﾘｰⅠ</t>
    <phoneticPr fontId="4"/>
  </si>
  <si>
    <t>告示で規定する乾式二重床下地構造の上に施工</t>
    <rPh sb="0" eb="2">
      <t>コクジ</t>
    </rPh>
    <rPh sb="3" eb="5">
      <t>キテイ</t>
    </rPh>
    <rPh sb="7" eb="9">
      <t>カンシキ</t>
    </rPh>
    <rPh sb="9" eb="11">
      <t>ニジュウ</t>
    </rPh>
    <rPh sb="11" eb="12">
      <t>ユカ</t>
    </rPh>
    <rPh sb="12" eb="14">
      <t>シタジ</t>
    </rPh>
    <rPh sb="14" eb="16">
      <t>コウゾウ</t>
    </rPh>
    <rPh sb="17" eb="18">
      <t>ウエ</t>
    </rPh>
    <rPh sb="19" eb="21">
      <t>セコウ</t>
    </rPh>
    <phoneticPr fontId="4"/>
  </si>
  <si>
    <t>発泡ﾌﾟﾗｽﾁｯｸ系下地構造材の上に施工</t>
    <rPh sb="0" eb="2">
      <t>ハッポウ</t>
    </rPh>
    <rPh sb="9" eb="10">
      <t>ケイ</t>
    </rPh>
    <rPh sb="10" eb="12">
      <t>シタジ</t>
    </rPh>
    <rPh sb="12" eb="14">
      <t>コウゾウ</t>
    </rPh>
    <rPh sb="14" eb="15">
      <t>ザイ</t>
    </rPh>
    <rPh sb="16" eb="17">
      <t>ウエ</t>
    </rPh>
    <rPh sb="18" eb="20">
      <t>セコウ</t>
    </rPh>
    <phoneticPr fontId="4"/>
  </si>
  <si>
    <t>床仕上げ材（最高）</t>
    <rPh sb="0" eb="1">
      <t>ユカ</t>
    </rPh>
    <rPh sb="1" eb="3">
      <t>シア</t>
    </rPh>
    <rPh sb="4" eb="5">
      <t>ザイ</t>
    </rPh>
    <rPh sb="6" eb="8">
      <t>サイコウ</t>
    </rPh>
    <phoneticPr fontId="4"/>
  </si>
  <si>
    <t>告示仕様</t>
    <rPh sb="0" eb="2">
      <t>コクジ</t>
    </rPh>
    <rPh sb="2" eb="4">
      <t>シヨウ</t>
    </rPh>
    <phoneticPr fontId="4"/>
  </si>
  <si>
    <t>告示同等</t>
    <rPh sb="0" eb="2">
      <t>コクジ</t>
    </rPh>
    <rPh sb="2" eb="4">
      <t>ドウトウ</t>
    </rPh>
    <phoneticPr fontId="4"/>
  </si>
  <si>
    <t>床仕上げの厚さ</t>
    <rPh sb="0" eb="1">
      <t>ユカ</t>
    </rPh>
    <rPh sb="1" eb="3">
      <t>シア</t>
    </rPh>
    <rPh sb="5" eb="6">
      <t>アツ</t>
    </rPh>
    <phoneticPr fontId="4"/>
  </si>
  <si>
    <t>施工方法（最低）</t>
    <rPh sb="0" eb="2">
      <t>セコウ</t>
    </rPh>
    <rPh sb="2" eb="4">
      <t>ホウホウ</t>
    </rPh>
    <rPh sb="5" eb="7">
      <t>サイテイ</t>
    </rPh>
    <phoneticPr fontId="4"/>
  </si>
  <si>
    <t>床仕上げ材（最低）</t>
    <rPh sb="0" eb="1">
      <t>ユカ</t>
    </rPh>
    <rPh sb="1" eb="3">
      <t>シア</t>
    </rPh>
    <rPh sb="4" eb="5">
      <t>ザイ</t>
    </rPh>
    <rPh sb="6" eb="8">
      <t>サイテイ</t>
    </rPh>
    <phoneticPr fontId="4"/>
  </si>
  <si>
    <t>相当スラブ厚</t>
    <rPh sb="0" eb="2">
      <t>ソウトウ</t>
    </rPh>
    <rPh sb="5" eb="6">
      <t>アツ</t>
    </rPh>
    <phoneticPr fontId="4"/>
  </si>
  <si>
    <t>⊿L：重量床衝撃音レベル低減量</t>
    <rPh sb="3" eb="5">
      <t>ジュウリョウ</t>
    </rPh>
    <rPh sb="5" eb="6">
      <t>ユカ</t>
    </rPh>
    <rPh sb="6" eb="8">
      <t>ショウゲキ</t>
    </rPh>
    <rPh sb="8" eb="9">
      <t>オン</t>
    </rPh>
    <rPh sb="12" eb="14">
      <t>テイゲン</t>
    </rPh>
    <rPh sb="14" eb="15">
      <t>リョウ</t>
    </rPh>
    <phoneticPr fontId="4"/>
  </si>
  <si>
    <t>m：床躯体の面密度</t>
    <rPh sb="2" eb="3">
      <t>ユカ</t>
    </rPh>
    <rPh sb="3" eb="4">
      <t>ク</t>
    </rPh>
    <rPh sb="4" eb="5">
      <t>タイ</t>
    </rPh>
    <rPh sb="6" eb="7">
      <t>メン</t>
    </rPh>
    <rPh sb="7" eb="9">
      <t>ミツド</t>
    </rPh>
    <phoneticPr fontId="4"/>
  </si>
  <si>
    <t>均質単板スラブの場合は記入不要</t>
    <rPh sb="0" eb="2">
      <t>キンシツ</t>
    </rPh>
    <rPh sb="2" eb="3">
      <t>タン</t>
    </rPh>
    <rPh sb="3" eb="4">
      <t>バン</t>
    </rPh>
    <rPh sb="8" eb="10">
      <t>バアイ</t>
    </rPh>
    <rPh sb="11" eb="13">
      <t>キニュウ</t>
    </rPh>
    <rPh sb="13" eb="15">
      <t>フヨウ</t>
    </rPh>
    <phoneticPr fontId="4"/>
  </si>
  <si>
    <t>□</t>
    <phoneticPr fontId="4"/>
  </si>
  <si>
    <t>床構造の区分（最高）</t>
    <rPh sb="0" eb="1">
      <t>ユカ</t>
    </rPh>
    <rPh sb="1" eb="3">
      <t>コウゾウ</t>
    </rPh>
    <rPh sb="4" eb="6">
      <t>クブン</t>
    </rPh>
    <rPh sb="7" eb="9">
      <t>サイコウ</t>
    </rPh>
    <phoneticPr fontId="4"/>
  </si>
  <si>
    <t>区分</t>
    <rPh sb="0" eb="2">
      <t>クブン</t>
    </rPh>
    <phoneticPr fontId="4"/>
  </si>
  <si>
    <t>床構造１</t>
    <rPh sb="0" eb="1">
      <t>ユカ</t>
    </rPh>
    <rPh sb="1" eb="3">
      <t>コウゾウ</t>
    </rPh>
    <phoneticPr fontId="4"/>
  </si>
  <si>
    <t>床構造２</t>
    <rPh sb="0" eb="1">
      <t>ユカ</t>
    </rPh>
    <rPh sb="1" eb="3">
      <t>コウゾウ</t>
    </rPh>
    <phoneticPr fontId="4"/>
  </si>
  <si>
    <t>2.5以上</t>
    <rPh sb="3" eb="5">
      <t>イジョウ</t>
    </rPh>
    <phoneticPr fontId="4"/>
  </si>
  <si>
    <t>2.0以上</t>
    <rPh sb="3" eb="5">
      <t>イジョウ</t>
    </rPh>
    <phoneticPr fontId="4"/>
  </si>
  <si>
    <t>1.8以上</t>
    <rPh sb="3" eb="5">
      <t>イジョウ</t>
    </rPh>
    <phoneticPr fontId="4"/>
  </si>
  <si>
    <t>1.8未満</t>
    <rPh sb="3" eb="5">
      <t>ミマン</t>
    </rPh>
    <phoneticPr fontId="4"/>
  </si>
  <si>
    <t>1100以上</t>
    <rPh sb="4" eb="6">
      <t>イジョウ</t>
    </rPh>
    <phoneticPr fontId="4"/>
  </si>
  <si>
    <t>1100未満</t>
    <rPh sb="4" eb="6">
      <t>ミマン</t>
    </rPh>
    <phoneticPr fontId="4"/>
  </si>
  <si>
    <t>）</t>
    <phoneticPr fontId="4"/>
  </si>
  <si>
    <t>内法の長辺寸法</t>
    <rPh sb="0" eb="2">
      <t>ウチノリ</t>
    </rPh>
    <rPh sb="3" eb="5">
      <t>チョウヘン</t>
    </rPh>
    <rPh sb="5" eb="7">
      <t>スンポウ</t>
    </rPh>
    <phoneticPr fontId="4"/>
  </si>
  <si>
    <t>1300未満</t>
    <rPh sb="4" eb="6">
      <t>ミマン</t>
    </rPh>
    <phoneticPr fontId="4"/>
  </si>
  <si>
    <t>便器の形式</t>
    <rPh sb="0" eb="2">
      <t>ベンキ</t>
    </rPh>
    <rPh sb="3" eb="5">
      <t>ケイシキ</t>
    </rPh>
    <phoneticPr fontId="4"/>
  </si>
  <si>
    <t>腰掛け式</t>
    <rPh sb="0" eb="2">
      <t>コシカ</t>
    </rPh>
    <rPh sb="3" eb="4">
      <t>シキ</t>
    </rPh>
    <phoneticPr fontId="4"/>
  </si>
  <si>
    <t>特定寝室とする室</t>
    <rPh sb="0" eb="2">
      <t>トクテイ</t>
    </rPh>
    <rPh sb="2" eb="4">
      <t>シンシツ</t>
    </rPh>
    <rPh sb="7" eb="8">
      <t>シツ</t>
    </rPh>
    <phoneticPr fontId="4"/>
  </si>
  <si>
    <t>9未満</t>
    <rPh sb="1" eb="3">
      <t>ミマン</t>
    </rPh>
    <phoneticPr fontId="4"/>
  </si>
  <si>
    <t>高齢者（共用）1/2</t>
    <rPh sb="0" eb="3">
      <t>コウレイシャ</t>
    </rPh>
    <rPh sb="4" eb="6">
      <t>キョウヨウ</t>
    </rPh>
    <phoneticPr fontId="4"/>
  </si>
  <si>
    <t>（第13面）</t>
    <rPh sb="1" eb="2">
      <t>ダイ</t>
    </rPh>
    <rPh sb="4" eb="5">
      <t>メン</t>
    </rPh>
    <phoneticPr fontId="4"/>
  </si>
  <si>
    <t>床面からの高さ</t>
    <rPh sb="0" eb="1">
      <t>ユカ</t>
    </rPh>
    <rPh sb="1" eb="2">
      <t>メン</t>
    </rPh>
    <rPh sb="5" eb="6">
      <t>タカ</t>
    </rPh>
    <phoneticPr fontId="4"/>
  </si>
  <si>
    <t>床の段差等</t>
    <rPh sb="0" eb="1">
      <t>ユカ</t>
    </rPh>
    <rPh sb="2" eb="4">
      <t>ダンサ</t>
    </rPh>
    <rPh sb="4" eb="5">
      <t>ナド</t>
    </rPh>
    <phoneticPr fontId="4"/>
  </si>
  <si>
    <t>段差なし</t>
    <rPh sb="0" eb="2">
      <t>ダンサ</t>
    </rPh>
    <phoneticPr fontId="4"/>
  </si>
  <si>
    <t>高低差</t>
    <rPh sb="0" eb="3">
      <t>コウテイサ</t>
    </rPh>
    <phoneticPr fontId="4"/>
  </si>
  <si>
    <t>高低差が生じる場合の構造</t>
    <rPh sb="0" eb="2">
      <t>コウテイ</t>
    </rPh>
    <rPh sb="2" eb="3">
      <t>サ</t>
    </rPh>
    <rPh sb="4" eb="5">
      <t>ショウ</t>
    </rPh>
    <rPh sb="7" eb="9">
      <t>バアイ</t>
    </rPh>
    <rPh sb="10" eb="12">
      <t>コウゾウ</t>
    </rPh>
    <phoneticPr fontId="4"/>
  </si>
  <si>
    <t>傾斜路の勾配</t>
    <rPh sb="0" eb="2">
      <t>ケイシャ</t>
    </rPh>
    <rPh sb="2" eb="3">
      <t>ミチ</t>
    </rPh>
    <rPh sb="4" eb="6">
      <t>コウバイ</t>
    </rPh>
    <phoneticPr fontId="4"/>
  </si>
  <si>
    <t>□</t>
    <phoneticPr fontId="4"/>
  </si>
  <si>
    <t>【郵便番号】</t>
    <phoneticPr fontId="4"/>
  </si>
  <si>
    <t>〒</t>
    <phoneticPr fontId="4"/>
  </si>
  <si>
    <t>【電話番号】</t>
    <phoneticPr fontId="4"/>
  </si>
  <si>
    <t>申請者からの委任を受けて申請を代理で行う者がいる場合においては、２欄に記入してください。</t>
    <phoneticPr fontId="4"/>
  </si>
  <si>
    <t>（第三面）</t>
    <phoneticPr fontId="4"/>
  </si>
  <si>
    <t>建築物に関する事項</t>
    <phoneticPr fontId="4"/>
  </si>
  <si>
    <t>区域区分未設定</t>
    <rPh sb="0" eb="2">
      <t>クイキ</t>
    </rPh>
    <rPh sb="2" eb="4">
      <t>クブン</t>
    </rPh>
    <rPh sb="4" eb="5">
      <t>ミ</t>
    </rPh>
    <rPh sb="5" eb="7">
      <t>セッテイ</t>
    </rPh>
    <phoneticPr fontId="4"/>
  </si>
  <si>
    <t>）</t>
    <phoneticPr fontId="4"/>
  </si>
  <si>
    <t>【３．防火地域】</t>
    <phoneticPr fontId="4"/>
  </si>
  <si>
    <t>【４．敷地面積】</t>
    <phoneticPr fontId="4"/>
  </si>
  <si>
    <t>【５．建て方】</t>
    <phoneticPr fontId="4"/>
  </si>
  <si>
    <t>【６．建築面積】</t>
    <phoneticPr fontId="4"/>
  </si>
  <si>
    <t>【７．延べ面積】</t>
    <phoneticPr fontId="4"/>
  </si>
  <si>
    <t>【８．住戸の数】</t>
    <phoneticPr fontId="4"/>
  </si>
  <si>
    <t>【建物全体】</t>
    <phoneticPr fontId="4"/>
  </si>
  <si>
    <t>地下</t>
    <phoneticPr fontId="4"/>
  </si>
  <si>
    <t>造</t>
    <rPh sb="0" eb="1">
      <t>ツク</t>
    </rPh>
    <phoneticPr fontId="4"/>
  </si>
  <si>
    <t>【11．その他必要な事項】</t>
    <phoneticPr fontId="4"/>
  </si>
  <si>
    <t>【12．備考】</t>
    <phoneticPr fontId="4"/>
  </si>
  <si>
    <t>申請者の氏名又は名称</t>
    <phoneticPr fontId="4"/>
  </si>
  <si>
    <t>第</t>
    <phoneticPr fontId="4"/>
  </si>
  <si>
    <t>号</t>
    <phoneticPr fontId="4"/>
  </si>
  <si>
    <t>□</t>
    <phoneticPr fontId="4"/>
  </si>
  <si>
    <t>・</t>
    <phoneticPr fontId="4"/>
  </si>
  <si>
    <r>
      <t>単純開口率</t>
    </r>
    <r>
      <rPr>
        <sz val="10"/>
        <rFont val="ＭＳ Ｐゴシック"/>
        <family val="3"/>
        <charset val="128"/>
      </rPr>
      <t>(</t>
    </r>
    <r>
      <rPr>
        <b/>
        <sz val="10"/>
        <rFont val="ＭＳ Ｐゴシック"/>
        <family val="3"/>
        <charset val="128"/>
      </rPr>
      <t>Ａ</t>
    </r>
    <r>
      <rPr>
        <sz val="10"/>
        <rFont val="ＭＳ Ｐゴシック"/>
        <family val="3"/>
        <charset val="128"/>
      </rPr>
      <t>÷</t>
    </r>
    <r>
      <rPr>
        <b/>
        <sz val="10"/>
        <rFont val="ＭＳ Ｐゴシック"/>
        <family val="3"/>
        <charset val="128"/>
      </rPr>
      <t>Ｓ</t>
    </r>
    <r>
      <rPr>
        <sz val="10"/>
        <rFont val="ＭＳ Ｐゴシック"/>
        <family val="3"/>
        <charset val="128"/>
      </rPr>
      <t>×１００［％］／小数点以下切り捨て）</t>
    </r>
    <rPh sb="0" eb="2">
      <t>タンジュン</t>
    </rPh>
    <rPh sb="2" eb="4">
      <t>カイコウ</t>
    </rPh>
    <rPh sb="4" eb="5">
      <t>リツ</t>
    </rPh>
    <rPh sb="17" eb="20">
      <t>ショウスウテン</t>
    </rPh>
    <rPh sb="20" eb="22">
      <t>イカ</t>
    </rPh>
    <rPh sb="22" eb="23">
      <t>キ</t>
    </rPh>
    <rPh sb="24" eb="25">
      <t>ス</t>
    </rPh>
    <phoneticPr fontId="4"/>
  </si>
  <si>
    <t>÷</t>
    <phoneticPr fontId="4"/>
  </si>
  <si>
    <t>×</t>
    <phoneticPr fontId="4"/>
  </si>
  <si>
    <t>１００＝</t>
    <phoneticPr fontId="4"/>
  </si>
  <si>
    <t>Ａn</t>
    <phoneticPr fontId="4"/>
  </si>
  <si>
    <t>Ａe</t>
    <phoneticPr fontId="4"/>
  </si>
  <si>
    <t>Ａs</t>
    <phoneticPr fontId="4"/>
  </si>
  <si>
    <t>Ａw</t>
    <phoneticPr fontId="4"/>
  </si>
  <si>
    <t>【電話番号】</t>
    <phoneticPr fontId="4"/>
  </si>
  <si>
    <t>【氏名】</t>
    <phoneticPr fontId="4"/>
  </si>
  <si>
    <t>（</t>
    <phoneticPr fontId="4"/>
  </si>
  <si>
    <t>造</t>
    <rPh sb="0" eb="1">
      <t>ゾウ</t>
    </rPh>
    <phoneticPr fontId="4"/>
  </si>
  <si>
    <t>計算書</t>
    <rPh sb="0" eb="3">
      <t>ケイサンショ</t>
    </rPh>
    <phoneticPr fontId="4"/>
  </si>
  <si>
    <t>耐震等級</t>
    <rPh sb="0" eb="2">
      <t>タイシン</t>
    </rPh>
    <rPh sb="2" eb="4">
      <t>トウキュウ</t>
    </rPh>
    <phoneticPr fontId="4"/>
  </si>
  <si>
    <t>・</t>
    <phoneticPr fontId="4"/>
  </si>
  <si>
    <t>その他</t>
    <rPh sb="2" eb="3">
      <t>タ</t>
    </rPh>
    <phoneticPr fontId="4"/>
  </si>
  <si>
    <t>構造設計</t>
    <rPh sb="0" eb="2">
      <t>コウゾウ</t>
    </rPh>
    <rPh sb="2" eb="4">
      <t>セッケイ</t>
    </rPh>
    <phoneticPr fontId="4"/>
  </si>
  <si>
    <t>標準仕様</t>
    <rPh sb="0" eb="2">
      <t>ヒョウジュン</t>
    </rPh>
    <rPh sb="2" eb="4">
      <t>シヨウ</t>
    </rPh>
    <phoneticPr fontId="4"/>
  </si>
  <si>
    <t>構造図</t>
    <rPh sb="0" eb="2">
      <t>コウゾウ</t>
    </rPh>
    <rPh sb="2" eb="3">
      <t>ズ</t>
    </rPh>
    <phoneticPr fontId="4"/>
  </si>
  <si>
    <t>耐風等級</t>
    <rPh sb="0" eb="1">
      <t>タイ</t>
    </rPh>
    <rPh sb="1" eb="2">
      <t>フウ</t>
    </rPh>
    <rPh sb="2" eb="4">
      <t>トウキュウ</t>
    </rPh>
    <phoneticPr fontId="4"/>
  </si>
  <si>
    <t>（</t>
    <phoneticPr fontId="4"/>
  </si>
  <si>
    <t>）</t>
    <phoneticPr fontId="4"/>
  </si>
  <si>
    <t>（</t>
    <phoneticPr fontId="4"/>
  </si>
  <si>
    <t>）</t>
    <phoneticPr fontId="4"/>
  </si>
  <si>
    <t>地盤・杭</t>
    <rPh sb="0" eb="2">
      <t>ジバン</t>
    </rPh>
    <rPh sb="3" eb="4">
      <t>クイ</t>
    </rPh>
    <phoneticPr fontId="4"/>
  </si>
  <si>
    <t>地盤の種類・</t>
    <rPh sb="0" eb="2">
      <t>ジバン</t>
    </rPh>
    <rPh sb="3" eb="5">
      <t>シュルイ</t>
    </rPh>
    <phoneticPr fontId="4"/>
  </si>
  <si>
    <t>・支持地盤の種類</t>
    <rPh sb="1" eb="3">
      <t>シジ</t>
    </rPh>
    <rPh sb="3" eb="5">
      <t>ジバン</t>
    </rPh>
    <rPh sb="6" eb="8">
      <t>シュルイ</t>
    </rPh>
    <phoneticPr fontId="4"/>
  </si>
  <si>
    <t>粘性土</t>
    <rPh sb="0" eb="2">
      <t>ネンセイ</t>
    </rPh>
    <rPh sb="2" eb="3">
      <t>ド</t>
    </rPh>
    <phoneticPr fontId="4"/>
  </si>
  <si>
    <t>砂質土</t>
    <rPh sb="0" eb="1">
      <t>サ</t>
    </rPh>
    <rPh sb="1" eb="2">
      <t>シツ</t>
    </rPh>
    <rPh sb="2" eb="3">
      <t>ド</t>
    </rPh>
    <phoneticPr fontId="4"/>
  </si>
  <si>
    <t>（第二面）</t>
    <phoneticPr fontId="4"/>
  </si>
  <si>
    <t>申請者等の概要</t>
    <phoneticPr fontId="4"/>
  </si>
  <si>
    <t>【１．申請者】</t>
    <phoneticPr fontId="4"/>
  </si>
  <si>
    <t>【氏名又は名称のフリガナ】</t>
    <phoneticPr fontId="4"/>
  </si>
  <si>
    <t>【氏名又は名称】</t>
    <phoneticPr fontId="4"/>
  </si>
  <si>
    <t>【郵便番号】</t>
    <phoneticPr fontId="4"/>
  </si>
  <si>
    <t>〒</t>
    <phoneticPr fontId="4"/>
  </si>
  <si>
    <t>【住　　所】</t>
    <phoneticPr fontId="4"/>
  </si>
  <si>
    <t>【電話番号】</t>
    <phoneticPr fontId="4"/>
  </si>
  <si>
    <t>重量床衝撃音対策</t>
    <rPh sb="0" eb="2">
      <t>ジュウリョウ</t>
    </rPh>
    <rPh sb="2" eb="3">
      <t>ユカ</t>
    </rPh>
    <rPh sb="3" eb="5">
      <t>ショウゲキ</t>
    </rPh>
    <rPh sb="5" eb="6">
      <t>オン</t>
    </rPh>
    <rPh sb="6" eb="8">
      <t>タイサク</t>
    </rPh>
    <phoneticPr fontId="4"/>
  </si>
  <si>
    <t>軽量床衝撃音対策</t>
    <rPh sb="0" eb="2">
      <t>ケイリョウ</t>
    </rPh>
    <rPh sb="2" eb="3">
      <t>ユカ</t>
    </rPh>
    <rPh sb="3" eb="5">
      <t>ショウゲキ</t>
    </rPh>
    <rPh sb="5" eb="6">
      <t>オン</t>
    </rPh>
    <rPh sb="6" eb="8">
      <t>タイサク</t>
    </rPh>
    <phoneticPr fontId="4"/>
  </si>
  <si>
    <t>なし</t>
    <phoneticPr fontId="4"/>
  </si>
  <si>
    <t>・</t>
    <phoneticPr fontId="4"/>
  </si>
  <si>
    <t>（</t>
    <phoneticPr fontId="4"/>
  </si>
  <si>
    <t>無</t>
    <rPh sb="0" eb="1">
      <t>ム</t>
    </rPh>
    <phoneticPr fontId="4"/>
  </si>
  <si>
    <t>（</t>
    <phoneticPr fontId="4"/>
  </si>
  <si>
    <t>（</t>
    <phoneticPr fontId="4"/>
  </si>
  <si>
    <t>北向開口</t>
    <rPh sb="0" eb="1">
      <t>キタ</t>
    </rPh>
    <rPh sb="1" eb="2">
      <t>ム</t>
    </rPh>
    <rPh sb="2" eb="4">
      <t>カイコウ</t>
    </rPh>
    <phoneticPr fontId="4"/>
  </si>
  <si>
    <t>洋室（2）</t>
    <rPh sb="0" eb="2">
      <t>ヨウシツ</t>
    </rPh>
    <phoneticPr fontId="4"/>
  </si>
  <si>
    <t>洋室（3）</t>
    <rPh sb="0" eb="2">
      <t>ヨウシツ</t>
    </rPh>
    <phoneticPr fontId="4"/>
  </si>
  <si>
    <t>洋室（４）</t>
    <rPh sb="0" eb="2">
      <t>ヨウシツ</t>
    </rPh>
    <phoneticPr fontId="4"/>
  </si>
  <si>
    <t>和室</t>
    <rPh sb="0" eb="2">
      <t>ワシツ</t>
    </rPh>
    <phoneticPr fontId="4"/>
  </si>
  <si>
    <t>ＤＫ</t>
    <phoneticPr fontId="4"/>
  </si>
  <si>
    <t>東向開口</t>
    <rPh sb="0" eb="1">
      <t>ヒガシ</t>
    </rPh>
    <rPh sb="1" eb="2">
      <t>ム</t>
    </rPh>
    <rPh sb="2" eb="4">
      <t>カイコウ</t>
    </rPh>
    <phoneticPr fontId="4"/>
  </si>
  <si>
    <t>ＭＢＲ</t>
    <phoneticPr fontId="4"/>
  </si>
  <si>
    <t>ＢＲ1</t>
    <phoneticPr fontId="4"/>
  </si>
  <si>
    <t>ＢＲ２</t>
    <phoneticPr fontId="4"/>
  </si>
  <si>
    <t>南向開口</t>
    <rPh sb="0" eb="1">
      <t>ミナミ</t>
    </rPh>
    <rPh sb="1" eb="2">
      <t>ム</t>
    </rPh>
    <rPh sb="2" eb="4">
      <t>カイコウ</t>
    </rPh>
    <phoneticPr fontId="4"/>
  </si>
  <si>
    <t>西向開口</t>
    <rPh sb="0" eb="2">
      <t>ニシム</t>
    </rPh>
    <rPh sb="2" eb="4">
      <t>カイコウ</t>
    </rPh>
    <phoneticPr fontId="4"/>
  </si>
  <si>
    <t>真上開口</t>
    <rPh sb="0" eb="2">
      <t>マウエ</t>
    </rPh>
    <rPh sb="2" eb="4">
      <t>カイコウ</t>
    </rPh>
    <phoneticPr fontId="4"/>
  </si>
  <si>
    <t>ﾀｲﾌﾟ別</t>
    <rPh sb="4" eb="5">
      <t>ベツ</t>
    </rPh>
    <phoneticPr fontId="4"/>
  </si>
  <si>
    <t>事　　項</t>
    <rPh sb="0" eb="1">
      <t>コト</t>
    </rPh>
    <rPh sb="3" eb="4">
      <t>コウ</t>
    </rPh>
    <phoneticPr fontId="4"/>
  </si>
  <si>
    <t>等　級※</t>
    <rPh sb="0" eb="1">
      <t>トウ</t>
    </rPh>
    <rPh sb="2" eb="3">
      <t>キュウ</t>
    </rPh>
    <phoneticPr fontId="4"/>
  </si>
  <si>
    <t>確認欄</t>
    <rPh sb="0" eb="1">
      <t>アキラ</t>
    </rPh>
    <rPh sb="1" eb="2">
      <t>シノブ</t>
    </rPh>
    <rPh sb="2" eb="3">
      <t>ラン</t>
    </rPh>
    <phoneticPr fontId="4"/>
  </si>
  <si>
    <t>(損傷防止)</t>
    <rPh sb="1" eb="3">
      <t>ソンショウ</t>
    </rPh>
    <rPh sb="3" eb="5">
      <t>ボウシ</t>
    </rPh>
    <phoneticPr fontId="4"/>
  </si>
  <si>
    <t>）</t>
    <phoneticPr fontId="4"/>
  </si>
  <si>
    <t>耐積雪等級</t>
    <rPh sb="0" eb="1">
      <t>タイ</t>
    </rPh>
    <rPh sb="1" eb="3">
      <t>セキセツ</t>
    </rPh>
    <phoneticPr fontId="4"/>
  </si>
  <si>
    <t>）</t>
    <phoneticPr fontId="4"/>
  </si>
  <si>
    <t>地盤又は杭の</t>
    <rPh sb="0" eb="2">
      <t>ジバン</t>
    </rPh>
    <rPh sb="2" eb="3">
      <t>マタ</t>
    </rPh>
    <phoneticPr fontId="4"/>
  </si>
  <si>
    <t>許容支持力等</t>
    <rPh sb="0" eb="2">
      <t>キョヨウ</t>
    </rPh>
    <phoneticPr fontId="4"/>
  </si>
  <si>
    <t>その他（地震に対する構造躯体の倒壊等防止及び損傷防止）</t>
    <rPh sb="2" eb="3">
      <t>タ</t>
    </rPh>
    <rPh sb="4" eb="6">
      <t>ジシン</t>
    </rPh>
    <rPh sb="7" eb="8">
      <t>タイ</t>
    </rPh>
    <rPh sb="10" eb="12">
      <t>コウゾウ</t>
    </rPh>
    <rPh sb="12" eb="14">
      <t>クタイ</t>
    </rPh>
    <rPh sb="15" eb="18">
      <t>トウカイトウ</t>
    </rPh>
    <rPh sb="18" eb="20">
      <t>ボウシ</t>
    </rPh>
    <rPh sb="20" eb="21">
      <t>オヨ</t>
    </rPh>
    <rPh sb="22" eb="24">
      <t>ソンショウ</t>
    </rPh>
    <rPh sb="24" eb="26">
      <t>ボウシ</t>
    </rPh>
    <phoneticPr fontId="4"/>
  </si>
  <si>
    <t>耐風等級（構造躯体の倒壊等防止及び損傷防止）</t>
    <rPh sb="0" eb="1">
      <t>タイ</t>
    </rPh>
    <rPh sb="1" eb="2">
      <t>カゼ</t>
    </rPh>
    <rPh sb="2" eb="4">
      <t>トウキュウ</t>
    </rPh>
    <phoneticPr fontId="4"/>
  </si>
  <si>
    <t>更新対策（共用排水管）</t>
    <rPh sb="0" eb="2">
      <t>コウシン</t>
    </rPh>
    <rPh sb="2" eb="4">
      <t>タイサク</t>
    </rPh>
    <rPh sb="5" eb="7">
      <t>キョウヨウ</t>
    </rPh>
    <rPh sb="7" eb="9">
      <t>ハイスイ</t>
    </rPh>
    <rPh sb="9" eb="10">
      <t>カン</t>
    </rPh>
    <phoneticPr fontId="4"/>
  </si>
  <si>
    <t>４．維持管理・更新への配慮に関すること</t>
    <rPh sb="2" eb="4">
      <t>イジ</t>
    </rPh>
    <rPh sb="4" eb="6">
      <t>カンリ</t>
    </rPh>
    <rPh sb="7" eb="9">
      <t>コウシン</t>
    </rPh>
    <rPh sb="11" eb="13">
      <t>ハイリョ</t>
    </rPh>
    <rPh sb="14" eb="15">
      <t>カン</t>
    </rPh>
    <phoneticPr fontId="4"/>
  </si>
  <si>
    <t>更新対策（住戸専用部）</t>
    <rPh sb="0" eb="2">
      <t>コウシン</t>
    </rPh>
    <rPh sb="2" eb="4">
      <t>タイサク</t>
    </rPh>
    <rPh sb="5" eb="6">
      <t>ジュウ</t>
    </rPh>
    <rPh sb="6" eb="7">
      <t>コ</t>
    </rPh>
    <rPh sb="7" eb="9">
      <t>センヨウ</t>
    </rPh>
    <rPh sb="9" eb="10">
      <t>ブ</t>
    </rPh>
    <phoneticPr fontId="4"/>
  </si>
  <si>
    <t>1-4</t>
    <phoneticPr fontId="4"/>
  </si>
  <si>
    <t>1-5</t>
    <phoneticPr fontId="4"/>
  </si>
  <si>
    <t>1-3</t>
    <phoneticPr fontId="4"/>
  </si>
  <si>
    <t>(倒壊等防止)</t>
    <rPh sb="1" eb="3">
      <t>トウカイ</t>
    </rPh>
    <rPh sb="3" eb="4">
      <t>トウ</t>
    </rPh>
    <rPh sb="4" eb="6">
      <t>ボウシ</t>
    </rPh>
    <phoneticPr fontId="4"/>
  </si>
  <si>
    <t>（倒壊等防止及び損傷防止）</t>
    <rPh sb="1" eb="4">
      <t>トウカイトウ</t>
    </rPh>
    <rPh sb="4" eb="6">
      <t>ボウシ</t>
    </rPh>
    <rPh sb="6" eb="7">
      <t>オヨ</t>
    </rPh>
    <rPh sb="8" eb="10">
      <t>ソンショウ</t>
    </rPh>
    <rPh sb="10" eb="12">
      <t>ボウシ</t>
    </rPh>
    <phoneticPr fontId="4"/>
  </si>
  <si>
    <t>1-6</t>
    <phoneticPr fontId="4"/>
  </si>
  <si>
    <t>1-7</t>
    <phoneticPr fontId="4"/>
  </si>
  <si>
    <t>免震建築物</t>
    <rPh sb="0" eb="1">
      <t>メン</t>
    </rPh>
    <rPh sb="1" eb="2">
      <t>シン</t>
    </rPh>
    <rPh sb="2" eb="4">
      <t>ケンチク</t>
    </rPh>
    <rPh sb="4" eb="5">
      <t>ブツ</t>
    </rPh>
    <phoneticPr fontId="4"/>
  </si>
  <si>
    <t>平成12年建設省告示第2009号第1第3号に規定されるもの</t>
    <rPh sb="0" eb="2">
      <t>ヘイセイ</t>
    </rPh>
    <rPh sb="4" eb="5">
      <t>ネン</t>
    </rPh>
    <rPh sb="5" eb="8">
      <t>ケンセツショウ</t>
    </rPh>
    <rPh sb="8" eb="10">
      <t>コクジ</t>
    </rPh>
    <rPh sb="10" eb="11">
      <t>ダイ</t>
    </rPh>
    <rPh sb="15" eb="16">
      <t>ゴウ</t>
    </rPh>
    <rPh sb="16" eb="17">
      <t>ダイ</t>
    </rPh>
    <rPh sb="18" eb="19">
      <t>ダイ</t>
    </rPh>
    <rPh sb="20" eb="21">
      <t>ゴウ</t>
    </rPh>
    <rPh sb="22" eb="24">
      <t>キテイ</t>
    </rPh>
    <phoneticPr fontId="4"/>
  </si>
  <si>
    <t>同告示第2の該当する号</t>
    <rPh sb="0" eb="1">
      <t>ドウ</t>
    </rPh>
    <rPh sb="1" eb="3">
      <t>コクジ</t>
    </rPh>
    <rPh sb="3" eb="4">
      <t>ダイ</t>
    </rPh>
    <rPh sb="6" eb="8">
      <t>ガイトウ</t>
    </rPh>
    <rPh sb="10" eb="11">
      <t>ゴウ</t>
    </rPh>
    <phoneticPr fontId="4"/>
  </si>
  <si>
    <t>一</t>
    <rPh sb="0" eb="1">
      <t>１</t>
    </rPh>
    <phoneticPr fontId="4"/>
  </si>
  <si>
    <t>二</t>
    <rPh sb="0" eb="1">
      <t>２</t>
    </rPh>
    <phoneticPr fontId="4"/>
  </si>
  <si>
    <t>三</t>
    <rPh sb="0" eb="1">
      <t>３</t>
    </rPh>
    <phoneticPr fontId="4"/>
  </si>
  <si>
    <t>（四号建築物）</t>
    <rPh sb="1" eb="2">
      <t>４</t>
    </rPh>
    <rPh sb="2" eb="3">
      <t>ゴウ</t>
    </rPh>
    <rPh sb="3" eb="6">
      <t>ケンチクブツ</t>
    </rPh>
    <phoneticPr fontId="4"/>
  </si>
  <si>
    <t>（建築基準法20条第二号に掲げる建築物）</t>
    <rPh sb="1" eb="3">
      <t>ケンチク</t>
    </rPh>
    <rPh sb="3" eb="6">
      <t>キジュンホウ</t>
    </rPh>
    <rPh sb="8" eb="9">
      <t>ジョウ</t>
    </rPh>
    <rPh sb="9" eb="10">
      <t>ダイ</t>
    </rPh>
    <rPh sb="10" eb="11">
      <t>ニ</t>
    </rPh>
    <rPh sb="11" eb="12">
      <t>ゴウ</t>
    </rPh>
    <rPh sb="13" eb="14">
      <t>カカ</t>
    </rPh>
    <rPh sb="16" eb="19">
      <t>ケンチクブツ</t>
    </rPh>
    <phoneticPr fontId="4"/>
  </si>
  <si>
    <t>（時刻暦応答解析を行い大臣認定取得）</t>
    <rPh sb="1" eb="3">
      <t>ジコク</t>
    </rPh>
    <rPh sb="3" eb="4">
      <t>レキ</t>
    </rPh>
    <rPh sb="4" eb="6">
      <t>オウトウ</t>
    </rPh>
    <rPh sb="6" eb="8">
      <t>カイセキ</t>
    </rPh>
    <rPh sb="9" eb="10">
      <t>オコナ</t>
    </rPh>
    <rPh sb="11" eb="13">
      <t>ダイジン</t>
    </rPh>
    <rPh sb="13" eb="15">
      <t>ニンテイ</t>
    </rPh>
    <rPh sb="15" eb="17">
      <t>シュトク</t>
    </rPh>
    <phoneticPr fontId="4"/>
  </si>
  <si>
    <t>免震層・免震材料の維持管理に関する計画</t>
    <rPh sb="0" eb="1">
      <t>メン</t>
    </rPh>
    <rPh sb="1" eb="2">
      <t>シン</t>
    </rPh>
    <rPh sb="2" eb="3">
      <t>ソウ</t>
    </rPh>
    <rPh sb="4" eb="5">
      <t>メン</t>
    </rPh>
    <rPh sb="5" eb="6">
      <t>シン</t>
    </rPh>
    <rPh sb="6" eb="8">
      <t>ザイリョウ</t>
    </rPh>
    <rPh sb="9" eb="11">
      <t>イジ</t>
    </rPh>
    <rPh sb="11" eb="13">
      <t>カンリ</t>
    </rPh>
    <rPh sb="14" eb="15">
      <t>カン</t>
    </rPh>
    <rPh sb="17" eb="19">
      <t>ケイカク</t>
    </rPh>
    <phoneticPr fontId="4"/>
  </si>
  <si>
    <t>〔</t>
    <phoneticPr fontId="4"/>
  </si>
  <si>
    <t>〕</t>
    <phoneticPr fontId="4"/>
  </si>
  <si>
    <t>敷地の管理に関する計画</t>
    <rPh sb="0" eb="2">
      <t>シキチ</t>
    </rPh>
    <rPh sb="3" eb="5">
      <t>カンリ</t>
    </rPh>
    <rPh sb="6" eb="7">
      <t>カン</t>
    </rPh>
    <rPh sb="9" eb="11">
      <t>ケイカク</t>
    </rPh>
    <phoneticPr fontId="4"/>
  </si>
  <si>
    <t>4維持管理・更新への配慮に関すること</t>
    <rPh sb="1" eb="3">
      <t>イジ</t>
    </rPh>
    <rPh sb="3" eb="5">
      <t>カンリ</t>
    </rPh>
    <rPh sb="6" eb="8">
      <t>コウシン</t>
    </rPh>
    <rPh sb="10" eb="12">
      <t>ハイリョ</t>
    </rPh>
    <rPh sb="13" eb="14">
      <t>カン</t>
    </rPh>
    <phoneticPr fontId="4"/>
  </si>
  <si>
    <t>※</t>
    <phoneticPr fontId="4"/>
  </si>
  <si>
    <t>－必須項目－</t>
    <phoneticPr fontId="4"/>
  </si>
  <si>
    <t>）</t>
    <phoneticPr fontId="4"/>
  </si>
  <si>
    <t>（</t>
    <phoneticPr fontId="4"/>
  </si>
  <si>
    <t>4-3</t>
    <phoneticPr fontId="4"/>
  </si>
  <si>
    <t>更新対策</t>
    <rPh sb="0" eb="2">
      <t>コウシン</t>
    </rPh>
    <phoneticPr fontId="4"/>
  </si>
  <si>
    <t>（共用排水管）</t>
    <rPh sb="1" eb="3">
      <t>キョウヨウ</t>
    </rPh>
    <rPh sb="3" eb="5">
      <t>ハイスイ</t>
    </rPh>
    <phoneticPr fontId="4"/>
  </si>
  <si>
    <t>共用排水管</t>
    <rPh sb="0" eb="2">
      <t>キョウヨウ</t>
    </rPh>
    <rPh sb="2" eb="5">
      <t>ハイスイカン</t>
    </rPh>
    <phoneticPr fontId="4"/>
  </si>
  <si>
    <t>条例等の規定により凍結防止のため配管埋設が定められている地域</t>
    <rPh sb="0" eb="3">
      <t>ジョウレイトウ</t>
    </rPh>
    <rPh sb="4" eb="6">
      <t>キテイ</t>
    </rPh>
    <rPh sb="9" eb="11">
      <t>トウケツ</t>
    </rPh>
    <rPh sb="11" eb="13">
      <t>ボウシ</t>
    </rPh>
    <rPh sb="16" eb="18">
      <t>ハイカン</t>
    </rPh>
    <rPh sb="18" eb="20">
      <t>マイセツ</t>
    </rPh>
    <rPh sb="21" eb="22">
      <t>サダ</t>
    </rPh>
    <rPh sb="28" eb="30">
      <t>チイキ</t>
    </rPh>
    <phoneticPr fontId="4"/>
  </si>
  <si>
    <t>横主管の設置位置</t>
    <rPh sb="0" eb="1">
      <t>ヨコ</t>
    </rPh>
    <rPh sb="1" eb="3">
      <t>シュカン</t>
    </rPh>
    <rPh sb="4" eb="6">
      <t>セッチ</t>
    </rPh>
    <rPh sb="6" eb="8">
      <t>イチ</t>
    </rPh>
    <phoneticPr fontId="4"/>
  </si>
  <si>
    <t>ピット</t>
    <phoneticPr fontId="4"/>
  </si>
  <si>
    <t>１階床下空間</t>
    <rPh sb="1" eb="2">
      <t>カイ</t>
    </rPh>
    <rPh sb="2" eb="3">
      <t>ユカ</t>
    </rPh>
    <rPh sb="3" eb="4">
      <t>シタ</t>
    </rPh>
    <rPh sb="4" eb="6">
      <t>クウカン</t>
    </rPh>
    <phoneticPr fontId="4"/>
  </si>
  <si>
    <t>ピロティ</t>
    <phoneticPr fontId="4"/>
  </si>
  <si>
    <t>その他の共用部分</t>
    <rPh sb="2" eb="3">
      <t>タ</t>
    </rPh>
    <rPh sb="4" eb="6">
      <t>キョウヨウ</t>
    </rPh>
    <rPh sb="6" eb="8">
      <t>ブブン</t>
    </rPh>
    <phoneticPr fontId="4"/>
  </si>
  <si>
    <t>配管に人が到達できる経路</t>
    <rPh sb="0" eb="2">
      <t>ハイカン</t>
    </rPh>
    <rPh sb="3" eb="4">
      <t>ヒト</t>
    </rPh>
    <rPh sb="5" eb="7">
      <t>トウタツ</t>
    </rPh>
    <rPh sb="10" eb="12">
      <t>ケイロ</t>
    </rPh>
    <phoneticPr fontId="4"/>
  </si>
  <si>
    <t>人通孔</t>
    <rPh sb="0" eb="1">
      <t>ジン</t>
    </rPh>
    <rPh sb="1" eb="2">
      <t>ツウ</t>
    </rPh>
    <rPh sb="2" eb="3">
      <t>コウ</t>
    </rPh>
    <phoneticPr fontId="4"/>
  </si>
  <si>
    <t>共用排水管の設置位置</t>
    <rPh sb="0" eb="2">
      <t>キョウヨウ</t>
    </rPh>
    <rPh sb="2" eb="5">
      <t>ハイスイカン</t>
    </rPh>
    <rPh sb="6" eb="8">
      <t>セッチ</t>
    </rPh>
    <rPh sb="8" eb="10">
      <t>イチ</t>
    </rPh>
    <phoneticPr fontId="4"/>
  </si>
  <si>
    <t>共用部分</t>
    <rPh sb="0" eb="2">
      <t>キョウヨウ</t>
    </rPh>
    <rPh sb="2" eb="4">
      <t>ブブン</t>
    </rPh>
    <phoneticPr fontId="4"/>
  </si>
  <si>
    <t>住棟外周部</t>
    <rPh sb="0" eb="1">
      <t>ジュウ</t>
    </rPh>
    <rPh sb="1" eb="2">
      <t>トウ</t>
    </rPh>
    <rPh sb="2" eb="4">
      <t>ガイシュウ</t>
    </rPh>
    <rPh sb="4" eb="5">
      <t>ブ</t>
    </rPh>
    <phoneticPr fontId="4"/>
  </si>
  <si>
    <t>バルコニー</t>
    <phoneticPr fontId="4"/>
  </si>
  <si>
    <t>共用排水管の設置方法</t>
    <rPh sb="0" eb="2">
      <t>キョウヨウ</t>
    </rPh>
    <rPh sb="2" eb="5">
      <t>ハイスイカン</t>
    </rPh>
    <rPh sb="6" eb="8">
      <t>セッチ</t>
    </rPh>
    <rPh sb="8" eb="10">
      <t>ホウホウ</t>
    </rPh>
    <phoneticPr fontId="4"/>
  </si>
  <si>
    <t>パイプスペース内</t>
    <rPh sb="7" eb="8">
      <t>ナイ</t>
    </rPh>
    <phoneticPr fontId="4"/>
  </si>
  <si>
    <t>共用排水管のコンクリート床等の貫通部</t>
    <rPh sb="0" eb="2">
      <t>キョウヨウ</t>
    </rPh>
    <rPh sb="2" eb="5">
      <t>ハイスイカン</t>
    </rPh>
    <rPh sb="12" eb="13">
      <t>ユカ</t>
    </rPh>
    <rPh sb="13" eb="14">
      <t>トウ</t>
    </rPh>
    <rPh sb="15" eb="17">
      <t>カンツウ</t>
    </rPh>
    <rPh sb="17" eb="18">
      <t>ブ</t>
    </rPh>
    <phoneticPr fontId="4"/>
  </si>
  <si>
    <t>共用排水管の切断工事を軽減する措置かつ、共用排水管がコンクリートの床等を貫通する部分に共用排水管の撤去の際のはつり工事を軽減する措置</t>
    <rPh sb="0" eb="2">
      <t>キョウヨウ</t>
    </rPh>
    <rPh sb="2" eb="5">
      <t>ハイスイカン</t>
    </rPh>
    <rPh sb="6" eb="8">
      <t>セツダン</t>
    </rPh>
    <rPh sb="8" eb="10">
      <t>コウジ</t>
    </rPh>
    <rPh sb="11" eb="13">
      <t>ケイゲン</t>
    </rPh>
    <rPh sb="15" eb="17">
      <t>ソチ</t>
    </rPh>
    <rPh sb="20" eb="22">
      <t>キョウヨウ</t>
    </rPh>
    <rPh sb="22" eb="25">
      <t>ハイスイカン</t>
    </rPh>
    <rPh sb="33" eb="35">
      <t>ユカトウ</t>
    </rPh>
    <rPh sb="36" eb="38">
      <t>カンツウ</t>
    </rPh>
    <rPh sb="40" eb="42">
      <t>ブブン</t>
    </rPh>
    <rPh sb="43" eb="45">
      <t>キョウヨウ</t>
    </rPh>
    <rPh sb="45" eb="48">
      <t>ハイスイカン</t>
    </rPh>
    <rPh sb="49" eb="51">
      <t>テッキョ</t>
    </rPh>
    <rPh sb="52" eb="53">
      <t>サイ</t>
    </rPh>
    <rPh sb="57" eb="59">
      <t>コウジ</t>
    </rPh>
    <rPh sb="60" eb="62">
      <t>ケイゲン</t>
    </rPh>
    <rPh sb="64" eb="66">
      <t>ソチ</t>
    </rPh>
    <phoneticPr fontId="4"/>
  </si>
  <si>
    <t>排水管の接続替えを容易に行うための措置</t>
    <rPh sb="0" eb="3">
      <t>ハイスイカン</t>
    </rPh>
    <rPh sb="4" eb="6">
      <t>セツゾク</t>
    </rPh>
    <rPh sb="6" eb="7">
      <t>カ</t>
    </rPh>
    <rPh sb="9" eb="11">
      <t>ヨウイ</t>
    </rPh>
    <rPh sb="12" eb="13">
      <t>オコナ</t>
    </rPh>
    <rPh sb="17" eb="19">
      <t>ソチ</t>
    </rPh>
    <phoneticPr fontId="4"/>
  </si>
  <si>
    <t>共用排水管の撤去、接続替えその他更新のための空間を確保</t>
    <rPh sb="0" eb="2">
      <t>キョウヨウ</t>
    </rPh>
    <rPh sb="2" eb="5">
      <t>ハイスイカン</t>
    </rPh>
    <rPh sb="6" eb="8">
      <t>テッキョ</t>
    </rPh>
    <rPh sb="9" eb="11">
      <t>セツゾク</t>
    </rPh>
    <rPh sb="11" eb="12">
      <t>カ</t>
    </rPh>
    <rPh sb="15" eb="16">
      <t>タ</t>
    </rPh>
    <rPh sb="16" eb="18">
      <t>コウシン</t>
    </rPh>
    <rPh sb="22" eb="24">
      <t>クウカン</t>
    </rPh>
    <rPh sb="25" eb="27">
      <t>カクホ</t>
    </rPh>
    <phoneticPr fontId="4"/>
  </si>
  <si>
    <t>コンクリート床等の貫通部</t>
    <rPh sb="6" eb="7">
      <t>ユカ</t>
    </rPh>
    <phoneticPr fontId="4"/>
  </si>
  <si>
    <t>地中埋設管上のコンクリート打設</t>
    <rPh sb="0" eb="2">
      <t>チチュウ</t>
    </rPh>
    <rPh sb="2" eb="4">
      <t>マイセツ</t>
    </rPh>
    <rPh sb="4" eb="5">
      <t>カン</t>
    </rPh>
    <rPh sb="5" eb="6">
      <t>ジョウ</t>
    </rPh>
    <rPh sb="13" eb="14">
      <t>ダ</t>
    </rPh>
    <rPh sb="14" eb="15">
      <t>セツ</t>
    </rPh>
    <phoneticPr fontId="4"/>
  </si>
  <si>
    <t>共用排水管の近傍に新たな共用排水管の設置スペース・スリーブ等</t>
    <rPh sb="0" eb="2">
      <t>キョウヨウ</t>
    </rPh>
    <rPh sb="2" eb="5">
      <t>ハイスイカン</t>
    </rPh>
    <rPh sb="6" eb="8">
      <t>キンボウ</t>
    </rPh>
    <rPh sb="9" eb="10">
      <t>アラ</t>
    </rPh>
    <rPh sb="12" eb="14">
      <t>キョウヨウ</t>
    </rPh>
    <rPh sb="14" eb="17">
      <t>ハイスイカン</t>
    </rPh>
    <rPh sb="18" eb="20">
      <t>セッチ</t>
    </rPh>
    <rPh sb="29" eb="30">
      <t>トウ</t>
    </rPh>
    <phoneticPr fontId="4"/>
  </si>
  <si>
    <t>専用排水管・横主管の接続替えができる空間、スリーブ</t>
    <rPh sb="0" eb="2">
      <t>センヨウ</t>
    </rPh>
    <rPh sb="2" eb="5">
      <t>ハイスイカン</t>
    </rPh>
    <rPh sb="6" eb="7">
      <t>ヨコ</t>
    </rPh>
    <rPh sb="7" eb="9">
      <t>シュカン</t>
    </rPh>
    <rPh sb="10" eb="12">
      <t>セツゾク</t>
    </rPh>
    <rPh sb="12" eb="13">
      <t>カ</t>
    </rPh>
    <rPh sb="18" eb="20">
      <t>クウカン</t>
    </rPh>
    <phoneticPr fontId="4"/>
  </si>
  <si>
    <t>共用排水立管の位置</t>
    <rPh sb="0" eb="2">
      <t>キョウヨウ</t>
    </rPh>
    <rPh sb="2" eb="4">
      <t>ハイスイ</t>
    </rPh>
    <rPh sb="4" eb="5">
      <t>タ</t>
    </rPh>
    <rPh sb="5" eb="6">
      <t>カン</t>
    </rPh>
    <rPh sb="7" eb="9">
      <t>イチ</t>
    </rPh>
    <phoneticPr fontId="4"/>
  </si>
  <si>
    <t>共用排水立管の位置</t>
    <rPh sb="0" eb="2">
      <t>キョウヨウ</t>
    </rPh>
    <rPh sb="2" eb="4">
      <t>ハイスイ</t>
    </rPh>
    <rPh sb="4" eb="5">
      <t>リツ</t>
    </rPh>
    <rPh sb="5" eb="6">
      <t>カン</t>
    </rPh>
    <rPh sb="7" eb="9">
      <t>イチ</t>
    </rPh>
    <phoneticPr fontId="4"/>
  </si>
  <si>
    <t>〔</t>
    <phoneticPr fontId="4"/>
  </si>
  <si>
    <t>共用廊下に面する共用部分</t>
    <rPh sb="0" eb="2">
      <t>キョウヨウ</t>
    </rPh>
    <rPh sb="2" eb="4">
      <t>ロウカ</t>
    </rPh>
    <rPh sb="5" eb="6">
      <t>メン</t>
    </rPh>
    <rPh sb="8" eb="10">
      <t>キョウヨウ</t>
    </rPh>
    <rPh sb="10" eb="12">
      <t>ブブン</t>
    </rPh>
    <phoneticPr fontId="4"/>
  </si>
  <si>
    <t>外壁面・吹き抜け等の住戸外周部</t>
    <rPh sb="0" eb="2">
      <t>ガイヘキ</t>
    </rPh>
    <rPh sb="2" eb="3">
      <t>メン</t>
    </rPh>
    <rPh sb="4" eb="5">
      <t>フ</t>
    </rPh>
    <rPh sb="6" eb="7">
      <t>ヌ</t>
    </rPh>
    <rPh sb="8" eb="9">
      <t>トウ</t>
    </rPh>
    <rPh sb="10" eb="11">
      <t>ジュウ</t>
    </rPh>
    <rPh sb="11" eb="12">
      <t>コ</t>
    </rPh>
    <rPh sb="12" eb="14">
      <t>ガイシュウ</t>
    </rPh>
    <rPh sb="14" eb="15">
      <t>ブ</t>
    </rPh>
    <phoneticPr fontId="4"/>
  </si>
  <si>
    <t>バルコニー</t>
    <phoneticPr fontId="4"/>
  </si>
  <si>
    <t>住戸専用部</t>
    <rPh sb="0" eb="1">
      <t>ジュウ</t>
    </rPh>
    <rPh sb="1" eb="2">
      <t>コ</t>
    </rPh>
    <rPh sb="2" eb="4">
      <t>センヨウ</t>
    </rPh>
    <rPh sb="4" eb="5">
      <t>ブ</t>
    </rPh>
    <phoneticPr fontId="4"/>
  </si>
  <si>
    <t>）</t>
    <phoneticPr fontId="4"/>
  </si>
  <si>
    <t>地中埋設管</t>
    <rPh sb="0" eb="2">
      <t>チチュウ</t>
    </rPh>
    <rPh sb="2" eb="4">
      <t>マイセツ</t>
    </rPh>
    <rPh sb="4" eb="5">
      <t>カン</t>
    </rPh>
    <phoneticPr fontId="4"/>
  </si>
  <si>
    <t>Ｎｏ</t>
    <phoneticPr fontId="4"/>
  </si>
  <si>
    <t>（住戸専用部）</t>
    <rPh sb="1" eb="2">
      <t>ジュウ</t>
    </rPh>
    <rPh sb="2" eb="3">
      <t>コ</t>
    </rPh>
    <rPh sb="3" eb="5">
      <t>センヨウ</t>
    </rPh>
    <rPh sb="5" eb="6">
      <t>ブ</t>
    </rPh>
    <phoneticPr fontId="4"/>
  </si>
  <si>
    <t>構造躯体</t>
    <rPh sb="0" eb="2">
      <t>コウゾウ</t>
    </rPh>
    <rPh sb="2" eb="4">
      <t>クタイ</t>
    </rPh>
    <phoneticPr fontId="4"/>
  </si>
  <si>
    <t>躯体天井高</t>
    <rPh sb="0" eb="2">
      <t>クタイ</t>
    </rPh>
    <rPh sb="2" eb="4">
      <t>テンジョウ</t>
    </rPh>
    <rPh sb="4" eb="5">
      <t>タカ</t>
    </rPh>
    <phoneticPr fontId="4"/>
  </si>
  <si>
    <t>mm以上）</t>
    <rPh sb="2" eb="4">
      <t>イジョウ</t>
    </rPh>
    <phoneticPr fontId="4"/>
  </si>
  <si>
    <t>異なる躯体天井高が存する場合</t>
    <rPh sb="0" eb="1">
      <t>コト</t>
    </rPh>
    <rPh sb="3" eb="5">
      <t>クタイ</t>
    </rPh>
    <rPh sb="5" eb="7">
      <t>テンジョウ</t>
    </rPh>
    <rPh sb="7" eb="8">
      <t>タカ</t>
    </rPh>
    <rPh sb="9" eb="10">
      <t>ソン</t>
    </rPh>
    <rPh sb="12" eb="14">
      <t>バアイ</t>
    </rPh>
    <phoneticPr fontId="4"/>
  </si>
  <si>
    <t>最も低い部分の躯体天井高さ</t>
    <rPh sb="0" eb="1">
      <t>モット</t>
    </rPh>
    <rPh sb="2" eb="3">
      <t>ヒク</t>
    </rPh>
    <rPh sb="4" eb="6">
      <t>ブブン</t>
    </rPh>
    <rPh sb="7" eb="9">
      <t>クタイ</t>
    </rPh>
    <rPh sb="9" eb="11">
      <t>テンジョウ</t>
    </rPh>
    <rPh sb="11" eb="12">
      <t>タカ</t>
    </rPh>
    <phoneticPr fontId="4"/>
  </si>
  <si>
    <t>最も低い部分</t>
    <rPh sb="0" eb="1">
      <t>モット</t>
    </rPh>
    <rPh sb="2" eb="3">
      <t>ヒク</t>
    </rPh>
    <rPh sb="4" eb="6">
      <t>ブブン</t>
    </rPh>
    <phoneticPr fontId="4"/>
  </si>
  <si>
    <t>傾斜屋根</t>
    <rPh sb="0" eb="2">
      <t>ケイシャ</t>
    </rPh>
    <rPh sb="2" eb="4">
      <t>ヤネ</t>
    </rPh>
    <phoneticPr fontId="4"/>
  </si>
  <si>
    <t>住戸専用部等の構造躯体の壁又は柱</t>
    <rPh sb="0" eb="1">
      <t>ジュウ</t>
    </rPh>
    <rPh sb="1" eb="2">
      <t>コ</t>
    </rPh>
    <rPh sb="2" eb="4">
      <t>センヨウ</t>
    </rPh>
    <rPh sb="4" eb="5">
      <t>ブ</t>
    </rPh>
    <rPh sb="5" eb="6">
      <t>トウ</t>
    </rPh>
    <rPh sb="7" eb="9">
      <t>コウゾウ</t>
    </rPh>
    <rPh sb="9" eb="11">
      <t>クタイ</t>
    </rPh>
    <rPh sb="12" eb="13">
      <t>カベ</t>
    </rPh>
    <rPh sb="13" eb="14">
      <t>マタ</t>
    </rPh>
    <rPh sb="15" eb="16">
      <t>ハシラ</t>
    </rPh>
    <phoneticPr fontId="4"/>
  </si>
  <si>
    <t>矩形図</t>
    <rPh sb="0" eb="3">
      <t>カナバカリ</t>
    </rPh>
    <phoneticPr fontId="4"/>
  </si>
  <si>
    <t>住戸専用部の構造躯体で間取変更の障害となりうるもの</t>
    <rPh sb="0" eb="1">
      <t>ジュウ</t>
    </rPh>
    <rPh sb="1" eb="2">
      <t>コ</t>
    </rPh>
    <rPh sb="2" eb="4">
      <t>センヨウ</t>
    </rPh>
    <rPh sb="4" eb="5">
      <t>ブ</t>
    </rPh>
    <rPh sb="6" eb="8">
      <t>コウゾウ</t>
    </rPh>
    <rPh sb="8" eb="10">
      <t>クタイ</t>
    </rPh>
    <rPh sb="11" eb="13">
      <t>マド</t>
    </rPh>
    <rPh sb="13" eb="15">
      <t>ヘンコウ</t>
    </rPh>
    <rPh sb="16" eb="18">
      <t>ショウガイ</t>
    </rPh>
    <phoneticPr fontId="4"/>
  </si>
  <si>
    <t>柱</t>
    <rPh sb="0" eb="1">
      <t>ハシラ</t>
    </rPh>
    <phoneticPr fontId="4"/>
  </si>
  <si>
    <t>階段の形式</t>
    <rPh sb="0" eb="2">
      <t>カイダン</t>
    </rPh>
    <rPh sb="3" eb="5">
      <t>ケイシキ</t>
    </rPh>
    <phoneticPr fontId="4"/>
  </si>
  <si>
    <t>直線階段</t>
    <rPh sb="0" eb="2">
      <t>チョクセン</t>
    </rPh>
    <rPh sb="2" eb="4">
      <t>カイダン</t>
    </rPh>
    <phoneticPr fontId="4"/>
  </si>
  <si>
    <t>折り返し階段</t>
    <rPh sb="0" eb="1">
      <t>オ</t>
    </rPh>
    <rPh sb="2" eb="3">
      <t>カエ</t>
    </rPh>
    <rPh sb="4" eb="6">
      <t>カイダン</t>
    </rPh>
    <phoneticPr fontId="4"/>
  </si>
  <si>
    <t>回り階段</t>
    <rPh sb="0" eb="1">
      <t>マワ</t>
    </rPh>
    <rPh sb="2" eb="4">
      <t>カイダン</t>
    </rPh>
    <phoneticPr fontId="4"/>
  </si>
  <si>
    <t>曲がり階段</t>
    <rPh sb="0" eb="1">
      <t>マ</t>
    </rPh>
    <rPh sb="3" eb="5">
      <t>カイダン</t>
    </rPh>
    <phoneticPr fontId="4"/>
  </si>
  <si>
    <t>最上段の通路等への食い込み</t>
    <rPh sb="0" eb="2">
      <t>サイジョウ</t>
    </rPh>
    <rPh sb="2" eb="3">
      <t>ダン</t>
    </rPh>
    <rPh sb="4" eb="6">
      <t>ツウロ</t>
    </rPh>
    <rPh sb="6" eb="7">
      <t>ナド</t>
    </rPh>
    <rPh sb="9" eb="10">
      <t>ク</t>
    </rPh>
    <rPh sb="11" eb="12">
      <t>コ</t>
    </rPh>
    <phoneticPr fontId="4"/>
  </si>
  <si>
    <t>軒裏の構造等</t>
    <rPh sb="0" eb="1">
      <t>ノキ</t>
    </rPh>
    <rPh sb="1" eb="2">
      <t>ウラ</t>
    </rPh>
    <phoneticPr fontId="4"/>
  </si>
  <si>
    <t>劣化対策等級</t>
    <rPh sb="0" eb="2">
      <t>レッカ</t>
    </rPh>
    <rPh sb="2" eb="4">
      <t>タイサク</t>
    </rPh>
    <phoneticPr fontId="4"/>
  </si>
  <si>
    <t>最小かぶり</t>
    <rPh sb="0" eb="2">
      <t>サイショウ</t>
    </rPh>
    <phoneticPr fontId="4"/>
  </si>
  <si>
    <t>部材の設</t>
    <rPh sb="0" eb="1">
      <t>ブ</t>
    </rPh>
    <rPh sb="1" eb="2">
      <t>ザイ</t>
    </rPh>
    <rPh sb="3" eb="4">
      <t>セツ</t>
    </rPh>
    <phoneticPr fontId="4"/>
  </si>
  <si>
    <t>設計かぶり</t>
    <rPh sb="0" eb="2">
      <t>セッケイ</t>
    </rPh>
    <phoneticPr fontId="4"/>
  </si>
  <si>
    <t>□</t>
    <phoneticPr fontId="4"/>
  </si>
  <si>
    <t>ｺﾝｸﾘｰﾄの充填</t>
    <rPh sb="7" eb="9">
      <t>ジュウテン</t>
    </rPh>
    <phoneticPr fontId="4"/>
  </si>
  <si>
    <t>維持管理対策</t>
    <rPh sb="0" eb="2">
      <t>イジ</t>
    </rPh>
    <rPh sb="2" eb="4">
      <t>カンリ</t>
    </rPh>
    <phoneticPr fontId="4"/>
  </si>
  <si>
    <t>内埋込み配管</t>
    <rPh sb="1" eb="2">
      <t>ウ</t>
    </rPh>
    <rPh sb="2" eb="3">
      <t>コ</t>
    </rPh>
    <rPh sb="4" eb="6">
      <t>ハイカン</t>
    </rPh>
    <phoneticPr fontId="4"/>
  </si>
  <si>
    <t>の有無</t>
    <rPh sb="1" eb="3">
      <t>ウム</t>
    </rPh>
    <phoneticPr fontId="4"/>
  </si>
  <si>
    <t>（共用配管）</t>
    <rPh sb="1" eb="3">
      <t>キョウヨウ</t>
    </rPh>
    <rPh sb="3" eb="4">
      <t>クバ</t>
    </rPh>
    <phoneticPr fontId="4"/>
  </si>
  <si>
    <t>地中埋設管</t>
    <rPh sb="0" eb="2">
      <t>チチュウ</t>
    </rPh>
    <rPh sb="2" eb="4">
      <t>マイセツ</t>
    </rPh>
    <phoneticPr fontId="4"/>
  </si>
  <si>
    <t>ト打設</t>
    <rPh sb="1" eb="3">
      <t>ダセツ</t>
    </rPh>
    <phoneticPr fontId="4"/>
  </si>
  <si>
    <t>共用排水管</t>
    <rPh sb="0" eb="2">
      <t>キョウヨウ</t>
    </rPh>
    <rPh sb="2" eb="4">
      <t>ハイスイ</t>
    </rPh>
    <phoneticPr fontId="4"/>
  </si>
  <si>
    <t>天井点検口（ピロティ等）</t>
    <rPh sb="0" eb="2">
      <t>テンジョウ</t>
    </rPh>
    <rPh sb="2" eb="4">
      <t>テンケン</t>
    </rPh>
    <rPh sb="4" eb="5">
      <t>コウ</t>
    </rPh>
    <rPh sb="10" eb="11">
      <t>トウ</t>
    </rPh>
    <phoneticPr fontId="4"/>
  </si>
  <si>
    <t>排水管の性状</t>
    <rPh sb="0" eb="2">
      <t>ハイスイ</t>
    </rPh>
    <rPh sb="2" eb="3">
      <t>クダ</t>
    </rPh>
    <phoneticPr fontId="4"/>
  </si>
  <si>
    <t>等（継手及び</t>
    <rPh sb="0" eb="1">
      <t>ナド</t>
    </rPh>
    <phoneticPr fontId="4"/>
  </si>
  <si>
    <t>内面、たわ</t>
    <rPh sb="0" eb="2">
      <t>ナイメン</t>
    </rPh>
    <phoneticPr fontId="4"/>
  </si>
  <si>
    <t>み、抜け防止</t>
    <rPh sb="2" eb="3">
      <t>ヌ</t>
    </rPh>
    <rPh sb="4" eb="6">
      <t>ボウシ</t>
    </rPh>
    <phoneticPr fontId="4"/>
  </si>
  <si>
    <t>配管点検口</t>
    <rPh sb="0" eb="2">
      <t>ハイカン</t>
    </rPh>
    <rPh sb="2" eb="4">
      <t>テンケン</t>
    </rPh>
    <phoneticPr fontId="4"/>
  </si>
  <si>
    <t>（各階）</t>
    <rPh sb="1" eb="3">
      <t>カクカイ</t>
    </rPh>
    <phoneticPr fontId="4"/>
  </si>
  <si>
    <t>横主管のピッ</t>
    <rPh sb="0" eb="1">
      <t>ヨコ</t>
    </rPh>
    <rPh sb="1" eb="3">
      <t>シュカン</t>
    </rPh>
    <phoneticPr fontId="4"/>
  </si>
  <si>
    <t>ピロティ等</t>
    <rPh sb="4" eb="5">
      <t>トウ</t>
    </rPh>
    <phoneticPr fontId="4"/>
  </si>
  <si>
    <t>ト内等の措置</t>
    <rPh sb="1" eb="2">
      <t>ナイ</t>
    </rPh>
    <phoneticPr fontId="4"/>
  </si>
  <si>
    <t>配管補修の措</t>
    <rPh sb="0" eb="2">
      <t>ハイカン</t>
    </rPh>
    <rPh sb="2" eb="4">
      <t>ホシュウ</t>
    </rPh>
    <phoneticPr fontId="4"/>
  </si>
  <si>
    <t>置</t>
    <rPh sb="0" eb="1">
      <t>オキ</t>
    </rPh>
    <phoneticPr fontId="4"/>
  </si>
  <si>
    <t>開口部（単純</t>
    <rPh sb="0" eb="3">
      <t>カイコウブ</t>
    </rPh>
    <phoneticPr fontId="4"/>
  </si>
  <si>
    <t>単純開口率</t>
    <rPh sb="0" eb="2">
      <t>タンジュン</t>
    </rPh>
    <rPh sb="2" eb="4">
      <t>カイコウ</t>
    </rPh>
    <phoneticPr fontId="4"/>
  </si>
  <si>
    <t>開口率）</t>
    <rPh sb="0" eb="2">
      <t>カイコウ</t>
    </rPh>
    <phoneticPr fontId="4"/>
  </si>
  <si>
    <t>開口部（方位</t>
    <rPh sb="0" eb="3">
      <t>カイコウブ</t>
    </rPh>
    <phoneticPr fontId="4"/>
  </si>
  <si>
    <t>方位別開口比</t>
    <rPh sb="0" eb="2">
      <t>ホウイ</t>
    </rPh>
    <rPh sb="2" eb="3">
      <t>ベツ</t>
    </rPh>
    <phoneticPr fontId="4"/>
  </si>
  <si>
    <t>別開口比）</t>
    <rPh sb="0" eb="1">
      <t>ベツ</t>
    </rPh>
    <rPh sb="1" eb="2">
      <t>カイ</t>
    </rPh>
    <phoneticPr fontId="4"/>
  </si>
  <si>
    <t>住戸番号・部屋番号・住戸タイプ一覧表参照（別紙）</t>
    <rPh sb="0" eb="2">
      <t>ジュウコ</t>
    </rPh>
    <rPh sb="2" eb="4">
      <t>バンゴウ</t>
    </rPh>
    <rPh sb="5" eb="7">
      <t>ヘヤ</t>
    </rPh>
    <rPh sb="7" eb="9">
      <t>バンゴウ</t>
    </rPh>
    <rPh sb="10" eb="12">
      <t>ジュウコ</t>
    </rPh>
    <rPh sb="15" eb="17">
      <t>イチラン</t>
    </rPh>
    <rPh sb="17" eb="18">
      <t>ヒョウ</t>
    </rPh>
    <rPh sb="18" eb="20">
      <t>サンショウ</t>
    </rPh>
    <rPh sb="21" eb="23">
      <t>ベッシ</t>
    </rPh>
    <phoneticPr fontId="4"/>
  </si>
  <si>
    <t>感知警報装置</t>
    <rPh sb="0" eb="2">
      <t>カンチ</t>
    </rPh>
    <rPh sb="2" eb="4">
      <t>ケイホウ</t>
    </rPh>
    <phoneticPr fontId="4"/>
  </si>
  <si>
    <t>設置等級</t>
    <rPh sb="0" eb="2">
      <t>セッチ</t>
    </rPh>
    <phoneticPr fontId="4"/>
  </si>
  <si>
    <t>時)</t>
    <rPh sb="0" eb="1">
      <t>ジ</t>
    </rPh>
    <phoneticPr fontId="4"/>
  </si>
  <si>
    <t>火災発生住戸</t>
    <rPh sb="0" eb="2">
      <t>カサイ</t>
    </rPh>
    <rPh sb="2" eb="4">
      <t>ハッセイ</t>
    </rPh>
    <rPh sb="4" eb="5">
      <t>ジュウ</t>
    </rPh>
    <rPh sb="5" eb="6">
      <t>コ</t>
    </rPh>
    <phoneticPr fontId="4"/>
  </si>
  <si>
    <t>避難安全対策</t>
    <rPh sb="0" eb="2">
      <t>ヒナン</t>
    </rPh>
    <rPh sb="2" eb="4">
      <t>アンゼン</t>
    </rPh>
    <phoneticPr fontId="4"/>
  </si>
  <si>
    <t>（他住戸等火</t>
    <rPh sb="1" eb="2">
      <t>ホカ</t>
    </rPh>
    <rPh sb="2" eb="4">
      <t>ジュウコ</t>
    </rPh>
    <phoneticPr fontId="4"/>
  </si>
  <si>
    <t>（避難経路の</t>
    <rPh sb="1" eb="3">
      <t>ヒナン</t>
    </rPh>
    <rPh sb="3" eb="4">
      <t>キョウ</t>
    </rPh>
    <phoneticPr fontId="4"/>
  </si>
  <si>
    <t>※平面形状が</t>
    <rPh sb="1" eb="3">
      <t>ヘイメン</t>
    </rPh>
    <rPh sb="3" eb="5">
      <t>ケイジョウ</t>
    </rPh>
    <phoneticPr fontId="4"/>
  </si>
  <si>
    <t>｢その他｣の場合</t>
    <rPh sb="3" eb="4">
      <t>タ</t>
    </rPh>
    <rPh sb="6" eb="8">
      <t>バアイ</t>
    </rPh>
    <phoneticPr fontId="4"/>
  </si>
  <si>
    <t>耐火時間(</t>
    <rPh sb="0" eb="2">
      <t>タイカ</t>
    </rPh>
    <rPh sb="2" eb="4">
      <t>ジカン</t>
    </rPh>
    <phoneticPr fontId="4"/>
  </si>
  <si>
    <t>及び避難</t>
    <rPh sb="2" eb="4">
      <t>ヒナン</t>
    </rPh>
    <phoneticPr fontId="4"/>
  </si>
  <si>
    <t>（専用配管）</t>
    <rPh sb="1" eb="3">
      <t>センヨウ</t>
    </rPh>
    <rPh sb="3" eb="4">
      <t>クバ</t>
    </rPh>
    <phoneticPr fontId="4"/>
  </si>
  <si>
    <t>(継手及び</t>
    <rPh sb="1" eb="2">
      <t>ツギ</t>
    </rPh>
    <rPh sb="2" eb="3">
      <t>テ</t>
    </rPh>
    <rPh sb="3" eb="4">
      <t>オヨ</t>
    </rPh>
    <phoneticPr fontId="4"/>
  </si>
  <si>
    <t>掃除口</t>
    <rPh sb="0" eb="2">
      <t>ソウジ</t>
    </rPh>
    <rPh sb="2" eb="3">
      <t>クチ</t>
    </rPh>
    <phoneticPr fontId="4"/>
  </si>
  <si>
    <t>洗濯機ﾊﾟﾝ</t>
    <rPh sb="0" eb="3">
      <t>センタクキ</t>
    </rPh>
    <phoneticPr fontId="4"/>
  </si>
  <si>
    <t>概　要</t>
  </si>
  <si>
    <t>建築物の名称</t>
  </si>
  <si>
    <t>住棟部分</t>
  </si>
  <si>
    <t>1.構造の安定に関すること</t>
  </si>
  <si>
    <t>都市計画区域</t>
  </si>
  <si>
    <t>敷地面積</t>
  </si>
  <si>
    <t>1-1.耐震等級（構造躯体の倒壊等防止）〔3段階〕</t>
  </si>
  <si>
    <t>1-6.地盤又は杭の許容支持力等及びその設定方法</t>
    <phoneticPr fontId="4"/>
  </si>
  <si>
    <t>建て方</t>
  </si>
  <si>
    <t>建築面積</t>
  </si>
  <si>
    <t>延べ面積</t>
  </si>
  <si>
    <t>1-2.耐震等級（構造躯体の損傷防止）　〔3段階〕</t>
  </si>
  <si>
    <t>地盤の許容応力度</t>
    <phoneticPr fontId="4"/>
  </si>
  <si>
    <t>住戸の数</t>
  </si>
  <si>
    <t>【建物全体】</t>
  </si>
  <si>
    <t>【評価対象住戸】</t>
  </si>
  <si>
    <t>杭の許容支持力</t>
  </si>
  <si>
    <t>必須評価事項</t>
    <rPh sb="0" eb="2">
      <t>ヒッス</t>
    </rPh>
    <rPh sb="2" eb="4">
      <t>ヒョウカ</t>
    </rPh>
    <rPh sb="4" eb="6">
      <t>ジコウ</t>
    </rPh>
    <phoneticPr fontId="4"/>
  </si>
  <si>
    <t>建築物の高さ等</t>
  </si>
  <si>
    <t>【最高の高さ】</t>
  </si>
  <si>
    <t>【最高の軒の高さ】</t>
  </si>
  <si>
    <t>階数</t>
  </si>
  <si>
    <t>【地上】</t>
  </si>
  <si>
    <t>【地下】</t>
  </si>
  <si>
    <t>1-4.耐風等級〔2段階〕</t>
    <rPh sb="5" eb="6">
      <t>カゼ</t>
    </rPh>
    <phoneticPr fontId="4"/>
  </si>
  <si>
    <t>地盤調査方法等</t>
  </si>
  <si>
    <t>凡例・記入要領</t>
  </si>
  <si>
    <t>備考</t>
  </si>
  <si>
    <t>1-5.耐積雪等級〔2段階〕</t>
    <phoneticPr fontId="4"/>
  </si>
  <si>
    <t>1-7.基礎の構造方法及び形式等</t>
    <phoneticPr fontId="4"/>
  </si>
  <si>
    <t>：</t>
  </si>
  <si>
    <t>評価方法基準による</t>
  </si>
  <si>
    <t>申請者氏名</t>
  </si>
  <si>
    <t>2.火災の安全に関すること</t>
  </si>
  <si>
    <t>直接基礎</t>
  </si>
  <si>
    <t>構造方法</t>
  </si>
  <si>
    <t>B</t>
    <phoneticPr fontId="4"/>
  </si>
  <si>
    <t>特別評価方法認定による</t>
  </si>
  <si>
    <t>申請者住所</t>
  </si>
  <si>
    <t>2-5.耐火等級（延焼の恐れのある部分&lt;開口部&gt;）〔3段階〕</t>
  </si>
  <si>
    <t>形式</t>
    <phoneticPr fontId="4"/>
  </si>
  <si>
    <t>C</t>
    <phoneticPr fontId="4"/>
  </si>
  <si>
    <t>住宅型式認定による</t>
  </si>
  <si>
    <t>建築主</t>
  </si>
  <si>
    <t>2-6.耐火等級（延焼の恐れのある部分&lt;開口部以外&gt;）〔4段階〕</t>
  </si>
  <si>
    <t>杭基礎</t>
  </si>
  <si>
    <t>ﾕﾆｯﾄﾊﾞｽ</t>
    <phoneticPr fontId="4"/>
  </si>
  <si>
    <t>□</t>
    <phoneticPr fontId="4"/>
  </si>
  <si>
    <t>ﾊﾞﾙｺﾆｰ</t>
    <phoneticPr fontId="4"/>
  </si>
  <si>
    <t>mm）</t>
    <phoneticPr fontId="4"/>
  </si>
  <si>
    <t>株式会社　グッド・アイズ建築検査機構</t>
  </si>
  <si>
    <t>東京都</t>
  </si>
  <si>
    <t>鉄骨鉄筋コンクリート</t>
    <phoneticPr fontId="4"/>
  </si>
  <si>
    <t>鉄骨</t>
    <phoneticPr fontId="4"/>
  </si>
  <si>
    <t>鉄筋コンクリート</t>
    <phoneticPr fontId="4"/>
  </si>
  <si>
    <t>木（枠組壁工法）</t>
    <rPh sb="2" eb="4">
      <t>ワクグ</t>
    </rPh>
    <rPh sb="4" eb="5">
      <t>カベ</t>
    </rPh>
    <rPh sb="5" eb="7">
      <t>コウホウ</t>
    </rPh>
    <phoneticPr fontId="4"/>
  </si>
  <si>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</si>
  <si>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</si>
  <si>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</si>
  <si>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</si>
  <si>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</si>
  <si>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</si>
  <si>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</si>
  <si>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</si>
  <si>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</si>
  <si>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</si>
  <si>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</si>
  <si>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</si>
  <si>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</si>
  <si>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</si>
  <si>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</si>
  <si>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</si>
  <si>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</si>
  <si>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</si>
  <si>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</si>
  <si>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</si>
  <si>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</si>
  <si>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</si>
  <si>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</si>
  <si>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</si>
  <si>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</si>
  <si>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</si>
  <si>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</si>
  <si>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</si>
  <si>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</si>
  <si>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</si>
  <si>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</si>
  <si>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</si>
  <si>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</si>
  <si>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</si>
  <si>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</si>
  <si>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</si>
  <si>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</si>
  <si>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</si>
  <si>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</si>
  <si>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</si>
  <si>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</si>
  <si>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</si>
  <si>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</si>
  <si>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</si>
  <si>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</si>
  <si>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</si>
  <si>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4"/>
  </si>
  <si>
    <t>大臣</t>
    <rPh sb="0" eb="2">
      <t>ダイジン</t>
    </rPh>
    <phoneticPr fontId="4"/>
  </si>
  <si>
    <t>　　　　　　　　</t>
    <phoneticPr fontId="4"/>
  </si>
  <si>
    <t>株式会社　グッド・アイズ建築検査機構　　御中</t>
    <rPh sb="0" eb="4">
      <t>カ</t>
    </rPh>
    <rPh sb="20" eb="22">
      <t>オンチュウ</t>
    </rPh>
    <phoneticPr fontId="4"/>
  </si>
  <si>
    <r>
      <t xml:space="preserve">北
</t>
    </r>
    <r>
      <rPr>
        <sz val="10"/>
        <rFont val="ＭＳ Ｐゴシック"/>
        <family val="3"/>
        <charset val="128"/>
      </rPr>
      <t>（Ａn／Ａ）
％</t>
    </r>
    <rPh sb="0" eb="1">
      <t>キタ</t>
    </rPh>
    <phoneticPr fontId="4"/>
  </si>
  <si>
    <r>
      <t xml:space="preserve">東
</t>
    </r>
    <r>
      <rPr>
        <sz val="10"/>
        <rFont val="ＭＳ Ｐゴシック"/>
        <family val="3"/>
        <charset val="128"/>
      </rPr>
      <t>（Ａe／Ａ）
％</t>
    </r>
    <rPh sb="0" eb="1">
      <t>ヒガシ</t>
    </rPh>
    <phoneticPr fontId="4"/>
  </si>
  <si>
    <r>
      <t xml:space="preserve">南
</t>
    </r>
    <r>
      <rPr>
        <sz val="10"/>
        <rFont val="ＭＳ Ｐゴシック"/>
        <family val="3"/>
        <charset val="128"/>
      </rPr>
      <t>（Ａs／Ａ）
％</t>
    </r>
    <rPh sb="0" eb="1">
      <t>ミナミ</t>
    </rPh>
    <phoneticPr fontId="4"/>
  </si>
  <si>
    <r>
      <t xml:space="preserve">西
</t>
    </r>
    <r>
      <rPr>
        <sz val="10"/>
        <rFont val="ＭＳ Ｐゴシック"/>
        <family val="3"/>
        <charset val="128"/>
      </rPr>
      <t>（Ａw／Ａ）
％</t>
    </r>
    <rPh sb="0" eb="1">
      <t>ニシ</t>
    </rPh>
    <phoneticPr fontId="4"/>
  </si>
  <si>
    <r>
      <t xml:space="preserve">真上
</t>
    </r>
    <r>
      <rPr>
        <sz val="10"/>
        <rFont val="ＭＳ Ｐゴシック"/>
        <family val="3"/>
        <charset val="128"/>
      </rPr>
      <t>（Ａu／Ａ）
％</t>
    </r>
    <rPh sb="0" eb="2">
      <t>マウエ</t>
    </rPh>
    <phoneticPr fontId="4"/>
  </si>
  <si>
    <t>第</t>
    <rPh sb="0" eb="1">
      <t>ダイ</t>
    </rPh>
    <phoneticPr fontId="4"/>
  </si>
  <si>
    <t>） 建築士</t>
    <phoneticPr fontId="4"/>
  </si>
  <si>
    <t>） 建築士事務所　　</t>
    <phoneticPr fontId="4"/>
  </si>
  <si>
    <t>）</t>
    <phoneticPr fontId="4"/>
  </si>
  <si>
    <t>*最小かぶり厚は、目地底までの距離をいう。</t>
    <rPh sb="1" eb="3">
      <t>サイショウ</t>
    </rPh>
    <rPh sb="6" eb="7">
      <t>アツ</t>
    </rPh>
    <rPh sb="9" eb="11">
      <t>メジ</t>
    </rPh>
    <rPh sb="11" eb="12">
      <t>ソコ</t>
    </rPh>
    <rPh sb="15" eb="17">
      <t>キョリ</t>
    </rPh>
    <phoneticPr fontId="4"/>
  </si>
  <si>
    <r>
      <t>（ｺﾝｸﾘｰﾄ強度33N／mm</t>
    </r>
    <r>
      <rPr>
        <vertAlign val="superscript"/>
        <sz val="9"/>
        <rFont val="ＭＳ Ｐゴシック"/>
        <family val="3"/>
        <charset val="128"/>
      </rPr>
      <t>2</t>
    </r>
    <r>
      <rPr>
        <sz val="9"/>
        <rFont val="ＭＳ Ｐゴシック"/>
        <family val="3"/>
        <charset val="128"/>
      </rPr>
      <t>未満）</t>
    </r>
    <rPh sb="7" eb="9">
      <t>キョウド</t>
    </rPh>
    <rPh sb="16" eb="18">
      <t>ミマン</t>
    </rPh>
    <phoneticPr fontId="4"/>
  </si>
  <si>
    <r>
      <t>（ｺﾝｸﾘｰﾄ強度33N／mm</t>
    </r>
    <r>
      <rPr>
        <vertAlign val="superscript"/>
        <sz val="9"/>
        <rFont val="ＭＳ Ｐゴシック"/>
        <family val="3"/>
        <charset val="128"/>
      </rPr>
      <t>2</t>
    </r>
    <r>
      <rPr>
        <sz val="9"/>
        <rFont val="ＭＳ Ｐゴシック"/>
        <family val="3"/>
        <charset val="128"/>
      </rPr>
      <t>以上）</t>
    </r>
    <rPh sb="7" eb="9">
      <t>キョウド</t>
    </rPh>
    <rPh sb="16" eb="18">
      <t>イジョウ</t>
    </rPh>
    <phoneticPr fontId="4"/>
  </si>
  <si>
    <t>及びバルブ</t>
    <rPh sb="0" eb="1">
      <t>オヨ</t>
    </rPh>
    <phoneticPr fontId="4"/>
  </si>
  <si>
    <t>接合部の位置</t>
    <rPh sb="0" eb="2">
      <t>セツゴウ</t>
    </rPh>
    <rPh sb="2" eb="3">
      <t>ブ</t>
    </rPh>
    <rPh sb="4" eb="6">
      <t>イチ</t>
    </rPh>
    <phoneticPr fontId="4"/>
  </si>
  <si>
    <t>（</t>
    <phoneticPr fontId="4"/>
  </si>
  <si>
    <t>バルブの位置</t>
    <rPh sb="4" eb="6">
      <t>イチ</t>
    </rPh>
    <phoneticPr fontId="4"/>
  </si>
  <si>
    <t>※等級３の要件ですが、ピットを設ける場合は記入して下さい。</t>
    <rPh sb="1" eb="3">
      <t>トウキュウ</t>
    </rPh>
    <rPh sb="5" eb="7">
      <t>ヨウケン</t>
    </rPh>
    <rPh sb="15" eb="16">
      <t>モウ</t>
    </rPh>
    <rPh sb="18" eb="20">
      <t>バアイ</t>
    </rPh>
    <rPh sb="21" eb="23">
      <t>キニュウ</t>
    </rPh>
    <rPh sb="25" eb="26">
      <t>クダ</t>
    </rPh>
    <phoneticPr fontId="4"/>
  </si>
  <si>
    <t>横主管の設置位置等</t>
    <rPh sb="8" eb="9">
      <t>トウ</t>
    </rPh>
    <phoneticPr fontId="4"/>
  </si>
  <si>
    <t>共用排水管の設置位置等</t>
    <rPh sb="10" eb="11">
      <t>トウ</t>
    </rPh>
    <phoneticPr fontId="4"/>
  </si>
  <si>
    <t>増設更新対応措置</t>
    <rPh sb="0" eb="2">
      <t>ゾウセツ</t>
    </rPh>
    <rPh sb="2" eb="4">
      <t>コウシン</t>
    </rPh>
    <rPh sb="4" eb="6">
      <t>タイオウ</t>
    </rPh>
    <rPh sb="6" eb="8">
      <t>ソチ</t>
    </rPh>
    <phoneticPr fontId="4"/>
  </si>
  <si>
    <t>専用排水管の性状等</t>
    <rPh sb="0" eb="2">
      <t>センヨウ</t>
    </rPh>
    <rPh sb="2" eb="4">
      <t>ハイスイ</t>
    </rPh>
    <rPh sb="4" eb="5">
      <t>クダ</t>
    </rPh>
    <phoneticPr fontId="4"/>
  </si>
  <si>
    <t>配管点検口</t>
    <rPh sb="0" eb="2">
      <t>ハイカン</t>
    </rPh>
    <rPh sb="2" eb="4">
      <t>テンケン</t>
    </rPh>
    <rPh sb="4" eb="5">
      <t>クチ</t>
    </rPh>
    <phoneticPr fontId="4"/>
  </si>
  <si>
    <t>cm</t>
    <phoneticPr fontId="4"/>
  </si>
  <si>
    <r>
      <t>　　住戸番号・タイプ図　　</t>
    </r>
    <r>
      <rPr>
        <b/>
        <sz val="14"/>
        <rFont val="ＭＳ Ｐゴシック"/>
        <family val="3"/>
        <charset val="128"/>
      </rPr>
      <t>　　（ 例 ）</t>
    </r>
    <rPh sb="2" eb="3">
      <t>ジュウ</t>
    </rPh>
    <rPh sb="3" eb="4">
      <t>コ</t>
    </rPh>
    <rPh sb="4" eb="6">
      <t>バンゴウ</t>
    </rPh>
    <rPh sb="10" eb="11">
      <t>ズ</t>
    </rPh>
    <rPh sb="17" eb="18">
      <t>レイ</t>
    </rPh>
    <phoneticPr fontId="4"/>
  </si>
  <si>
    <t>　・・・　住戸番号</t>
    <phoneticPr fontId="4"/>
  </si>
  <si>
    <t>　・・・　住戸タイプ</t>
    <phoneticPr fontId="4"/>
  </si>
  <si>
    <t>　・・・　部屋番号</t>
    <rPh sb="5" eb="7">
      <t>ヘヤ</t>
    </rPh>
    <rPh sb="7" eb="9">
      <t>バンゴウ</t>
    </rPh>
    <phoneticPr fontId="4"/>
  </si>
  <si>
    <t>I</t>
    <phoneticPr fontId="4"/>
  </si>
  <si>
    <t>E</t>
    <phoneticPr fontId="4"/>
  </si>
  <si>
    <t>Hr</t>
    <phoneticPr fontId="4"/>
  </si>
  <si>
    <t>▽7Ｆ</t>
    <phoneticPr fontId="4"/>
  </si>
  <si>
    <t>G</t>
    <phoneticPr fontId="4"/>
  </si>
  <si>
    <t>C1</t>
    <phoneticPr fontId="4"/>
  </si>
  <si>
    <t>H</t>
    <phoneticPr fontId="4"/>
  </si>
  <si>
    <t>▽6Ｆ</t>
    <phoneticPr fontId="4"/>
  </si>
  <si>
    <t>住戸</t>
    <rPh sb="0" eb="1">
      <t>ジュウ</t>
    </rPh>
    <rPh sb="1" eb="2">
      <t>コ</t>
    </rPh>
    <phoneticPr fontId="4"/>
  </si>
  <si>
    <t>B1</t>
    <phoneticPr fontId="4"/>
  </si>
  <si>
    <t>C2</t>
    <phoneticPr fontId="4"/>
  </si>
  <si>
    <t>B2</t>
    <phoneticPr fontId="4"/>
  </si>
  <si>
    <t>▽5Ｆ</t>
    <phoneticPr fontId="4"/>
  </si>
  <si>
    <t>F</t>
    <phoneticPr fontId="4"/>
  </si>
  <si>
    <t>▽4Ｆ</t>
    <phoneticPr fontId="4"/>
  </si>
  <si>
    <t>▽3Ｆ</t>
    <phoneticPr fontId="4"/>
  </si>
  <si>
    <t>▽2Ｆ</t>
    <phoneticPr fontId="4"/>
  </si>
  <si>
    <t>駐車場</t>
    <rPh sb="0" eb="3">
      <t>チュウシャジョウ</t>
    </rPh>
    <phoneticPr fontId="4"/>
  </si>
  <si>
    <t>B1g</t>
    <phoneticPr fontId="4"/>
  </si>
  <si>
    <t>C1g</t>
    <phoneticPr fontId="4"/>
  </si>
  <si>
    <t>Dg</t>
    <phoneticPr fontId="4"/>
  </si>
  <si>
    <t>Eg</t>
    <phoneticPr fontId="4"/>
  </si>
  <si>
    <t>C2g</t>
    <phoneticPr fontId="4"/>
  </si>
  <si>
    <t>B2g</t>
    <phoneticPr fontId="4"/>
  </si>
  <si>
    <t>エントランス</t>
    <phoneticPr fontId="4"/>
  </si>
  <si>
    <t>▽1Ｆ</t>
    <phoneticPr fontId="4"/>
  </si>
  <si>
    <r>
      <t>　　グループ図　火災　　</t>
    </r>
    <r>
      <rPr>
        <b/>
        <sz val="14"/>
        <rFont val="ＭＳ Ｐゴシック"/>
        <family val="3"/>
        <charset val="128"/>
      </rPr>
      <t>　　（ 例 ）</t>
    </r>
    <rPh sb="6" eb="7">
      <t>ズ</t>
    </rPh>
    <rPh sb="8" eb="10">
      <t>カサイ</t>
    </rPh>
    <rPh sb="16" eb="17">
      <t>レイ</t>
    </rPh>
    <phoneticPr fontId="4"/>
  </si>
  <si>
    <t>グループ番号</t>
    <rPh sb="4" eb="6">
      <t>バンゴウ</t>
    </rPh>
    <phoneticPr fontId="4"/>
  </si>
  <si>
    <t>開放廊下型</t>
    <rPh sb="0" eb="2">
      <t>カイホウ</t>
    </rPh>
    <rPh sb="2" eb="4">
      <t>ロウカ</t>
    </rPh>
    <rPh sb="4" eb="5">
      <t>カタ</t>
    </rPh>
    <phoneticPr fontId="4"/>
  </si>
  <si>
    <t>2以上の
避難可</t>
    <rPh sb="1" eb="3">
      <t>イジョウ</t>
    </rPh>
    <rPh sb="5" eb="7">
      <t>ヒナン</t>
    </rPh>
    <rPh sb="7" eb="8">
      <t>カ</t>
    </rPh>
    <phoneticPr fontId="4"/>
  </si>
  <si>
    <t>他住戸なし</t>
    <rPh sb="0" eb="1">
      <t>タ</t>
    </rPh>
    <rPh sb="1" eb="2">
      <t>ジュウ</t>
    </rPh>
    <rPh sb="2" eb="3">
      <t>コ</t>
    </rPh>
    <phoneticPr fontId="4"/>
  </si>
  <si>
    <t>隣戸バルコニー</t>
    <rPh sb="0" eb="1">
      <t>トナリ</t>
    </rPh>
    <rPh sb="1" eb="2">
      <t>ト</t>
    </rPh>
    <phoneticPr fontId="4"/>
  </si>
  <si>
    <t>有</t>
    <rPh sb="0" eb="1">
      <t>ユウ</t>
    </rPh>
    <phoneticPr fontId="4"/>
  </si>
  <si>
    <t>№ 1</t>
    <phoneticPr fontId="4"/>
  </si>
  <si>
    <t>○</t>
    <phoneticPr fontId="4"/>
  </si>
  <si>
    <t>№ 2</t>
    <phoneticPr fontId="4"/>
  </si>
  <si>
    <t>№ 3</t>
  </si>
  <si>
    <t>№ 4</t>
  </si>
  <si>
    <t>№ 5</t>
  </si>
  <si>
    <t>№ 6</t>
  </si>
  <si>
    <t>№ 7</t>
  </si>
  <si>
    <t>№ 8</t>
  </si>
  <si>
    <t>　　　避難階該当なし</t>
    <rPh sb="3" eb="5">
      <t>ヒナン</t>
    </rPh>
    <rPh sb="5" eb="6">
      <t>カイ</t>
    </rPh>
    <rPh sb="6" eb="8">
      <t>ガイトウ</t>
    </rPh>
    <phoneticPr fontId="4"/>
  </si>
  <si>
    <r>
      <t>　　グループ図　更新対策　　</t>
    </r>
    <r>
      <rPr>
        <b/>
        <sz val="14"/>
        <rFont val="ＭＳ Ｐゴシック"/>
        <family val="3"/>
        <charset val="128"/>
      </rPr>
      <t>　　（ 例 ）</t>
    </r>
    <rPh sb="6" eb="7">
      <t>ズ</t>
    </rPh>
    <rPh sb="8" eb="10">
      <t>コウシン</t>
    </rPh>
    <rPh sb="10" eb="12">
      <t>タイサク</t>
    </rPh>
    <rPh sb="18" eb="19">
      <t>レイ</t>
    </rPh>
    <phoneticPr fontId="4"/>
  </si>
  <si>
    <r>
      <t>　　グループ図　温熱　　</t>
    </r>
    <r>
      <rPr>
        <b/>
        <sz val="14"/>
        <rFont val="ＭＳ Ｐゴシック"/>
        <family val="3"/>
        <charset val="128"/>
      </rPr>
      <t>　　（ 例 ）</t>
    </r>
    <rPh sb="6" eb="7">
      <t>ズ</t>
    </rPh>
    <rPh sb="8" eb="10">
      <t>オンネツ</t>
    </rPh>
    <rPh sb="16" eb="17">
      <t>レイ</t>
    </rPh>
    <phoneticPr fontId="4"/>
  </si>
  <si>
    <t>グループ番号</t>
  </si>
  <si>
    <t>断熱材の部分</t>
    <rPh sb="0" eb="3">
      <t>ダンネツザイ</t>
    </rPh>
    <rPh sb="4" eb="6">
      <t>ブブン</t>
    </rPh>
    <phoneticPr fontId="4"/>
  </si>
  <si>
    <t>屋根又は天井</t>
    <rPh sb="0" eb="2">
      <t>ヤネ</t>
    </rPh>
    <rPh sb="2" eb="3">
      <t>マタ</t>
    </rPh>
    <rPh sb="4" eb="6">
      <t>テンジョウ</t>
    </rPh>
    <phoneticPr fontId="4"/>
  </si>
  <si>
    <t>床　（外気）</t>
    <rPh sb="0" eb="1">
      <t>ユカ</t>
    </rPh>
    <rPh sb="3" eb="5">
      <t>ガイキ</t>
    </rPh>
    <phoneticPr fontId="4"/>
  </si>
  <si>
    <t>床　（その他）</t>
    <rPh sb="0" eb="1">
      <t>ユカ</t>
    </rPh>
    <rPh sb="5" eb="6">
      <t>タ</t>
    </rPh>
    <phoneticPr fontId="4"/>
  </si>
  <si>
    <t>№ 1</t>
    <phoneticPr fontId="4"/>
  </si>
  <si>
    <t>○</t>
    <phoneticPr fontId="4"/>
  </si>
  <si>
    <t>№ 2</t>
    <phoneticPr fontId="4"/>
  </si>
  <si>
    <r>
      <t>　　グループ図　防犯 　</t>
    </r>
    <r>
      <rPr>
        <b/>
        <sz val="14"/>
        <rFont val="ＭＳ Ｐゴシック"/>
        <family val="3"/>
        <charset val="128"/>
      </rPr>
      <t xml:space="preserve"> 　　（ 例 ）</t>
    </r>
    <rPh sb="6" eb="7">
      <t>ズ</t>
    </rPh>
    <rPh sb="8" eb="10">
      <t>ボウハン</t>
    </rPh>
    <rPh sb="17" eb="18">
      <t>レイ</t>
    </rPh>
    <phoneticPr fontId="4"/>
  </si>
  <si>
    <t>建物出入口の存する階以外の階</t>
    <rPh sb="0" eb="2">
      <t>タテモノ</t>
    </rPh>
    <rPh sb="2" eb="4">
      <t>デイリ</t>
    </rPh>
    <rPh sb="4" eb="5">
      <t>クチ</t>
    </rPh>
    <rPh sb="6" eb="7">
      <t>ソン</t>
    </rPh>
    <rPh sb="9" eb="10">
      <t>カイ</t>
    </rPh>
    <rPh sb="10" eb="12">
      <t>イガイ</t>
    </rPh>
    <rPh sb="13" eb="14">
      <t>カイ</t>
    </rPh>
    <phoneticPr fontId="4"/>
  </si>
  <si>
    <t>住戸の出入口（a）</t>
    <rPh sb="0" eb="1">
      <t>ジュウ</t>
    </rPh>
    <rPh sb="1" eb="2">
      <t>コ</t>
    </rPh>
    <rPh sb="3" eb="5">
      <t>デイリ</t>
    </rPh>
    <rPh sb="5" eb="6">
      <t>グチ</t>
    </rPh>
    <phoneticPr fontId="4"/>
  </si>
  <si>
    <t>外部からの接近が
比較的容易（b）</t>
    <rPh sb="0" eb="2">
      <t>ガイブ</t>
    </rPh>
    <rPh sb="5" eb="7">
      <t>セッキン</t>
    </rPh>
    <rPh sb="9" eb="11">
      <t>ヒカク</t>
    </rPh>
    <rPh sb="11" eb="12">
      <t>テキ</t>
    </rPh>
    <rPh sb="12" eb="14">
      <t>ヨウイ</t>
    </rPh>
    <phoneticPr fontId="4"/>
  </si>
  <si>
    <t>その他の
開口部（c）</t>
    <rPh sb="2" eb="3">
      <t>タ</t>
    </rPh>
    <rPh sb="5" eb="8">
      <t>カイコウブ</t>
    </rPh>
    <phoneticPr fontId="4"/>
  </si>
  <si>
    <t>共用廊下又は
共用階段（b i）</t>
    <rPh sb="0" eb="2">
      <t>キョウヨウ</t>
    </rPh>
    <rPh sb="2" eb="4">
      <t>ロウカ</t>
    </rPh>
    <rPh sb="4" eb="5">
      <t>マタ</t>
    </rPh>
    <rPh sb="7" eb="9">
      <t>キョウヨウ</t>
    </rPh>
    <rPh sb="9" eb="11">
      <t>カイダン</t>
    </rPh>
    <phoneticPr fontId="4"/>
  </si>
  <si>
    <t>バルコニー等（b ii）</t>
    <rPh sb="5" eb="6">
      <t>トウ</t>
    </rPh>
    <phoneticPr fontId="4"/>
  </si>
  <si>
    <t>イ.</t>
    <phoneticPr fontId="4"/>
  </si>
  <si>
    <t>すべての開口部が侵入防止対策上</t>
    <phoneticPr fontId="4"/>
  </si>
  <si>
    <t>有効な措置が講じられている</t>
    <rPh sb="0" eb="2">
      <t>ユウコウ</t>
    </rPh>
    <rPh sb="3" eb="5">
      <t>ソチ</t>
    </rPh>
    <rPh sb="6" eb="7">
      <t>コウ</t>
    </rPh>
    <phoneticPr fontId="4"/>
  </si>
  <si>
    <t>ハ</t>
    <phoneticPr fontId="4"/>
  </si>
  <si>
    <t>ニ</t>
    <phoneticPr fontId="4"/>
  </si>
  <si>
    <t>ロ.</t>
    <phoneticPr fontId="4"/>
  </si>
  <si>
    <t>シャッター又は雨戸によって</t>
    <rPh sb="5" eb="6">
      <t>マタ</t>
    </rPh>
    <rPh sb="7" eb="9">
      <t>アマド</t>
    </rPh>
    <phoneticPr fontId="4"/>
  </si>
  <si>
    <t>のみ対策が講じられている</t>
    <rPh sb="2" eb="4">
      <t>タイサク</t>
    </rPh>
    <rPh sb="5" eb="6">
      <t>コウ</t>
    </rPh>
    <phoneticPr fontId="4"/>
  </si>
  <si>
    <t>ハ.</t>
    <phoneticPr fontId="4"/>
  </si>
  <si>
    <t>ニ.</t>
    <phoneticPr fontId="4"/>
  </si>
  <si>
    <t>該当する開口部なし</t>
    <rPh sb="0" eb="2">
      <t>ガイトウ</t>
    </rPh>
    <rPh sb="4" eb="7">
      <t>カイコウブ</t>
    </rPh>
    <phoneticPr fontId="4"/>
  </si>
  <si>
    <t>4-4.</t>
    <phoneticPr fontId="4"/>
  </si>
  <si>
    <t>感知警報</t>
    <phoneticPr fontId="4"/>
  </si>
  <si>
    <t>専用</t>
    <phoneticPr fontId="4"/>
  </si>
  <si>
    <t>便所</t>
    <phoneticPr fontId="4"/>
  </si>
  <si>
    <t>　部屋番号</t>
    <phoneticPr fontId="4"/>
  </si>
  <si>
    <t>　タイプ名称</t>
    <phoneticPr fontId="4"/>
  </si>
  <si>
    <t>〔4段階〕</t>
    <phoneticPr fontId="4"/>
  </si>
  <si>
    <t>自然排煙</t>
    <phoneticPr fontId="4"/>
  </si>
  <si>
    <t>機械排煙（加圧式）</t>
    <phoneticPr fontId="4"/>
  </si>
  <si>
    <t>該当なし</t>
    <phoneticPr fontId="4"/>
  </si>
  <si>
    <t>杭の許容支持力</t>
    <rPh sb="0" eb="1">
      <t>クイ</t>
    </rPh>
    <rPh sb="2" eb="4">
      <t>キョヨウ</t>
    </rPh>
    <rPh sb="4" eb="6">
      <t>シジ</t>
    </rPh>
    <rPh sb="6" eb="7">
      <t>リョク</t>
    </rPh>
    <phoneticPr fontId="4"/>
  </si>
  <si>
    <t>・</t>
    <phoneticPr fontId="4"/>
  </si>
  <si>
    <t>（</t>
    <phoneticPr fontId="4"/>
  </si>
  <si>
    <t>mm ）</t>
    <phoneticPr fontId="4"/>
  </si>
  <si>
    <t>平面図</t>
    <rPh sb="0" eb="3">
      <t>ヘイメンズ</t>
    </rPh>
    <phoneticPr fontId="2"/>
  </si>
  <si>
    <t>品質</t>
    <rPh sb="0" eb="2">
      <t>ヒンシツ</t>
    </rPh>
    <phoneticPr fontId="4"/>
  </si>
  <si>
    <t>）</t>
    <phoneticPr fontId="4"/>
  </si>
  <si>
    <t>伏図</t>
    <rPh sb="0" eb="2">
      <t>フセズ</t>
    </rPh>
    <phoneticPr fontId="2"/>
  </si>
  <si>
    <t>埋め込み長さ</t>
    <rPh sb="0" eb="1">
      <t>ウ</t>
    </rPh>
    <rPh sb="2" eb="3">
      <t>コミ</t>
    </rPh>
    <rPh sb="4" eb="5">
      <t>ナガ</t>
    </rPh>
    <phoneticPr fontId="4"/>
  </si>
  <si>
    <t>基礎詳細</t>
    <rPh sb="0" eb="2">
      <t>キソ</t>
    </rPh>
    <rPh sb="2" eb="4">
      <t>ショウサイ</t>
    </rPh>
    <phoneticPr fontId="2"/>
  </si>
  <si>
    <t>耐力壁</t>
    <rPh sb="0" eb="2">
      <t>タイリョク</t>
    </rPh>
    <rPh sb="2" eb="3">
      <t>カベ</t>
    </rPh>
    <phoneticPr fontId="4"/>
  </si>
  <si>
    <t>間隔</t>
    <rPh sb="0" eb="2">
      <t>カンカク</t>
    </rPh>
    <phoneticPr fontId="4"/>
  </si>
  <si>
    <t>面材耐力壁</t>
    <rPh sb="0" eb="1">
      <t>メン</t>
    </rPh>
    <rPh sb="1" eb="2">
      <t>ザイ</t>
    </rPh>
    <rPh sb="2" eb="4">
      <t>タイリョク</t>
    </rPh>
    <rPh sb="4" eb="5">
      <t>カベ</t>
    </rPh>
    <phoneticPr fontId="4"/>
  </si>
  <si>
    <t>m ）</t>
    <phoneticPr fontId="4"/>
  </si>
  <si>
    <t>Y1</t>
  </si>
  <si>
    <t>Y2</t>
  </si>
  <si>
    <t>Y3</t>
  </si>
  <si>
    <t>構造用合板</t>
    <rPh sb="0" eb="3">
      <t>コウゾウヨウ</t>
    </rPh>
    <rPh sb="3" eb="5">
      <t>ゴウハン</t>
    </rPh>
    <phoneticPr fontId="4"/>
  </si>
  <si>
    <t>1階</t>
    <rPh sb="1" eb="2">
      <t>カイ</t>
    </rPh>
    <phoneticPr fontId="4"/>
  </si>
  <si>
    <t>2階</t>
    <rPh sb="1" eb="2">
      <t>カイ</t>
    </rPh>
    <phoneticPr fontId="4"/>
  </si>
  <si>
    <t>3階</t>
    <rPh sb="1" eb="2">
      <t>カイ</t>
    </rPh>
    <phoneticPr fontId="4"/>
  </si>
  <si>
    <t>開口高さ</t>
    <rPh sb="0" eb="2">
      <t>カイコウ</t>
    </rPh>
    <rPh sb="2" eb="3">
      <t>タカ</t>
    </rPh>
    <phoneticPr fontId="4"/>
  </si>
  <si>
    <t>等</t>
    <rPh sb="0" eb="1">
      <t>トウ</t>
    </rPh>
    <phoneticPr fontId="4"/>
  </si>
  <si>
    <t>構造用パネル</t>
    <rPh sb="0" eb="3">
      <t>コウゾウヨウ</t>
    </rPh>
    <phoneticPr fontId="4"/>
  </si>
  <si>
    <t>床組等</t>
    <rPh sb="0" eb="1">
      <t>ユカ</t>
    </rPh>
    <rPh sb="1" eb="2">
      <t>グ</t>
    </rPh>
    <rPh sb="2" eb="3">
      <t>トウ</t>
    </rPh>
    <phoneticPr fontId="4"/>
  </si>
  <si>
    <t>仕上表</t>
    <rPh sb="0" eb="2">
      <t>シア</t>
    </rPh>
    <rPh sb="2" eb="3">
      <t>ヒョウ</t>
    </rPh>
    <phoneticPr fontId="2"/>
  </si>
  <si>
    <t>矩計図</t>
    <rPh sb="0" eb="2">
      <t>カナバカリ</t>
    </rPh>
    <rPh sb="2" eb="3">
      <t>ズ</t>
    </rPh>
    <phoneticPr fontId="2"/>
  </si>
  <si>
    <t>2階床面</t>
    <rPh sb="1" eb="2">
      <t>カイ</t>
    </rPh>
    <rPh sb="2" eb="3">
      <t>ユカ</t>
    </rPh>
    <rPh sb="3" eb="4">
      <t>メン</t>
    </rPh>
    <phoneticPr fontId="4"/>
  </si>
  <si>
    <t>小屋床面</t>
    <rPh sb="0" eb="2">
      <t>コヤ</t>
    </rPh>
    <rPh sb="2" eb="3">
      <t>ユカ</t>
    </rPh>
    <rPh sb="3" eb="4">
      <t>メン</t>
    </rPh>
    <phoneticPr fontId="4"/>
  </si>
  <si>
    <t>屋根面</t>
    <rPh sb="0" eb="2">
      <t>ヤネ</t>
    </rPh>
    <rPh sb="2" eb="3">
      <t>メン</t>
    </rPh>
    <phoneticPr fontId="4"/>
  </si>
  <si>
    <t>屋根勾配</t>
    <rPh sb="0" eb="2">
      <t>ヤネ</t>
    </rPh>
    <rPh sb="2" eb="4">
      <t>コウバイ</t>
    </rPh>
    <phoneticPr fontId="4"/>
  </si>
  <si>
    <t>仕様書</t>
    <rPh sb="0" eb="3">
      <t>シヨウショ</t>
    </rPh>
    <phoneticPr fontId="2"/>
  </si>
  <si>
    <t>接合部</t>
    <rPh sb="0" eb="2">
      <t>セツゴウ</t>
    </rPh>
    <rPh sb="2" eb="3">
      <t>ブ</t>
    </rPh>
    <phoneticPr fontId="4"/>
  </si>
  <si>
    <t>金物の品質</t>
    <rPh sb="0" eb="2">
      <t>カナモノ</t>
    </rPh>
    <rPh sb="3" eb="5">
      <t>ヒンシツ</t>
    </rPh>
    <phoneticPr fontId="4"/>
  </si>
  <si>
    <t>基礎1</t>
    <rPh sb="0" eb="2">
      <t>キソ</t>
    </rPh>
    <phoneticPr fontId="4"/>
  </si>
  <si>
    <t>根入れ深さ</t>
    <rPh sb="0" eb="1">
      <t>ネ</t>
    </rPh>
    <rPh sb="1" eb="2">
      <t>イ</t>
    </rPh>
    <rPh sb="3" eb="4">
      <t>フカ</t>
    </rPh>
    <phoneticPr fontId="4"/>
  </si>
  <si>
    <t>深さ</t>
    <rPh sb="0" eb="1">
      <t>フカ</t>
    </rPh>
    <phoneticPr fontId="4"/>
  </si>
  <si>
    <t>mm ）</t>
  </si>
  <si>
    <t>（寸法・配筋等）</t>
    <rPh sb="1" eb="3">
      <t>スンポウ</t>
    </rPh>
    <rPh sb="4" eb="5">
      <t>ハイ</t>
    </rPh>
    <rPh sb="5" eb="6">
      <t>キン</t>
    </rPh>
    <rPh sb="6" eb="7">
      <t>トウ</t>
    </rPh>
    <phoneticPr fontId="4"/>
  </si>
  <si>
    <t>立上がり部分</t>
    <rPh sb="0" eb="1">
      <t>タ</t>
    </rPh>
    <rPh sb="1" eb="2">
      <t>ア</t>
    </rPh>
    <rPh sb="4" eb="6">
      <t>ブブン</t>
    </rPh>
    <phoneticPr fontId="4"/>
  </si>
  <si>
    <t>厚さ</t>
    <rPh sb="0" eb="1">
      <t>アツ</t>
    </rPh>
    <phoneticPr fontId="4"/>
  </si>
  <si>
    <t>底盤</t>
    <rPh sb="0" eb="1">
      <t>ソコ</t>
    </rPh>
    <rPh sb="1" eb="2">
      <t>バン</t>
    </rPh>
    <phoneticPr fontId="4"/>
  </si>
  <si>
    <t>基礎の配筋</t>
    <rPh sb="0" eb="2">
      <t>キソ</t>
    </rPh>
    <rPh sb="3" eb="4">
      <t>ハイ</t>
    </rPh>
    <rPh sb="4" eb="5">
      <t>キン</t>
    </rPh>
    <phoneticPr fontId="4"/>
  </si>
  <si>
    <t>主筋</t>
    <rPh sb="0" eb="1">
      <t>シュ</t>
    </rPh>
    <rPh sb="1" eb="2">
      <t>キン</t>
    </rPh>
    <phoneticPr fontId="4"/>
  </si>
  <si>
    <t>標準部の補強筋</t>
    <rPh sb="0" eb="2">
      <t>ヒョウジュン</t>
    </rPh>
    <rPh sb="2" eb="3">
      <t>ブ</t>
    </rPh>
    <rPh sb="4" eb="7">
      <t>ホキョウキン</t>
    </rPh>
    <phoneticPr fontId="2"/>
  </si>
  <si>
    <t>隅角部の補強筋</t>
    <rPh sb="0" eb="1">
      <t>グウ</t>
    </rPh>
    <rPh sb="1" eb="2">
      <t>カク</t>
    </rPh>
    <rPh sb="2" eb="3">
      <t>ブ</t>
    </rPh>
    <rPh sb="4" eb="7">
      <t>ホキョウキン</t>
    </rPh>
    <phoneticPr fontId="2"/>
  </si>
  <si>
    <t>（第3面）</t>
    <rPh sb="1" eb="2">
      <t>ダイ</t>
    </rPh>
    <rPh sb="3" eb="4">
      <t>メン</t>
    </rPh>
    <phoneticPr fontId="4"/>
  </si>
  <si>
    <t>外壁の</t>
    <rPh sb="0" eb="2">
      <t>ガイヘキ</t>
    </rPh>
    <phoneticPr fontId="4"/>
  </si>
  <si>
    <t>外壁の構造等</t>
    <rPh sb="0" eb="2">
      <t>ガイヘキ</t>
    </rPh>
    <rPh sb="3" eb="5">
      <t>コウゾウ</t>
    </rPh>
    <rPh sb="5" eb="6">
      <t>ナド</t>
    </rPh>
    <phoneticPr fontId="2"/>
  </si>
  <si>
    <t>外壁の構造</t>
    <rPh sb="0" eb="2">
      <t>ガイヘキ</t>
    </rPh>
    <rPh sb="3" eb="5">
      <t>コウゾウ</t>
    </rPh>
    <phoneticPr fontId="2"/>
  </si>
  <si>
    <t>通気構造等</t>
    <rPh sb="0" eb="2">
      <t>ツウキ</t>
    </rPh>
    <rPh sb="2" eb="4">
      <t>コウゾウ</t>
    </rPh>
    <rPh sb="4" eb="5">
      <t>ナド</t>
    </rPh>
    <phoneticPr fontId="4"/>
  </si>
  <si>
    <t>（地面からの高さ1m以内）</t>
    <rPh sb="1" eb="3">
      <t>ジメン</t>
    </rPh>
    <rPh sb="6" eb="7">
      <t>タカ</t>
    </rPh>
    <phoneticPr fontId="2"/>
  </si>
  <si>
    <t>製材等</t>
    <rPh sb="0" eb="2">
      <t>セイザイ</t>
    </rPh>
    <rPh sb="2" eb="3">
      <t>トウ</t>
    </rPh>
    <phoneticPr fontId="4"/>
  </si>
  <si>
    <t>樹種</t>
    <rPh sb="0" eb="2">
      <t>ジュシュ</t>
    </rPh>
    <phoneticPr fontId="4"/>
  </si>
  <si>
    <t>集成材等</t>
    <rPh sb="0" eb="2">
      <t>シュウセイ</t>
    </rPh>
    <rPh sb="2" eb="3">
      <t>ザイ</t>
    </rPh>
    <rPh sb="3" eb="4">
      <t>トウ</t>
    </rPh>
    <phoneticPr fontId="4"/>
  </si>
  <si>
    <t>cm ）</t>
    <phoneticPr fontId="4"/>
  </si>
  <si>
    <t>薬剤処理</t>
    <rPh sb="0" eb="2">
      <t>ヤクザイ</t>
    </rPh>
    <rPh sb="2" eb="4">
      <t>ショリ</t>
    </rPh>
    <phoneticPr fontId="4"/>
  </si>
  <si>
    <t>あり</t>
    <phoneticPr fontId="4"/>
  </si>
  <si>
    <t>なし</t>
    <phoneticPr fontId="4"/>
  </si>
  <si>
    <t>構造用合板等の種類</t>
    <rPh sb="0" eb="3">
      <t>コウゾウヨウ</t>
    </rPh>
    <rPh sb="3" eb="5">
      <t>ゴウハン</t>
    </rPh>
    <rPh sb="5" eb="6">
      <t>トウ</t>
    </rPh>
    <rPh sb="7" eb="9">
      <t>シュルイ</t>
    </rPh>
    <phoneticPr fontId="4"/>
  </si>
  <si>
    <t>土台</t>
    <rPh sb="0" eb="2">
      <t>ドダイ</t>
    </rPh>
    <phoneticPr fontId="4"/>
  </si>
  <si>
    <t>防腐防蟻処理</t>
    <rPh sb="0" eb="2">
      <t>ボウフ</t>
    </rPh>
    <rPh sb="2" eb="4">
      <t>ボウギ</t>
    </rPh>
    <rPh sb="4" eb="6">
      <t>ショリ</t>
    </rPh>
    <phoneticPr fontId="2"/>
  </si>
  <si>
    <t>土台に接する外壁下端の水切り</t>
    <rPh sb="0" eb="2">
      <t>ドダイ</t>
    </rPh>
    <rPh sb="3" eb="4">
      <t>セッ</t>
    </rPh>
    <rPh sb="6" eb="8">
      <t>ガイヘキ</t>
    </rPh>
    <rPh sb="8" eb="10">
      <t>シタバ</t>
    </rPh>
    <rPh sb="11" eb="13">
      <t>ミズキ</t>
    </rPh>
    <phoneticPr fontId="4"/>
  </si>
  <si>
    <t>土台の樹種</t>
    <rPh sb="0" eb="2">
      <t>ドダイ</t>
    </rPh>
    <rPh sb="3" eb="5">
      <t>ジュシュ</t>
    </rPh>
    <phoneticPr fontId="4"/>
  </si>
  <si>
    <t>浴室・脱衣室の防水</t>
    <rPh sb="0" eb="2">
      <t>ヨクシツ</t>
    </rPh>
    <rPh sb="3" eb="5">
      <t>ダツイ</t>
    </rPh>
    <rPh sb="5" eb="6">
      <t>シツ</t>
    </rPh>
    <rPh sb="7" eb="9">
      <t>ボウスイ</t>
    </rPh>
    <phoneticPr fontId="2"/>
  </si>
  <si>
    <t>防水上の措置</t>
    <rPh sb="0" eb="2">
      <t>ボウスイ</t>
    </rPh>
    <rPh sb="2" eb="3">
      <t>ジョウ</t>
    </rPh>
    <rPh sb="4" eb="6">
      <t>ソチ</t>
    </rPh>
    <phoneticPr fontId="2"/>
  </si>
  <si>
    <t>防水上有効仕上げ</t>
    <rPh sb="0" eb="2">
      <t>ボウスイ</t>
    </rPh>
    <rPh sb="2" eb="3">
      <t>ジョウ</t>
    </rPh>
    <rPh sb="3" eb="5">
      <t>ユウコウ</t>
    </rPh>
    <rPh sb="5" eb="7">
      <t>シア</t>
    </rPh>
    <phoneticPr fontId="4"/>
  </si>
  <si>
    <t>浴室ユニット（JISA4416適合品）</t>
    <rPh sb="0" eb="2">
      <t>ヨクシツ</t>
    </rPh>
    <rPh sb="15" eb="17">
      <t>テキゴウ</t>
    </rPh>
    <rPh sb="17" eb="18">
      <t>ヒン</t>
    </rPh>
    <phoneticPr fontId="4"/>
  </si>
  <si>
    <t>その他防水措置</t>
    <rPh sb="2" eb="3">
      <t>タ</t>
    </rPh>
    <rPh sb="3" eb="5">
      <t>ボウスイ</t>
    </rPh>
    <rPh sb="5" eb="7">
      <t>ソチ</t>
    </rPh>
    <phoneticPr fontId="4"/>
  </si>
  <si>
    <t>防腐措置</t>
    <rPh sb="0" eb="2">
      <t>ボウフ</t>
    </rPh>
    <rPh sb="2" eb="4">
      <t>ソチ</t>
    </rPh>
    <phoneticPr fontId="4"/>
  </si>
  <si>
    <t>地盤</t>
    <rPh sb="0" eb="2">
      <t>ジバン</t>
    </rPh>
    <phoneticPr fontId="4"/>
  </si>
  <si>
    <t>防蟻措置</t>
    <rPh sb="0" eb="2">
      <t>ボウギ</t>
    </rPh>
    <rPh sb="2" eb="4">
      <t>ソチ</t>
    </rPh>
    <phoneticPr fontId="2"/>
  </si>
  <si>
    <t>防蟻方法</t>
    <rPh sb="0" eb="2">
      <t>ボウギ</t>
    </rPh>
    <rPh sb="2" eb="4">
      <t>ホウホウ</t>
    </rPh>
    <phoneticPr fontId="4"/>
  </si>
  <si>
    <t>べた基礎等</t>
    <rPh sb="2" eb="4">
      <t>キソ</t>
    </rPh>
    <rPh sb="4" eb="5">
      <t>ナド</t>
    </rPh>
    <phoneticPr fontId="4"/>
  </si>
  <si>
    <t>土壌処理</t>
    <rPh sb="0" eb="2">
      <t>ドジョウ</t>
    </rPh>
    <rPh sb="2" eb="4">
      <t>ショリ</t>
    </rPh>
    <phoneticPr fontId="4"/>
  </si>
  <si>
    <t>基礎高さ</t>
    <rPh sb="0" eb="2">
      <t>キソ</t>
    </rPh>
    <rPh sb="2" eb="3">
      <t>タカ</t>
    </rPh>
    <phoneticPr fontId="4"/>
  </si>
  <si>
    <t>地盤面から基礎上端までの高さ</t>
    <rPh sb="0" eb="2">
      <t>ジバン</t>
    </rPh>
    <rPh sb="2" eb="3">
      <t>メン</t>
    </rPh>
    <rPh sb="5" eb="7">
      <t>キソ</t>
    </rPh>
    <rPh sb="7" eb="9">
      <t>ジョウタン</t>
    </rPh>
    <rPh sb="12" eb="13">
      <t>タカ</t>
    </rPh>
    <phoneticPr fontId="2"/>
  </si>
  <si>
    <t>床下防湿</t>
    <rPh sb="0" eb="2">
      <t>ユカシタ</t>
    </rPh>
    <rPh sb="2" eb="4">
      <t>ボウシツ</t>
    </rPh>
    <phoneticPr fontId="2"/>
  </si>
  <si>
    <t>防湿方式</t>
    <rPh sb="0" eb="2">
      <t>ボウシツ</t>
    </rPh>
    <rPh sb="2" eb="4">
      <t>ホウシキ</t>
    </rPh>
    <phoneticPr fontId="2"/>
  </si>
  <si>
    <t>防湿方法</t>
    <rPh sb="0" eb="2">
      <t>ボウシツ</t>
    </rPh>
    <rPh sb="2" eb="4">
      <t>ホウホウ</t>
    </rPh>
    <phoneticPr fontId="4"/>
  </si>
  <si>
    <t>換気措置</t>
    <rPh sb="0" eb="2">
      <t>カンキ</t>
    </rPh>
    <rPh sb="2" eb="4">
      <t>ソチ</t>
    </rPh>
    <phoneticPr fontId="2"/>
  </si>
  <si>
    <t>コンクリート</t>
  </si>
  <si>
    <t>防湿フィルム</t>
    <rPh sb="0" eb="2">
      <t>ボウシツ</t>
    </rPh>
    <phoneticPr fontId="2"/>
  </si>
  <si>
    <t>材料</t>
    <rPh sb="0" eb="2">
      <t>ザイリョウ</t>
    </rPh>
    <phoneticPr fontId="4"/>
  </si>
  <si>
    <t>認定番号</t>
    <rPh sb="0" eb="2">
      <t>ニンテイ</t>
    </rPh>
    <rPh sb="2" eb="4">
      <t>バンゴウ</t>
    </rPh>
    <phoneticPr fontId="4"/>
  </si>
  <si>
    <t>換気措置</t>
    <rPh sb="0" eb="2">
      <t>カンキ</t>
    </rPh>
    <rPh sb="2" eb="4">
      <t>ソチ</t>
    </rPh>
    <phoneticPr fontId="4"/>
  </si>
  <si>
    <t>基礎部開口</t>
    <rPh sb="0" eb="2">
      <t>キソ</t>
    </rPh>
    <rPh sb="2" eb="3">
      <t>ブ</t>
    </rPh>
    <rPh sb="3" eb="5">
      <t>カイコウ</t>
    </rPh>
    <phoneticPr fontId="4"/>
  </si>
  <si>
    <t>外周部の設置間隔</t>
    <rPh sb="0" eb="2">
      <t>ガイシュウ</t>
    </rPh>
    <rPh sb="2" eb="3">
      <t>ブ</t>
    </rPh>
    <rPh sb="4" eb="6">
      <t>セッチ</t>
    </rPh>
    <rPh sb="6" eb="8">
      <t>カンカク</t>
    </rPh>
    <phoneticPr fontId="4"/>
  </si>
  <si>
    <t>開口幅</t>
    <rPh sb="0" eb="2">
      <t>カイコウ</t>
    </rPh>
    <rPh sb="2" eb="3">
      <t>ハバ</t>
    </rPh>
    <phoneticPr fontId="4"/>
  </si>
  <si>
    <t>ねこ土台</t>
    <rPh sb="2" eb="4">
      <t>ドダイ</t>
    </rPh>
    <phoneticPr fontId="4"/>
  </si>
  <si>
    <t>有効面積</t>
    <rPh sb="0" eb="2">
      <t>ユウコウ</t>
    </rPh>
    <rPh sb="2" eb="4">
      <t>メンセキ</t>
    </rPh>
    <phoneticPr fontId="4"/>
  </si>
  <si>
    <r>
      <t>cm</t>
    </r>
    <r>
      <rPr>
        <vertAlign val="superscript"/>
        <sz val="9"/>
        <rFont val="ＭＳ Ｐゴシック"/>
        <family val="3"/>
        <charset val="128"/>
      </rPr>
      <t>2</t>
    </r>
    <r>
      <rPr>
        <sz val="9"/>
        <rFont val="ＭＳ Ｐゴシック"/>
        <family val="3"/>
        <charset val="128"/>
      </rPr>
      <t>/m ）</t>
    </r>
    <phoneticPr fontId="4"/>
  </si>
  <si>
    <t>基礎断熱工法</t>
    <rPh sb="0" eb="2">
      <t>キソ</t>
    </rPh>
    <rPh sb="2" eb="4">
      <t>ダンネツ</t>
    </rPh>
    <rPh sb="4" eb="6">
      <t>コウホウ</t>
    </rPh>
    <phoneticPr fontId="4"/>
  </si>
  <si>
    <t>地域</t>
    <rPh sb="0" eb="2">
      <t>チイキ</t>
    </rPh>
    <phoneticPr fontId="4"/>
  </si>
  <si>
    <t>小屋裏換気</t>
    <rPh sb="0" eb="2">
      <t>コヤ</t>
    </rPh>
    <rPh sb="2" eb="3">
      <t>ウラ</t>
    </rPh>
    <rPh sb="3" eb="4">
      <t>ガン</t>
    </rPh>
    <phoneticPr fontId="2"/>
  </si>
  <si>
    <t>小屋裏換気</t>
    <rPh sb="0" eb="2">
      <t>コヤ</t>
    </rPh>
    <rPh sb="2" eb="3">
      <t>ウラ</t>
    </rPh>
    <rPh sb="3" eb="5">
      <t>カンキ</t>
    </rPh>
    <phoneticPr fontId="2"/>
  </si>
  <si>
    <t>屋根断熱工法</t>
    <rPh sb="0" eb="2">
      <t>ヤネ</t>
    </rPh>
    <rPh sb="2" eb="4">
      <t>ダンネツ</t>
    </rPh>
    <rPh sb="4" eb="6">
      <t>コウホウ</t>
    </rPh>
    <phoneticPr fontId="4"/>
  </si>
  <si>
    <t>屋根伏図</t>
    <rPh sb="0" eb="2">
      <t>ヤネ</t>
    </rPh>
    <rPh sb="2" eb="4">
      <t>フセズ</t>
    </rPh>
    <phoneticPr fontId="2"/>
  </si>
  <si>
    <t>換気口の位置</t>
    <rPh sb="0" eb="2">
      <t>カンキ</t>
    </rPh>
    <rPh sb="2" eb="3">
      <t>クチ</t>
    </rPh>
    <rPh sb="4" eb="6">
      <t>イチ</t>
    </rPh>
    <phoneticPr fontId="4"/>
  </si>
  <si>
    <t>給気口</t>
    <rPh sb="0" eb="1">
      <t>キュウ</t>
    </rPh>
    <rPh sb="1" eb="2">
      <t>キ</t>
    </rPh>
    <rPh sb="2" eb="3">
      <t>グチ</t>
    </rPh>
    <phoneticPr fontId="4"/>
  </si>
  <si>
    <t>排気口</t>
    <rPh sb="0" eb="2">
      <t>ハイキ</t>
    </rPh>
    <rPh sb="2" eb="3">
      <t>コウ</t>
    </rPh>
    <phoneticPr fontId="4"/>
  </si>
  <si>
    <t>計算書</t>
    <rPh sb="0" eb="2">
      <t>ケイサン</t>
    </rPh>
    <rPh sb="2" eb="3">
      <t>ショ</t>
    </rPh>
    <phoneticPr fontId="2"/>
  </si>
  <si>
    <t>)</t>
    <phoneticPr fontId="4"/>
  </si>
  <si>
    <t>(</t>
    <phoneticPr fontId="4"/>
  </si>
  <si>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4"/>
  </si>
  <si>
    <t>給気口</t>
    <rPh sb="0" eb="1">
      <t>キュウ</t>
    </rPh>
    <rPh sb="1" eb="2">
      <t>キ</t>
    </rPh>
    <rPh sb="2" eb="3">
      <t>クチ</t>
    </rPh>
    <phoneticPr fontId="4"/>
  </si>
  <si>
    <t>排気口</t>
    <rPh sb="0" eb="2">
      <t>ハイキ</t>
    </rPh>
    <rPh sb="2" eb="3">
      <t>クチ</t>
    </rPh>
    <phoneticPr fontId="4"/>
  </si>
  <si>
    <t>下屋等</t>
    <rPh sb="0" eb="1">
      <t>シタ</t>
    </rPh>
    <rPh sb="1" eb="2">
      <t>ヤ</t>
    </rPh>
    <rPh sb="2" eb="3">
      <t>トウ</t>
    </rPh>
    <phoneticPr fontId="4"/>
  </si>
  <si>
    <t>現場 JIS-K-1570</t>
    <rPh sb="0" eb="2">
      <t>ゲンバ</t>
    </rPh>
    <phoneticPr fontId="4"/>
  </si>
  <si>
    <t>現場 日本白蟻対策協会</t>
    <rPh sb="0" eb="2">
      <t>ゲンバ</t>
    </rPh>
    <rPh sb="3" eb="5">
      <t>ニホン</t>
    </rPh>
    <rPh sb="5" eb="7">
      <t>シロアリ</t>
    </rPh>
    <rPh sb="7" eb="9">
      <t>タイサク</t>
    </rPh>
    <rPh sb="9" eb="11">
      <t>キョウカイ</t>
    </rPh>
    <phoneticPr fontId="4"/>
  </si>
  <si>
    <t>現場 日本木材保存協会</t>
    <rPh sb="0" eb="2">
      <t>ゲンバ</t>
    </rPh>
    <rPh sb="3" eb="5">
      <t>ニホン</t>
    </rPh>
    <rPh sb="5" eb="7">
      <t>モクザイ</t>
    </rPh>
    <rPh sb="7" eb="9">
      <t>ホゾン</t>
    </rPh>
    <rPh sb="9" eb="11">
      <t>キョウカイ</t>
    </rPh>
    <phoneticPr fontId="4"/>
  </si>
  <si>
    <t>工場 JAS保存処理材</t>
    <rPh sb="0" eb="2">
      <t>コウジョウ</t>
    </rPh>
    <rPh sb="6" eb="8">
      <t>ホゾン</t>
    </rPh>
    <rPh sb="8" eb="10">
      <t>ショリ</t>
    </rPh>
    <rPh sb="10" eb="11">
      <t>ザイ</t>
    </rPh>
    <phoneticPr fontId="4"/>
  </si>
  <si>
    <t>工場 JIS-A-9108</t>
    <rPh sb="0" eb="2">
      <t>コウジョウ</t>
    </rPh>
    <phoneticPr fontId="4"/>
  </si>
  <si>
    <t>工場 優良木質建材等認証</t>
    <rPh sb="0" eb="2">
      <t>コウジョウ</t>
    </rPh>
    <rPh sb="3" eb="5">
      <t>ユウリョウ</t>
    </rPh>
    <rPh sb="5" eb="7">
      <t>モクシツ</t>
    </rPh>
    <rPh sb="7" eb="9">
      <t>ケンザイ</t>
    </rPh>
    <rPh sb="9" eb="10">
      <t>ナド</t>
    </rPh>
    <rPh sb="10" eb="12">
      <t>ニンショウ</t>
    </rPh>
    <phoneticPr fontId="4"/>
  </si>
  <si>
    <t>工場 JIS-K-1570＋A-9002</t>
    <rPh sb="0" eb="2">
      <t>コウジョウ</t>
    </rPh>
    <phoneticPr fontId="4"/>
  </si>
  <si>
    <t>ﾊﾟｰﾃｨｸﾙﾎﾞｰﾄﾞ</t>
    <phoneticPr fontId="4"/>
  </si>
  <si>
    <t>MDF</t>
    <phoneticPr fontId="4"/>
  </si>
  <si>
    <t>日本白蟻対策協会</t>
    <rPh sb="0" eb="2">
      <t>ニホン</t>
    </rPh>
    <rPh sb="2" eb="4">
      <t>シロアリ</t>
    </rPh>
    <rPh sb="4" eb="6">
      <t>タイサク</t>
    </rPh>
    <rPh sb="6" eb="8">
      <t>キョウカイ</t>
    </rPh>
    <phoneticPr fontId="4"/>
  </si>
  <si>
    <t>日本木材保存協会</t>
    <rPh sb="0" eb="2">
      <t>ニホン</t>
    </rPh>
    <rPh sb="2" eb="4">
      <t>モクザイ</t>
    </rPh>
    <rPh sb="4" eb="6">
      <t>ホゾン</t>
    </rPh>
    <rPh sb="6" eb="8">
      <t>キョウカイ</t>
    </rPh>
    <phoneticPr fontId="4"/>
  </si>
  <si>
    <t>住宅用JIS-A-6930</t>
    <rPh sb="0" eb="2">
      <t>ジュウタク</t>
    </rPh>
    <rPh sb="2" eb="3">
      <t>ヨウ</t>
    </rPh>
    <phoneticPr fontId="4"/>
  </si>
  <si>
    <t>包装用JIS-Z-1702</t>
    <rPh sb="0" eb="3">
      <t>ホウソウヨウ</t>
    </rPh>
    <phoneticPr fontId="4"/>
  </si>
  <si>
    <t>農業用JIS-K-6781</t>
    <rPh sb="0" eb="3">
      <t>ノウギョウヨウ</t>
    </rPh>
    <phoneticPr fontId="4"/>
  </si>
  <si>
    <t>小屋裏</t>
    <rPh sb="0" eb="2">
      <t>コヤ</t>
    </rPh>
    <rPh sb="2" eb="3">
      <t>ウラ</t>
    </rPh>
    <phoneticPr fontId="4"/>
  </si>
  <si>
    <t>軒裏</t>
    <rPh sb="0" eb="1">
      <t>ノキ</t>
    </rPh>
    <rPh sb="1" eb="2">
      <t>ウラ</t>
    </rPh>
    <phoneticPr fontId="4"/>
  </si>
  <si>
    <t>排気塔/棟頂部</t>
    <rPh sb="0" eb="2">
      <t>ハイキ</t>
    </rPh>
    <rPh sb="2" eb="3">
      <t>トウ</t>
    </rPh>
    <rPh sb="4" eb="5">
      <t>トウ</t>
    </rPh>
    <rPh sb="5" eb="6">
      <t>チョウ</t>
    </rPh>
    <rPh sb="6" eb="7">
      <t>ブ</t>
    </rPh>
    <phoneticPr fontId="4"/>
  </si>
  <si>
    <t>（第6面）</t>
    <rPh sb="1" eb="2">
      <t>ダイ</t>
    </rPh>
    <rPh sb="3" eb="4">
      <t>メン</t>
    </rPh>
    <phoneticPr fontId="4"/>
  </si>
  <si>
    <t>（第14面）</t>
    <rPh sb="1" eb="2">
      <t>ダイ</t>
    </rPh>
    <rPh sb="4" eb="5">
      <t>メン</t>
    </rPh>
    <phoneticPr fontId="4"/>
  </si>
  <si>
    <t>（第24面）</t>
    <rPh sb="1" eb="2">
      <t>ダイ</t>
    </rPh>
    <rPh sb="4" eb="5">
      <t>メン</t>
    </rPh>
    <phoneticPr fontId="4"/>
  </si>
  <si>
    <r>
      <t>※住戸タイプと部屋番号は</t>
    </r>
    <r>
      <rPr>
        <u/>
        <sz val="10"/>
        <color indexed="10"/>
        <rFont val="ＭＳ Ｐゴシック"/>
        <family val="3"/>
        <charset val="128"/>
      </rPr>
      <t>混合して入力しない</t>
    </r>
    <phoneticPr fontId="4"/>
  </si>
  <si>
    <t>←タイプ判別を選択</t>
    <rPh sb="4" eb="6">
      <t>ハンベツ</t>
    </rPh>
    <rPh sb="7" eb="9">
      <t>センタク</t>
    </rPh>
    <phoneticPr fontId="4"/>
  </si>
  <si>
    <r>
      <t>※表を追加する場合は、シートのコピーではなく</t>
    </r>
    <r>
      <rPr>
        <u/>
        <sz val="10"/>
        <color indexed="10"/>
        <rFont val="ＭＳ Ｐゴシック"/>
        <family val="3"/>
        <charset val="128"/>
      </rPr>
      <t>行をコピーして対応</t>
    </r>
    <rPh sb="1" eb="2">
      <t>ヒョウ</t>
    </rPh>
    <rPh sb="3" eb="5">
      <t>ツイカ</t>
    </rPh>
    <rPh sb="7" eb="9">
      <t>バアイ</t>
    </rPh>
    <rPh sb="22" eb="23">
      <t>ギョウ</t>
    </rPh>
    <rPh sb="29" eb="31">
      <t>タイオウ</t>
    </rPh>
    <phoneticPr fontId="4"/>
  </si>
  <si>
    <r>
      <rPr>
        <b/>
        <sz val="14"/>
        <color indexed="10"/>
        <rFont val="ＭＳ Ｐゴシック"/>
        <family val="3"/>
        <charset val="128"/>
      </rPr>
      <t>66タイプ</t>
    </r>
    <r>
      <rPr>
        <sz val="14"/>
        <rFont val="ＭＳ Ｐゴシック"/>
        <family val="3"/>
        <charset val="128"/>
      </rPr>
      <t>まで可</t>
    </r>
    <rPh sb="7" eb="8">
      <t>カ</t>
    </rPh>
    <phoneticPr fontId="4"/>
  </si>
  <si>
    <r>
      <t xml:space="preserve"> 　　　　※表を追加する場合は</t>
    </r>
    <r>
      <rPr>
        <u/>
        <sz val="10"/>
        <color indexed="10"/>
        <rFont val="ＭＳ Ｐゴシック"/>
        <family val="3"/>
        <charset val="128"/>
      </rPr>
      <t>赤矢印の範囲を行指定</t>
    </r>
    <r>
      <rPr>
        <sz val="10"/>
        <color indexed="10"/>
        <rFont val="ＭＳ Ｐゴシック"/>
        <family val="3"/>
        <charset val="128"/>
      </rPr>
      <t>し</t>
    </r>
    <r>
      <rPr>
        <u/>
        <sz val="10"/>
        <color indexed="10"/>
        <rFont val="ＭＳ Ｐゴシック"/>
        <family val="3"/>
        <charset val="128"/>
      </rPr>
      <t>コピー対応</t>
    </r>
    <rPh sb="6" eb="7">
      <t>ヒョウ</t>
    </rPh>
    <rPh sb="8" eb="10">
      <t>ツイカ</t>
    </rPh>
    <rPh sb="12" eb="14">
      <t>バアイ</t>
    </rPh>
    <rPh sb="15" eb="16">
      <t>アカ</t>
    </rPh>
    <rPh sb="16" eb="18">
      <t>ヤジルシ</t>
    </rPh>
    <rPh sb="19" eb="21">
      <t>ハンイ</t>
    </rPh>
    <rPh sb="22" eb="23">
      <t>ギョウ</t>
    </rPh>
    <rPh sb="23" eb="25">
      <t>シテイ</t>
    </rPh>
    <rPh sb="29" eb="31">
      <t>タイオウ</t>
    </rPh>
    <phoneticPr fontId="4"/>
  </si>
  <si>
    <t>住戸タイプ</t>
  </si>
  <si>
    <t>15m以内毎</t>
    <rPh sb="3" eb="5">
      <t>イナイ</t>
    </rPh>
    <rPh sb="5" eb="6">
      <t>ゴト</t>
    </rPh>
    <phoneticPr fontId="4"/>
  </si>
  <si>
    <r>
      <t>kN/m</t>
    </r>
    <r>
      <rPr>
        <vertAlign val="superscript"/>
        <sz val="9"/>
        <rFont val="ＭＳ Ｐゴシック"/>
        <family val="3"/>
        <charset val="128"/>
      </rPr>
      <t>2</t>
    </r>
    <phoneticPr fontId="4"/>
  </si>
  <si>
    <t>）</t>
    <phoneticPr fontId="4"/>
  </si>
  <si>
    <t>報告書</t>
    <phoneticPr fontId="4"/>
  </si>
  <si>
    <t>地業</t>
    <rPh sb="0" eb="1">
      <t>チ</t>
    </rPh>
    <rPh sb="1" eb="2">
      <t>ギョウ</t>
    </rPh>
    <phoneticPr fontId="4"/>
  </si>
  <si>
    <t>・種類</t>
    <rPh sb="1" eb="3">
      <t>シュルイ</t>
    </rPh>
    <phoneticPr fontId="4"/>
  </si>
  <si>
    <r>
      <t>1-3.その他（</t>
    </r>
    <r>
      <rPr>
        <sz val="6.5"/>
        <rFont val="ＭＳ Ｐゴシック"/>
        <family val="3"/>
        <charset val="128"/>
      </rPr>
      <t>地震に対する構造躯体の倒壊、崩壊等のしにくさ</t>
    </r>
    <r>
      <rPr>
        <sz val="7"/>
        <rFont val="ＭＳ Ｐゴシック"/>
        <family val="3"/>
        <charset val="128"/>
      </rPr>
      <t>）</t>
    </r>
    <rPh sb="6" eb="7">
      <t>タ</t>
    </rPh>
    <rPh sb="8" eb="10">
      <t>ジシン</t>
    </rPh>
    <rPh sb="11" eb="12">
      <t>タイ</t>
    </rPh>
    <rPh sb="14" eb="16">
      <t>コウゾウ</t>
    </rPh>
    <rPh sb="16" eb="18">
      <t>クタイ</t>
    </rPh>
    <rPh sb="19" eb="21">
      <t>トウカイ</t>
    </rPh>
    <rPh sb="22" eb="25">
      <t>ホウカイトウ</t>
    </rPh>
    <phoneticPr fontId="4"/>
  </si>
  <si>
    <t>杭状改良地盤の許容支持力度</t>
    <rPh sb="0" eb="1">
      <t>クイ</t>
    </rPh>
    <rPh sb="1" eb="2">
      <t>ジョウ</t>
    </rPh>
    <rPh sb="2" eb="4">
      <t>カイリョウ</t>
    </rPh>
    <rPh sb="4" eb="6">
      <t>ジバン</t>
    </rPh>
    <rPh sb="7" eb="9">
      <t>キョヨウ</t>
    </rPh>
    <rPh sb="9" eb="11">
      <t>シジ</t>
    </rPh>
    <rPh sb="11" eb="12">
      <t>リョク</t>
    </rPh>
    <rPh sb="12" eb="13">
      <t>ド</t>
    </rPh>
    <phoneticPr fontId="4"/>
  </si>
  <si>
    <t>杭状改良地盤の許容支持力</t>
    <rPh sb="0" eb="1">
      <t>クイ</t>
    </rPh>
    <rPh sb="1" eb="2">
      <t>ジョウ</t>
    </rPh>
    <rPh sb="2" eb="4">
      <t>カイリョウ</t>
    </rPh>
    <rPh sb="4" eb="6">
      <t>ジバン</t>
    </rPh>
    <rPh sb="7" eb="9">
      <t>キョヨウ</t>
    </rPh>
    <rPh sb="9" eb="11">
      <t>シジ</t>
    </rPh>
    <rPh sb="11" eb="12">
      <t>リョク</t>
    </rPh>
    <phoneticPr fontId="4"/>
  </si>
  <si>
    <t>地盤改良工法</t>
    <rPh sb="2" eb="4">
      <t>カイリョウ</t>
    </rPh>
    <rPh sb="4" eb="6">
      <t>コウホウ</t>
    </rPh>
    <phoneticPr fontId="4"/>
  </si>
  <si>
    <t>杭種</t>
    <phoneticPr fontId="4"/>
  </si>
  <si>
    <t>杭径</t>
    <phoneticPr fontId="4"/>
  </si>
  <si>
    <t>杭長</t>
    <phoneticPr fontId="4"/>
  </si>
  <si>
    <t>杭状改良地盤の許容支持力</t>
    <rPh sb="2" eb="4">
      <t>カイリョウ</t>
    </rPh>
    <phoneticPr fontId="4"/>
  </si>
  <si>
    <t>防火地域</t>
    <rPh sb="2" eb="4">
      <t>チイキ</t>
    </rPh>
    <phoneticPr fontId="4"/>
  </si>
  <si>
    <t>（注 意）</t>
    <phoneticPr fontId="4"/>
  </si>
  <si>
    <t>※印のある欄は記入しないでください。</t>
    <phoneticPr fontId="4"/>
  </si>
  <si>
    <t>別紙による</t>
    <rPh sb="0" eb="2">
      <t>ベッシ</t>
    </rPh>
    <phoneticPr fontId="4"/>
  </si>
  <si>
    <t>第二面 （別紙）</t>
    <rPh sb="5" eb="7">
      <t>ベッシ</t>
    </rPh>
    <phoneticPr fontId="4"/>
  </si>
  <si>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</si>
  <si>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</si>
  <si>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4"/>
  </si>
  <si>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4"/>
  </si>
  <si>
    <t xml:space="preserve"> １．構造の安定に関すること</t>
    <rPh sb="3" eb="5">
      <t>コウゾウ</t>
    </rPh>
    <rPh sb="6" eb="8">
      <t>アンテイ</t>
    </rPh>
    <rPh sb="9" eb="10">
      <t>カン</t>
    </rPh>
    <phoneticPr fontId="4"/>
  </si>
  <si>
    <t>１－２　耐震等級 （構造躯体の損傷防止）</t>
    <rPh sb="4" eb="6">
      <t>タイシン</t>
    </rPh>
    <rPh sb="6" eb="8">
      <t>トウキュウ</t>
    </rPh>
    <rPh sb="10" eb="12">
      <t>コウゾウ</t>
    </rPh>
    <rPh sb="12" eb="14">
      <t>クタイ</t>
    </rPh>
    <rPh sb="15" eb="17">
      <t>ソンショウ</t>
    </rPh>
    <rPh sb="17" eb="19">
      <t>ボウシ</t>
    </rPh>
    <phoneticPr fontId="4"/>
  </si>
  <si>
    <t>１－４　耐風等級 （構造躯体の倒壊等防止及び損傷防止）</t>
    <rPh sb="4" eb="5">
      <t>タイ</t>
    </rPh>
    <rPh sb="5" eb="6">
      <t>フウ</t>
    </rPh>
    <rPh sb="6" eb="8">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4"/>
  </si>
  <si>
    <t>１－５　耐積雪等級 （構造躯体の倒壊等防止及び損傷防止）</t>
    <rPh sb="4" eb="5">
      <t>タイ</t>
    </rPh>
    <rPh sb="5" eb="6">
      <t>セキ</t>
    </rPh>
    <rPh sb="6" eb="7">
      <t>ユキ</t>
    </rPh>
    <rPh sb="7" eb="9">
      <t>トウキュウ</t>
    </rPh>
    <rPh sb="11" eb="13">
      <t>コウゾウ</t>
    </rPh>
    <rPh sb="13" eb="15">
      <t>クタイ</t>
    </rPh>
    <rPh sb="16" eb="18">
      <t>トウカイ</t>
    </rPh>
    <rPh sb="18" eb="19">
      <t>トウ</t>
    </rPh>
    <rPh sb="19" eb="21">
      <t>ボウシ</t>
    </rPh>
    <rPh sb="21" eb="22">
      <t>オヨ</t>
    </rPh>
    <rPh sb="23" eb="25">
      <t>ソンショウ</t>
    </rPh>
    <rPh sb="25" eb="27">
      <t>ボウシ</t>
    </rPh>
    <phoneticPr fontId="4"/>
  </si>
  <si>
    <t xml:space="preserve"> ２．火災時の安全に関すること</t>
    <rPh sb="3" eb="5">
      <t>カサイ</t>
    </rPh>
    <rPh sb="5" eb="6">
      <t>ジ</t>
    </rPh>
    <rPh sb="7" eb="9">
      <t>アンゼン</t>
    </rPh>
    <rPh sb="10" eb="11">
      <t>カン</t>
    </rPh>
    <phoneticPr fontId="4"/>
  </si>
  <si>
    <t>２－１　感知警報装置設置等級 （自住戸火災時）</t>
    <rPh sb="4" eb="6">
      <t>カンチ</t>
    </rPh>
    <rPh sb="6" eb="8">
      <t>ケイホウ</t>
    </rPh>
    <rPh sb="8" eb="10">
      <t>ソウチ</t>
    </rPh>
    <rPh sb="10" eb="12">
      <t>セッチ</t>
    </rPh>
    <rPh sb="12" eb="14">
      <t>トウキュウ</t>
    </rPh>
    <rPh sb="16" eb="17">
      <t>ジ</t>
    </rPh>
    <rPh sb="17" eb="18">
      <t>ジュウ</t>
    </rPh>
    <rPh sb="18" eb="19">
      <t>コ</t>
    </rPh>
    <rPh sb="19" eb="21">
      <t>カサイ</t>
    </rPh>
    <rPh sb="21" eb="22">
      <t>ジ</t>
    </rPh>
    <phoneticPr fontId="4"/>
  </si>
  <si>
    <t>２－２　感知警報装置設置等級 （他住戸火災時）</t>
    <rPh sb="4" eb="6">
      <t>カンチ</t>
    </rPh>
    <rPh sb="6" eb="8">
      <t>ケイホウ</t>
    </rPh>
    <rPh sb="8" eb="10">
      <t>ソウチ</t>
    </rPh>
    <rPh sb="10" eb="12">
      <t>セッチ</t>
    </rPh>
    <rPh sb="12" eb="14">
      <t>トウキュウ</t>
    </rPh>
    <rPh sb="16" eb="17">
      <t>ホカ</t>
    </rPh>
    <rPh sb="17" eb="18">
      <t>ジュウ</t>
    </rPh>
    <rPh sb="18" eb="19">
      <t>コ</t>
    </rPh>
    <rPh sb="19" eb="21">
      <t>カサイ</t>
    </rPh>
    <rPh sb="21" eb="22">
      <t>ジ</t>
    </rPh>
    <phoneticPr fontId="4"/>
  </si>
  <si>
    <t>２－３　避難安全対策（他住戸等火災時・共用廊下）</t>
    <rPh sb="4" eb="6">
      <t>ヒナン</t>
    </rPh>
    <rPh sb="6" eb="8">
      <t>アンゼン</t>
    </rPh>
    <rPh sb="8" eb="10">
      <t>タイサク</t>
    </rPh>
    <rPh sb="11" eb="12">
      <t>ホカ</t>
    </rPh>
    <rPh sb="12" eb="13">
      <t>ジュウ</t>
    </rPh>
    <rPh sb="13" eb="14">
      <t>コ</t>
    </rPh>
    <rPh sb="14" eb="15">
      <t>トウ</t>
    </rPh>
    <rPh sb="15" eb="17">
      <t>カサイ</t>
    </rPh>
    <rPh sb="17" eb="18">
      <t>ジ</t>
    </rPh>
    <rPh sb="19" eb="21">
      <t>キョウヨウ</t>
    </rPh>
    <rPh sb="21" eb="23">
      <t>ロウカ</t>
    </rPh>
    <phoneticPr fontId="4"/>
  </si>
  <si>
    <t>２－４　脱出対策 （火災時）</t>
    <rPh sb="4" eb="6">
      <t>ダッシュツ</t>
    </rPh>
    <rPh sb="6" eb="8">
      <t>タイサク</t>
    </rPh>
    <rPh sb="10" eb="12">
      <t>カサイ</t>
    </rPh>
    <rPh sb="12" eb="13">
      <t>ジ</t>
    </rPh>
    <phoneticPr fontId="4"/>
  </si>
  <si>
    <t>２－７　耐火等級 （界壁及び界床）</t>
    <rPh sb="4" eb="6">
      <t>タイカ</t>
    </rPh>
    <rPh sb="6" eb="8">
      <t>トウキュウ</t>
    </rPh>
    <rPh sb="10" eb="11">
      <t>カイ</t>
    </rPh>
    <rPh sb="11" eb="12">
      <t>カベ</t>
    </rPh>
    <rPh sb="12" eb="13">
      <t>オヨ</t>
    </rPh>
    <rPh sb="14" eb="15">
      <t>カイ</t>
    </rPh>
    <rPh sb="15" eb="16">
      <t>ユカ</t>
    </rPh>
    <phoneticPr fontId="4"/>
  </si>
  <si>
    <t xml:space="preserve"> ４．維持管理・更新への配慮に関すること</t>
    <rPh sb="3" eb="5">
      <t>イジ</t>
    </rPh>
    <rPh sb="5" eb="7">
      <t>カンリ</t>
    </rPh>
    <rPh sb="8" eb="10">
      <t>コウシン</t>
    </rPh>
    <rPh sb="12" eb="14">
      <t>ハイリョ</t>
    </rPh>
    <rPh sb="15" eb="16">
      <t>カン</t>
    </rPh>
    <phoneticPr fontId="4"/>
  </si>
  <si>
    <t>□</t>
    <phoneticPr fontId="4"/>
  </si>
  <si>
    <t>４－４　更新対策（住戸専用部）</t>
    <rPh sb="4" eb="6">
      <t>コウシン</t>
    </rPh>
    <rPh sb="6" eb="8">
      <t>タイサク</t>
    </rPh>
    <rPh sb="9" eb="10">
      <t>ジュウ</t>
    </rPh>
    <rPh sb="10" eb="11">
      <t>コ</t>
    </rPh>
    <rPh sb="11" eb="13">
      <t>センヨウ</t>
    </rPh>
    <rPh sb="13" eb="14">
      <t>ブ</t>
    </rPh>
    <phoneticPr fontId="4"/>
  </si>
  <si>
    <t xml:space="preserve"> ６．空気環境に関すること</t>
    <rPh sb="3" eb="5">
      <t>クウキ</t>
    </rPh>
    <rPh sb="5" eb="7">
      <t>カンキョウ</t>
    </rPh>
    <rPh sb="8" eb="9">
      <t>カン</t>
    </rPh>
    <phoneticPr fontId="4"/>
  </si>
  <si>
    <t>６－１　ホルムアルデヒド対策 （内装及び天井裏等）</t>
    <rPh sb="12" eb="14">
      <t>タイサク</t>
    </rPh>
    <rPh sb="16" eb="18">
      <t>ナイソウ</t>
    </rPh>
    <rPh sb="18" eb="19">
      <t>オヨ</t>
    </rPh>
    <rPh sb="20" eb="22">
      <t>テンジョウ</t>
    </rPh>
    <rPh sb="22" eb="23">
      <t>ウラ</t>
    </rPh>
    <rPh sb="23" eb="24">
      <t>トウ</t>
    </rPh>
    <phoneticPr fontId="4"/>
  </si>
  <si>
    <t>６－２　換気対策</t>
    <rPh sb="4" eb="6">
      <t>カンキ</t>
    </rPh>
    <rPh sb="6" eb="8">
      <t>タイサク</t>
    </rPh>
    <phoneticPr fontId="4"/>
  </si>
  <si>
    <t xml:space="preserve"> ７．光・視環境に関すること</t>
    <rPh sb="3" eb="4">
      <t>ヒカリ</t>
    </rPh>
    <rPh sb="5" eb="6">
      <t>ミ</t>
    </rPh>
    <rPh sb="6" eb="8">
      <t>カンキョウ</t>
    </rPh>
    <rPh sb="9" eb="10">
      <t>カン</t>
    </rPh>
    <phoneticPr fontId="4"/>
  </si>
  <si>
    <t>７－１　単純開口率</t>
    <rPh sb="4" eb="6">
      <t>タンジュン</t>
    </rPh>
    <rPh sb="6" eb="8">
      <t>カイコウ</t>
    </rPh>
    <rPh sb="8" eb="9">
      <t>リツ</t>
    </rPh>
    <phoneticPr fontId="4"/>
  </si>
  <si>
    <t>７－２　方位別開口比</t>
    <rPh sb="4" eb="6">
      <t>ホウイ</t>
    </rPh>
    <rPh sb="6" eb="7">
      <t>ベツ</t>
    </rPh>
    <rPh sb="7" eb="9">
      <t>カイコウ</t>
    </rPh>
    <rPh sb="9" eb="10">
      <t>ヒ</t>
    </rPh>
    <phoneticPr fontId="4"/>
  </si>
  <si>
    <t xml:space="preserve"> ８．音環境に関すること</t>
    <rPh sb="3" eb="4">
      <t>オト</t>
    </rPh>
    <rPh sb="4" eb="6">
      <t>カンキョウ</t>
    </rPh>
    <rPh sb="7" eb="8">
      <t>カン</t>
    </rPh>
    <phoneticPr fontId="4"/>
  </si>
  <si>
    <t>８－１　重量床衝撃音対策</t>
    <rPh sb="4" eb="6">
      <t>ジュウリョウ</t>
    </rPh>
    <rPh sb="6" eb="7">
      <t>ユカ</t>
    </rPh>
    <rPh sb="7" eb="9">
      <t>ショウゲキ</t>
    </rPh>
    <rPh sb="9" eb="10">
      <t>オン</t>
    </rPh>
    <rPh sb="10" eb="12">
      <t>タイサク</t>
    </rPh>
    <phoneticPr fontId="4"/>
  </si>
  <si>
    <t>８－２　軽量床衝撃音対策</t>
    <rPh sb="4" eb="6">
      <t>ケイリョウ</t>
    </rPh>
    <rPh sb="6" eb="7">
      <t>ユカ</t>
    </rPh>
    <rPh sb="7" eb="9">
      <t>ショウゲキ</t>
    </rPh>
    <rPh sb="9" eb="10">
      <t>オン</t>
    </rPh>
    <rPh sb="10" eb="12">
      <t>タイサク</t>
    </rPh>
    <phoneticPr fontId="4"/>
  </si>
  <si>
    <t>８－３　透過損失等級 （界壁）</t>
    <rPh sb="4" eb="6">
      <t>トウカ</t>
    </rPh>
    <rPh sb="6" eb="8">
      <t>ソンシツ</t>
    </rPh>
    <rPh sb="8" eb="10">
      <t>トウキュウ</t>
    </rPh>
    <rPh sb="12" eb="13">
      <t>カイ</t>
    </rPh>
    <rPh sb="13" eb="14">
      <t>カベ</t>
    </rPh>
    <phoneticPr fontId="4"/>
  </si>
  <si>
    <t>８－４　透過損失等級 （外壁開口部）</t>
    <rPh sb="4" eb="6">
      <t>トウカ</t>
    </rPh>
    <rPh sb="6" eb="8">
      <t>ソンシツ</t>
    </rPh>
    <rPh sb="8" eb="10">
      <t>トウキュウ</t>
    </rPh>
    <rPh sb="12" eb="14">
      <t>ガイヘキ</t>
    </rPh>
    <rPh sb="14" eb="17">
      <t>カイコウブ</t>
    </rPh>
    <phoneticPr fontId="4"/>
  </si>
  <si>
    <t xml:space="preserve"> ９．高齢者等への配慮に関すること</t>
    <rPh sb="3" eb="6">
      <t>コウレイシャ</t>
    </rPh>
    <rPh sb="6" eb="7">
      <t>トウ</t>
    </rPh>
    <rPh sb="9" eb="11">
      <t>ハイリョ</t>
    </rPh>
    <rPh sb="12" eb="13">
      <t>カン</t>
    </rPh>
    <phoneticPr fontId="4"/>
  </si>
  <si>
    <t>９－１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4"/>
  </si>
  <si>
    <t>９－２　高齢者等配慮対策等級 （共用部分）</t>
    <rPh sb="4" eb="7">
      <t>コウレイシャ</t>
    </rPh>
    <rPh sb="7" eb="8">
      <t>トウ</t>
    </rPh>
    <rPh sb="8" eb="10">
      <t>ハイリョ</t>
    </rPh>
    <rPh sb="10" eb="12">
      <t>タイサク</t>
    </rPh>
    <rPh sb="12" eb="14">
      <t>トウキュウ</t>
    </rPh>
    <rPh sb="16" eb="18">
      <t>キョウヨウ</t>
    </rPh>
    <rPh sb="18" eb="20">
      <t>ブブン</t>
    </rPh>
    <phoneticPr fontId="4"/>
  </si>
  <si>
    <t xml:space="preserve"> 10．防犯に関すること</t>
    <rPh sb="4" eb="6">
      <t>ボウハン</t>
    </rPh>
    <rPh sb="7" eb="8">
      <t>カン</t>
    </rPh>
    <phoneticPr fontId="4"/>
  </si>
  <si>
    <t>10－１　開口部の侵入防止対策</t>
    <rPh sb="5" eb="8">
      <t>カイコウブ</t>
    </rPh>
    <rPh sb="9" eb="11">
      <t>シンニュウ</t>
    </rPh>
    <rPh sb="11" eb="13">
      <t>ボウシ</t>
    </rPh>
    <rPh sb="13" eb="15">
      <t>タイサク</t>
    </rPh>
    <phoneticPr fontId="4"/>
  </si>
  <si>
    <t>３欄は、該当するチェックボックスに「レ」マークを入れてください。なお、建築物の敷地が防火地域、準防火地域又は指定のない区域のうち</t>
    <phoneticPr fontId="4"/>
  </si>
  <si>
    <t>２以上の地域又は区域にわたるときは、それぞれの地域又は区域について記入してください。</t>
    <phoneticPr fontId="4"/>
  </si>
  <si>
    <t>変更設計住宅性能評価に係る申請の際は、12欄に第三面に係る部分の変更の概要について記入してください。</t>
    <phoneticPr fontId="4"/>
  </si>
  <si>
    <t>１欄は、住戸の数が１のときは「１」と記入し、住戸の数が２以上のときは、申請住戸ごとに通し番号を付し、その番号を記入してください。</t>
    <phoneticPr fontId="4"/>
  </si>
  <si>
    <t>４欄及び５欄は、該当するチェックボックスに「レ」マークを入れてください。</t>
    <phoneticPr fontId="4"/>
  </si>
  <si>
    <t>変更設計住宅性能評価に係る申請の際は、７欄に第四面に係る部分の変更の概要について記入してください。</t>
    <phoneticPr fontId="4"/>
  </si>
  <si>
    <t xml:space="preserve"> 地盤の液状化に関する申出書 【参考情報】</t>
    <rPh sb="1" eb="3">
      <t>ジバン</t>
    </rPh>
    <rPh sb="4" eb="7">
      <t>エキジョウカ</t>
    </rPh>
    <rPh sb="8" eb="9">
      <t>カン</t>
    </rPh>
    <rPh sb="16" eb="18">
      <t>サンコウ</t>
    </rPh>
    <rPh sb="18" eb="20">
      <t>ジョウホウ</t>
    </rPh>
    <phoneticPr fontId="4"/>
  </si>
  <si>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4"/>
  </si>
  <si>
    <t>情報の種別</t>
    <rPh sb="0" eb="2">
      <t>ジョウホウ</t>
    </rPh>
    <rPh sb="3" eb="5">
      <t>シュベツ</t>
    </rPh>
    <phoneticPr fontId="4"/>
  </si>
  <si>
    <t>情報の有無</t>
    <rPh sb="0" eb="2">
      <t>ジョウホウ</t>
    </rPh>
    <rPh sb="3" eb="5">
      <t>ウム</t>
    </rPh>
    <phoneticPr fontId="4"/>
  </si>
  <si>
    <t>表記内容等</t>
    <rPh sb="0" eb="2">
      <t>ヒョウキ</t>
    </rPh>
    <rPh sb="2" eb="4">
      <t>ナイヨウ</t>
    </rPh>
    <rPh sb="4" eb="5">
      <t>トウ</t>
    </rPh>
    <phoneticPr fontId="4"/>
  </si>
  <si>
    <t>液状化マップ</t>
    <rPh sb="0" eb="3">
      <t>エキジョウカ</t>
    </rPh>
    <phoneticPr fontId="4"/>
  </si>
  <si>
    <t xml:space="preserve"> 【液状化に関する表記】</t>
    <rPh sb="2" eb="5">
      <t>エキジョウカ</t>
    </rPh>
    <rPh sb="6" eb="7">
      <t>カン</t>
    </rPh>
    <rPh sb="9" eb="11">
      <t>ヒョウキ</t>
    </rPh>
    <phoneticPr fontId="4"/>
  </si>
  <si>
    <t>広域的情報</t>
    <rPh sb="0" eb="3">
      <t>コウイキテキ</t>
    </rPh>
    <rPh sb="3" eb="5">
      <t>ジョウホウ</t>
    </rPh>
    <phoneticPr fontId="4"/>
  </si>
  <si>
    <t>表記：</t>
    <rPh sb="0" eb="2">
      <t>ヒョウキ</t>
    </rPh>
    <phoneticPr fontId="4"/>
  </si>
  <si>
    <t>）</t>
    <phoneticPr fontId="4"/>
  </si>
  <si>
    <t>不明</t>
    <rPh sb="0" eb="2">
      <t>フメイ</t>
    </rPh>
    <phoneticPr fontId="4"/>
  </si>
  <si>
    <t>液状化履歴に</t>
    <rPh sb="0" eb="3">
      <t>エキジョウカ</t>
    </rPh>
    <rPh sb="3" eb="5">
      <t>リレキ</t>
    </rPh>
    <phoneticPr fontId="4"/>
  </si>
  <si>
    <t xml:space="preserve"> 【住宅敷地周辺の液状化履歴】</t>
    <rPh sb="2" eb="4">
      <t>ジュウタク</t>
    </rPh>
    <rPh sb="4" eb="6">
      <t>シキチ</t>
    </rPh>
    <rPh sb="6" eb="8">
      <t>シュウヘン</t>
    </rPh>
    <rPh sb="9" eb="12">
      <t>エキジョウカ</t>
    </rPh>
    <rPh sb="12" eb="14">
      <t>リレキ</t>
    </rPh>
    <phoneticPr fontId="4"/>
  </si>
  <si>
    <t>関する情報</t>
    <rPh sb="0" eb="1">
      <t>カン</t>
    </rPh>
    <rPh sb="3" eb="5">
      <t>ジョウホウ</t>
    </rPh>
    <phoneticPr fontId="4"/>
  </si>
  <si>
    <t>地形分類</t>
    <rPh sb="0" eb="2">
      <t>チケイ</t>
    </rPh>
    <rPh sb="2" eb="3">
      <t>ブン</t>
    </rPh>
    <rPh sb="3" eb="4">
      <t>ルイ</t>
    </rPh>
    <phoneticPr fontId="4"/>
  </si>
  <si>
    <t xml:space="preserve"> 【該当する地形名称】</t>
    <rPh sb="2" eb="4">
      <t>ガイトウ</t>
    </rPh>
    <rPh sb="6" eb="8">
      <t>チケイ</t>
    </rPh>
    <rPh sb="8" eb="10">
      <t>メイショウ</t>
    </rPh>
    <phoneticPr fontId="4"/>
  </si>
  <si>
    <t xml:space="preserve"> 【旧土地利用】</t>
    <rPh sb="2" eb="3">
      <t>キュウ</t>
    </rPh>
    <rPh sb="3" eb="5">
      <t>トチ</t>
    </rPh>
    <rPh sb="5" eb="7">
      <t>リヨウ</t>
    </rPh>
    <phoneticPr fontId="4"/>
  </si>
  <si>
    <t>種別：</t>
    <rPh sb="0" eb="2">
      <t>シュベツ</t>
    </rPh>
    <phoneticPr fontId="4"/>
  </si>
  <si>
    <t>水田</t>
    <rPh sb="0" eb="2">
      <t>スイデン</t>
    </rPh>
    <phoneticPr fontId="4"/>
  </si>
  <si>
    <t>池沼・川</t>
    <rPh sb="0" eb="1">
      <t>イケ</t>
    </rPh>
    <rPh sb="1" eb="2">
      <t>ヌマ</t>
    </rPh>
    <rPh sb="3" eb="4">
      <t>カワ</t>
    </rPh>
    <phoneticPr fontId="4"/>
  </si>
  <si>
    <t>海</t>
    <rPh sb="0" eb="1">
      <t>ウミ</t>
    </rPh>
    <phoneticPr fontId="4"/>
  </si>
  <si>
    <t>に関する資料</t>
    <rPh sb="1" eb="2">
      <t>カン</t>
    </rPh>
    <rPh sb="4" eb="6">
      <t>シリョウ</t>
    </rPh>
    <phoneticPr fontId="4"/>
  </si>
  <si>
    <t>敷地の</t>
    <rPh sb="0" eb="2">
      <t>シキチ</t>
    </rPh>
    <phoneticPr fontId="4"/>
  </si>
  <si>
    <t xml:space="preserve"> 【地盤調査】</t>
    <rPh sb="2" eb="4">
      <t>ジバン</t>
    </rPh>
    <rPh sb="4" eb="6">
      <t>チョウサ</t>
    </rPh>
    <phoneticPr fontId="4"/>
  </si>
  <si>
    <t>個別の住宅敷</t>
    <rPh sb="0" eb="2">
      <t>コベツ</t>
    </rPh>
    <phoneticPr fontId="4"/>
  </si>
  <si>
    <t>地盤調査の記録</t>
    <rPh sb="0" eb="2">
      <t>ジバン</t>
    </rPh>
    <rPh sb="2" eb="4">
      <t>チョウサ</t>
    </rPh>
    <rPh sb="5" eb="7">
      <t>キロク</t>
    </rPh>
    <phoneticPr fontId="4"/>
  </si>
  <si>
    <t>方法：</t>
    <rPh sb="0" eb="2">
      <t>ホウホウ</t>
    </rPh>
    <phoneticPr fontId="4"/>
  </si>
  <si>
    <t>スウェーデン式サウンディング試験</t>
    <rPh sb="6" eb="7">
      <t>シキ</t>
    </rPh>
    <rPh sb="14" eb="16">
      <t>シケン</t>
    </rPh>
    <phoneticPr fontId="4"/>
  </si>
  <si>
    <t>仕様：</t>
    <rPh sb="0" eb="2">
      <t>シヨウ</t>
    </rPh>
    <phoneticPr fontId="4"/>
  </si>
  <si>
    <t xml:space="preserve"> 【試料採取】</t>
    <rPh sb="2" eb="4">
      <t>シリョウ</t>
    </rPh>
    <rPh sb="4" eb="6">
      <t>サイシュ</t>
    </rPh>
    <phoneticPr fontId="4"/>
  </si>
  <si>
    <t xml:space="preserve"> 【備考】</t>
    <rPh sb="2" eb="4">
      <t>ビコウ</t>
    </rPh>
    <phoneticPr fontId="4"/>
  </si>
  <si>
    <t>地下水位の</t>
    <rPh sb="0" eb="2">
      <t>チカ</t>
    </rPh>
    <rPh sb="2" eb="4">
      <t>スイイ</t>
    </rPh>
    <phoneticPr fontId="4"/>
  </si>
  <si>
    <t xml:space="preserve"> 【地下水位】</t>
    <rPh sb="2" eb="4">
      <t>チカ</t>
    </rPh>
    <rPh sb="4" eb="6">
      <t>スイイ</t>
    </rPh>
    <phoneticPr fontId="4"/>
  </si>
  <si>
    <t>情報</t>
    <rPh sb="0" eb="2">
      <t>ジョウホウ</t>
    </rPh>
    <phoneticPr fontId="4"/>
  </si>
  <si>
    <t xml:space="preserve"> 【測定方法】</t>
    <rPh sb="2" eb="4">
      <t>ソクテイ</t>
    </rPh>
    <rPh sb="4" eb="6">
      <t>ホウホウ</t>
    </rPh>
    <phoneticPr fontId="4"/>
  </si>
  <si>
    <t>地盤調査から</t>
    <rPh sb="0" eb="2">
      <t>ジバン</t>
    </rPh>
    <rPh sb="2" eb="4">
      <t>チョウサ</t>
    </rPh>
    <phoneticPr fontId="4"/>
  </si>
  <si>
    <t xml:space="preserve"> 【指標・備考】</t>
    <rPh sb="2" eb="4">
      <t>シヒョウ</t>
    </rPh>
    <rPh sb="5" eb="7">
      <t>ビコウ</t>
    </rPh>
    <phoneticPr fontId="4"/>
  </si>
  <si>
    <t>得た液状化に</t>
    <rPh sb="0" eb="1">
      <t>エ</t>
    </rPh>
    <rPh sb="2" eb="5">
      <t>エキジョウカ</t>
    </rPh>
    <phoneticPr fontId="4"/>
  </si>
  <si>
    <t>関する指標</t>
    <rPh sb="0" eb="1">
      <t>カン</t>
    </rPh>
    <rPh sb="3" eb="5">
      <t>シヒョウ</t>
    </rPh>
    <phoneticPr fontId="4"/>
  </si>
  <si>
    <t>宅地造成工事</t>
    <rPh sb="0" eb="2">
      <t>タクチ</t>
    </rPh>
    <rPh sb="2" eb="4">
      <t>ゾウセイ</t>
    </rPh>
    <rPh sb="4" eb="6">
      <t>コウジ</t>
    </rPh>
    <phoneticPr fontId="4"/>
  </si>
  <si>
    <t xml:space="preserve"> 【造成図面】</t>
    <rPh sb="2" eb="4">
      <t>ゾウセイ</t>
    </rPh>
    <rPh sb="4" eb="6">
      <t>ズメン</t>
    </rPh>
    <phoneticPr fontId="4"/>
  </si>
  <si>
    <t>の記録</t>
    <rPh sb="1" eb="3">
      <t>キロク</t>
    </rPh>
    <phoneticPr fontId="4"/>
  </si>
  <si>
    <t>液状化に関連</t>
    <rPh sb="0" eb="3">
      <t>エキジョウカ</t>
    </rPh>
    <rPh sb="4" eb="6">
      <t>カンレン</t>
    </rPh>
    <phoneticPr fontId="4"/>
  </si>
  <si>
    <t xml:space="preserve"> 【工法分類】</t>
    <rPh sb="2" eb="4">
      <t>コウホウ</t>
    </rPh>
    <rPh sb="4" eb="6">
      <t>ブンルイ</t>
    </rPh>
    <phoneticPr fontId="4"/>
  </si>
  <si>
    <t>して行う地盤に</t>
    <rPh sb="2" eb="3">
      <t>オコナ</t>
    </rPh>
    <rPh sb="4" eb="6">
      <t>ジバン</t>
    </rPh>
    <phoneticPr fontId="4"/>
  </si>
  <si>
    <t xml:space="preserve"> 【工法名称】</t>
    <rPh sb="2" eb="4">
      <t>コウホウ</t>
    </rPh>
    <rPh sb="4" eb="6">
      <t>メイショウ</t>
    </rPh>
    <phoneticPr fontId="4"/>
  </si>
  <si>
    <t>関する工事の</t>
    <rPh sb="0" eb="1">
      <t>カン</t>
    </rPh>
    <rPh sb="3" eb="5">
      <t>コウジ</t>
    </rPh>
    <phoneticPr fontId="4"/>
  </si>
  <si>
    <t xml:space="preserve"> 【施工時期】</t>
    <rPh sb="2" eb="4">
      <t>セコウ</t>
    </rPh>
    <rPh sb="4" eb="6">
      <t>ジキ</t>
    </rPh>
    <phoneticPr fontId="4"/>
  </si>
  <si>
    <t>記録・計画</t>
    <rPh sb="0" eb="2">
      <t>キロク</t>
    </rPh>
    <rPh sb="3" eb="5">
      <t>ケイカク</t>
    </rPh>
    <phoneticPr fontId="4"/>
  </si>
  <si>
    <t xml:space="preserve"> 【工事内容】</t>
    <rPh sb="2" eb="4">
      <t>コウジ</t>
    </rPh>
    <rPh sb="4" eb="6">
      <t>ナイヨウ</t>
    </rPh>
    <phoneticPr fontId="4"/>
  </si>
  <si>
    <t xml:space="preserve"> 【工事報告書】</t>
    <rPh sb="2" eb="4">
      <t>コウジ</t>
    </rPh>
    <rPh sb="4" eb="7">
      <t>ホウコクショ</t>
    </rPh>
    <phoneticPr fontId="4"/>
  </si>
  <si>
    <t>その他地盤に</t>
    <rPh sb="2" eb="3">
      <t>ホカ</t>
    </rPh>
    <rPh sb="3" eb="5">
      <t>ジバン</t>
    </rPh>
    <phoneticPr fontId="4"/>
  </si>
  <si>
    <t>して行う住宅基礎</t>
    <rPh sb="2" eb="3">
      <t>オコナ</t>
    </rPh>
    <rPh sb="4" eb="6">
      <t>ジュウタク</t>
    </rPh>
    <rPh sb="6" eb="8">
      <t>キソ</t>
    </rPh>
    <phoneticPr fontId="4"/>
  </si>
  <si>
    <t>等に関する工事</t>
    <rPh sb="0" eb="1">
      <t>トウ</t>
    </rPh>
    <rPh sb="2" eb="3">
      <t>カン</t>
    </rPh>
    <rPh sb="5" eb="7">
      <t>コウジ</t>
    </rPh>
    <phoneticPr fontId="4"/>
  </si>
  <si>
    <t>未定</t>
    <rPh sb="0" eb="2">
      <t>ミテイ</t>
    </rPh>
    <phoneticPr fontId="4"/>
  </si>
  <si>
    <t>の情報</t>
    <rPh sb="1" eb="3">
      <t>ジョウホウ</t>
    </rPh>
    <phoneticPr fontId="4"/>
  </si>
  <si>
    <t>の記録・計画</t>
    <rPh sb="1" eb="3">
      <t>キロク</t>
    </rPh>
    <rPh sb="4" eb="6">
      <t>ケイカク</t>
    </rPh>
    <phoneticPr fontId="4"/>
  </si>
  <si>
    <t>【備考】</t>
    <rPh sb="1" eb="3">
      <t>ビコウ</t>
    </rPh>
    <phoneticPr fontId="4"/>
  </si>
  <si>
    <t>希望する</t>
    <rPh sb="0" eb="2">
      <t>キボウ</t>
    </rPh>
    <phoneticPr fontId="4"/>
  </si>
  <si>
    <t>7.光・視環境</t>
    <rPh sb="2" eb="3">
      <t>ヒカリ</t>
    </rPh>
    <rPh sb="4" eb="5">
      <t>ミ</t>
    </rPh>
    <rPh sb="5" eb="7">
      <t>カンキョウ</t>
    </rPh>
    <phoneticPr fontId="4"/>
  </si>
  <si>
    <t>10.防犯</t>
    <rPh sb="3" eb="5">
      <t>ボウハン</t>
    </rPh>
    <phoneticPr fontId="4"/>
  </si>
  <si>
    <t>性能表示事項等</t>
    <rPh sb="0" eb="2">
      <t>セイノウ</t>
    </rPh>
    <rPh sb="2" eb="4">
      <t>ヒョウジ</t>
    </rPh>
    <rPh sb="4" eb="6">
      <t>ジコウ</t>
    </rPh>
    <rPh sb="6" eb="7">
      <t>トウ</t>
    </rPh>
    <phoneticPr fontId="4"/>
  </si>
  <si>
    <t>2.火災時の安全</t>
    <rPh sb="2" eb="4">
      <t>カサイ</t>
    </rPh>
    <rPh sb="4" eb="5">
      <t>ジ</t>
    </rPh>
    <rPh sb="6" eb="8">
      <t>アンゼン</t>
    </rPh>
    <phoneticPr fontId="4"/>
  </si>
  <si>
    <t>8.音環境</t>
    <rPh sb="2" eb="3">
      <t>オト</t>
    </rPh>
    <rPh sb="3" eb="5">
      <t>カンキョウ</t>
    </rPh>
    <phoneticPr fontId="4"/>
  </si>
  <si>
    <t>6.空気環境</t>
    <rPh sb="2" eb="4">
      <t>クウキ</t>
    </rPh>
    <rPh sb="4" eb="6">
      <t>カンキョウ</t>
    </rPh>
    <phoneticPr fontId="4"/>
  </si>
  <si>
    <t>9.高齢者への配慮</t>
    <rPh sb="2" eb="5">
      <t>コウレイシャ</t>
    </rPh>
    <rPh sb="7" eb="9">
      <t>ハイリョ</t>
    </rPh>
    <phoneticPr fontId="4"/>
  </si>
  <si>
    <t xml:space="preserve"> 地盤の液状化に関する情報提供</t>
    <rPh sb="1" eb="3">
      <t>ジバン</t>
    </rPh>
    <rPh sb="4" eb="7">
      <t>エキジョウカ</t>
    </rPh>
    <rPh sb="8" eb="9">
      <t>カン</t>
    </rPh>
    <rPh sb="11" eb="13">
      <t>ジョウホウ</t>
    </rPh>
    <rPh sb="13" eb="15">
      <t>テイキョウ</t>
    </rPh>
    <phoneticPr fontId="4"/>
  </si>
  <si>
    <t>行う</t>
    <rPh sb="0" eb="1">
      <t>オコナ</t>
    </rPh>
    <phoneticPr fontId="4"/>
  </si>
  <si>
    <t>行わない</t>
    <rPh sb="0" eb="1">
      <t>オコナ</t>
    </rPh>
    <phoneticPr fontId="4"/>
  </si>
  <si>
    <t>グッド・アイズﾞ建築検査機構で設計住宅性能評価受領済</t>
    <phoneticPr fontId="4"/>
  </si>
  <si>
    <t>他機関で設計住宅性能評価受領済</t>
    <phoneticPr fontId="4"/>
  </si>
  <si>
    <t xml:space="preserve"> 設計住宅性能評価 申請日</t>
    <rPh sb="1" eb="3">
      <t>セッケイ</t>
    </rPh>
    <rPh sb="3" eb="5">
      <t>ジュウタク</t>
    </rPh>
    <rPh sb="5" eb="7">
      <t>セイノウ</t>
    </rPh>
    <rPh sb="7" eb="9">
      <t>ヒョウカ</t>
    </rPh>
    <rPh sb="10" eb="12">
      <t>シンセイ</t>
    </rPh>
    <rPh sb="12" eb="13">
      <t>ヒ</t>
    </rPh>
    <phoneticPr fontId="4"/>
  </si>
  <si>
    <t xml:space="preserve"> 希望業務期日：</t>
    <rPh sb="1" eb="3">
      <t>キボウ</t>
    </rPh>
    <rPh sb="3" eb="5">
      <t>ギョウム</t>
    </rPh>
    <rPh sb="5" eb="7">
      <t>キジツ</t>
    </rPh>
    <phoneticPr fontId="4"/>
  </si>
  <si>
    <t xml:space="preserve"> 工事着工予定日：</t>
    <rPh sb="1" eb="3">
      <t>コウジ</t>
    </rPh>
    <rPh sb="3" eb="5">
      <t>チャッコウ</t>
    </rPh>
    <rPh sb="5" eb="8">
      <t>ヨテイビ</t>
    </rPh>
    <phoneticPr fontId="4"/>
  </si>
  <si>
    <t xml:space="preserve"> 基礎コンクリート打設予定日：</t>
    <rPh sb="1" eb="3">
      <t>キソ</t>
    </rPh>
    <rPh sb="9" eb="10">
      <t>ダ</t>
    </rPh>
    <rPh sb="10" eb="11">
      <t>セツ</t>
    </rPh>
    <rPh sb="11" eb="14">
      <t>ヨテイビ</t>
    </rPh>
    <phoneticPr fontId="4"/>
  </si>
  <si>
    <t xml:space="preserve"> 竣工予定日：</t>
    <rPh sb="1" eb="3">
      <t>シュンコウ</t>
    </rPh>
    <rPh sb="3" eb="6">
      <t>ヨテイビ</t>
    </rPh>
    <phoneticPr fontId="4"/>
  </si>
  <si>
    <t>TEL　03-3362-0475　／　FAX　03-3362-0495</t>
    <phoneticPr fontId="4"/>
  </si>
  <si>
    <t>１－１</t>
    <phoneticPr fontId="4"/>
  </si>
  <si>
    <t>１－２</t>
    <phoneticPr fontId="4"/>
  </si>
  <si>
    <t>１－４</t>
    <phoneticPr fontId="4"/>
  </si>
  <si>
    <t>１－５</t>
    <phoneticPr fontId="4"/>
  </si>
  <si>
    <t>１－６</t>
    <phoneticPr fontId="4"/>
  </si>
  <si>
    <t>１－７</t>
    <phoneticPr fontId="4"/>
  </si>
  <si>
    <t>２－５</t>
    <phoneticPr fontId="4"/>
  </si>
  <si>
    <t>２－６</t>
    <phoneticPr fontId="4"/>
  </si>
  <si>
    <t>３－１</t>
    <phoneticPr fontId="4"/>
  </si>
  <si>
    <t>断熱等性能等級</t>
    <rPh sb="0" eb="2">
      <t>ダンネツ</t>
    </rPh>
    <rPh sb="2" eb="3">
      <t>トウ</t>
    </rPh>
    <rPh sb="3" eb="5">
      <t>セイノウ</t>
    </rPh>
    <rPh sb="5" eb="7">
      <t>トウキュウ</t>
    </rPh>
    <phoneticPr fontId="4"/>
  </si>
  <si>
    <t>５－２</t>
  </si>
  <si>
    <t>一次エネルギー消費量等級</t>
    <rPh sb="0" eb="2">
      <t>イチジ</t>
    </rPh>
    <rPh sb="7" eb="10">
      <t>ショウヒリョウ</t>
    </rPh>
    <rPh sb="10" eb="12">
      <t>トウキュウ</t>
    </rPh>
    <phoneticPr fontId="4"/>
  </si>
  <si>
    <t>-</t>
    <phoneticPr fontId="4"/>
  </si>
  <si>
    <t>(延焼の恐れのある部分</t>
    <rPh sb="1" eb="3">
      <t>エンショウ</t>
    </rPh>
    <phoneticPr fontId="4"/>
  </si>
  <si>
    <t>(開口部))</t>
    <phoneticPr fontId="4"/>
  </si>
  <si>
    <t>－必須・選択項目－</t>
    <rPh sb="1" eb="3">
      <t>ヒッス</t>
    </rPh>
    <rPh sb="4" eb="6">
      <t>センタク</t>
    </rPh>
    <rPh sb="6" eb="8">
      <t>コウモク</t>
    </rPh>
    <phoneticPr fontId="4"/>
  </si>
  <si>
    <t>(開口部以外))</t>
    <phoneticPr fontId="4"/>
  </si>
  <si>
    <t>－選択項目－</t>
    <rPh sb="1" eb="3">
      <t>センタク</t>
    </rPh>
    <rPh sb="3" eb="5">
      <t>コウモク</t>
    </rPh>
    <phoneticPr fontId="4"/>
  </si>
  <si>
    <t>-</t>
    <phoneticPr fontId="4"/>
  </si>
  <si>
    <t>－必須・選択項目－</t>
    <rPh sb="4" eb="6">
      <t>センタク</t>
    </rPh>
    <phoneticPr fontId="4"/>
  </si>
  <si>
    <t>5温熱環境・エネルギー消費量に関すること</t>
    <phoneticPr fontId="4"/>
  </si>
  <si>
    <t>5-1</t>
    <phoneticPr fontId="4"/>
  </si>
  <si>
    <t>適用する</t>
    <rPh sb="0" eb="2">
      <t>テキヨウ</t>
    </rPh>
    <phoneticPr fontId="2"/>
  </si>
  <si>
    <t>適用する</t>
    <rPh sb="0" eb="2">
      <t>テキヨウ</t>
    </rPh>
    <phoneticPr fontId="4"/>
  </si>
  <si>
    <t>断熱等性能</t>
    <rPh sb="0" eb="2">
      <t>ダンネツ</t>
    </rPh>
    <rPh sb="2" eb="3">
      <t>トウ</t>
    </rPh>
    <rPh sb="3" eb="5">
      <t>セイノウ</t>
    </rPh>
    <phoneticPr fontId="2"/>
  </si>
  <si>
    <t>基準</t>
    <rPh sb="0" eb="2">
      <t>キジュン</t>
    </rPh>
    <phoneticPr fontId="4"/>
  </si>
  <si>
    <t>等級</t>
    <rPh sb="0" eb="2">
      <t>トウキュウ</t>
    </rPh>
    <phoneticPr fontId="2"/>
  </si>
  <si>
    <t>外皮平均</t>
    <rPh sb="0" eb="2">
      <t>ガイヒ</t>
    </rPh>
    <rPh sb="2" eb="4">
      <t>ヘイキン</t>
    </rPh>
    <phoneticPr fontId="4"/>
  </si>
  <si>
    <r>
      <t>外皮平均熱貫流率 U</t>
    </r>
    <r>
      <rPr>
        <sz val="6"/>
        <rFont val="ＭＳ Ｐゴシック"/>
        <family val="3"/>
        <charset val="128"/>
      </rPr>
      <t>A</t>
    </r>
    <rPh sb="0" eb="2">
      <t>ガイヒ</t>
    </rPh>
    <rPh sb="2" eb="4">
      <t>ヘイキン</t>
    </rPh>
    <rPh sb="4" eb="5">
      <t>ネツ</t>
    </rPh>
    <rPh sb="5" eb="7">
      <t>カンリュウ</t>
    </rPh>
    <rPh sb="7" eb="8">
      <t>リツ</t>
    </rPh>
    <phoneticPr fontId="4"/>
  </si>
  <si>
    <t>熱貫流率</t>
    <rPh sb="0" eb="1">
      <t>ネツ</t>
    </rPh>
    <rPh sb="1" eb="3">
      <t>カンリュウ</t>
    </rPh>
    <rPh sb="3" eb="4">
      <t>リツ</t>
    </rPh>
    <phoneticPr fontId="4"/>
  </si>
  <si>
    <r>
      <t>W/m</t>
    </r>
    <r>
      <rPr>
        <vertAlign val="superscript"/>
        <sz val="9"/>
        <rFont val="ＭＳ Ｐゴシック"/>
        <family val="3"/>
        <charset val="128"/>
      </rPr>
      <t>2</t>
    </r>
    <r>
      <rPr>
        <sz val="9"/>
        <rFont val="ＭＳ Ｐゴシック"/>
        <family val="3"/>
        <charset val="128"/>
      </rPr>
      <t>K</t>
    </r>
    <phoneticPr fontId="4"/>
  </si>
  <si>
    <t>冷房期の</t>
    <rPh sb="0" eb="2">
      <t>レイボウ</t>
    </rPh>
    <rPh sb="2" eb="3">
      <t>キ</t>
    </rPh>
    <phoneticPr fontId="4"/>
  </si>
  <si>
    <t>平均日射</t>
    <rPh sb="0" eb="2">
      <t>ヘイキン</t>
    </rPh>
    <rPh sb="2" eb="4">
      <t>ニッシャ</t>
    </rPh>
    <phoneticPr fontId="4"/>
  </si>
  <si>
    <t>熱取得率</t>
    <rPh sb="0" eb="1">
      <t>ネツ</t>
    </rPh>
    <rPh sb="1" eb="3">
      <t>シュトク</t>
    </rPh>
    <rPh sb="3" eb="4">
      <t>リツ</t>
    </rPh>
    <phoneticPr fontId="4"/>
  </si>
  <si>
    <t>仕様書</t>
    <rPh sb="0" eb="2">
      <t>シヨウ</t>
    </rPh>
    <rPh sb="2" eb="3">
      <t>ショ</t>
    </rPh>
    <phoneticPr fontId="2"/>
  </si>
  <si>
    <t>躯体の</t>
    <rPh sb="0" eb="2">
      <t>クタイ</t>
    </rPh>
    <phoneticPr fontId="4"/>
  </si>
  <si>
    <t>熱貫流率の基準に適合</t>
    <rPh sb="0" eb="1">
      <t>ネツ</t>
    </rPh>
    <rPh sb="1" eb="3">
      <t>カンリュウ</t>
    </rPh>
    <rPh sb="3" eb="4">
      <t>リツ</t>
    </rPh>
    <rPh sb="5" eb="7">
      <t>キジュン</t>
    </rPh>
    <rPh sb="8" eb="10">
      <t>テキゴウ</t>
    </rPh>
    <phoneticPr fontId="4"/>
  </si>
  <si>
    <t>断熱性能</t>
    <rPh sb="0" eb="2">
      <t>ダンネツ</t>
    </rPh>
    <rPh sb="2" eb="4">
      <t>セイノウ</t>
    </rPh>
    <phoneticPr fontId="4"/>
  </si>
  <si>
    <t>断熱材の熱抵抗の基準に適合</t>
    <rPh sb="0" eb="3">
      <t>ダンネツザイ</t>
    </rPh>
    <rPh sb="4" eb="5">
      <t>ネツ</t>
    </rPh>
    <rPh sb="5" eb="7">
      <t>テイコウ</t>
    </rPh>
    <rPh sb="8" eb="10">
      <t>キジュン</t>
    </rPh>
    <rPh sb="11" eb="13">
      <t>テキゴウ</t>
    </rPh>
    <phoneticPr fontId="4"/>
  </si>
  <si>
    <t>緩和措置有り</t>
    <rPh sb="0" eb="2">
      <t>カンワ</t>
    </rPh>
    <rPh sb="2" eb="4">
      <t>ソチ</t>
    </rPh>
    <rPh sb="4" eb="5">
      <t>ア</t>
    </rPh>
    <phoneticPr fontId="4"/>
  </si>
  <si>
    <t>窓の断熱（２％緩和）</t>
    <rPh sb="0" eb="1">
      <t>マド</t>
    </rPh>
    <rPh sb="2" eb="4">
      <t>ダンネツ</t>
    </rPh>
    <rPh sb="7" eb="9">
      <t>カンワ</t>
    </rPh>
    <phoneticPr fontId="4"/>
  </si>
  <si>
    <t>窓の日射（４％緩和）</t>
    <rPh sb="0" eb="1">
      <t>マド</t>
    </rPh>
    <rPh sb="2" eb="4">
      <t>ニッシャ</t>
    </rPh>
    <rPh sb="7" eb="9">
      <t>カンワ</t>
    </rPh>
    <phoneticPr fontId="4"/>
  </si>
  <si>
    <t>結露防止</t>
    <phoneticPr fontId="4"/>
  </si>
  <si>
    <t>防湿層の措置</t>
    <phoneticPr fontId="4"/>
  </si>
  <si>
    <t>一次エネルギー消費量に係る基本事項等</t>
    <rPh sb="0" eb="2">
      <t>イチジ</t>
    </rPh>
    <rPh sb="7" eb="10">
      <t>ショウヒリョウ</t>
    </rPh>
    <rPh sb="11" eb="12">
      <t>カカワ</t>
    </rPh>
    <rPh sb="13" eb="15">
      <t>キホン</t>
    </rPh>
    <rPh sb="15" eb="17">
      <t>ジコウ</t>
    </rPh>
    <rPh sb="17" eb="18">
      <t>トウ</t>
    </rPh>
    <phoneticPr fontId="2"/>
  </si>
  <si>
    <t>一次</t>
    <rPh sb="0" eb="2">
      <t>イチジ</t>
    </rPh>
    <phoneticPr fontId="2"/>
  </si>
  <si>
    <t>以下は入力が必要な設備機器を用いる場合のみ</t>
    <rPh sb="0" eb="2">
      <t>イカ</t>
    </rPh>
    <rPh sb="3" eb="5">
      <t>ニュウリョク</t>
    </rPh>
    <rPh sb="6" eb="8">
      <t>ヒツヨウ</t>
    </rPh>
    <rPh sb="9" eb="11">
      <t>セツビ</t>
    </rPh>
    <rPh sb="11" eb="13">
      <t>キキ</t>
    </rPh>
    <rPh sb="14" eb="15">
      <t>モチ</t>
    </rPh>
    <rPh sb="17" eb="19">
      <t>バアイ</t>
    </rPh>
    <phoneticPr fontId="4"/>
  </si>
  <si>
    <t>A2</t>
  </si>
  <si>
    <t>年間日射地域区分</t>
    <rPh sb="0" eb="2">
      <t>ネンカン</t>
    </rPh>
    <rPh sb="2" eb="4">
      <t>ニッシャ</t>
    </rPh>
    <rPh sb="4" eb="6">
      <t>チイキ</t>
    </rPh>
    <rPh sb="6" eb="8">
      <t>クブン</t>
    </rPh>
    <phoneticPr fontId="4"/>
  </si>
  <si>
    <t>区分 ）</t>
    <rPh sb="0" eb="2">
      <t>クブン</t>
    </rPh>
    <phoneticPr fontId="4"/>
  </si>
  <si>
    <t>A3</t>
  </si>
  <si>
    <t>消費量等級</t>
    <rPh sb="0" eb="3">
      <t>ショウヒリョウ</t>
    </rPh>
    <rPh sb="3" eb="5">
      <t>トウキュウ</t>
    </rPh>
    <phoneticPr fontId="4"/>
  </si>
  <si>
    <t>暖房期日射地域区分</t>
    <rPh sb="0" eb="2">
      <t>ダンボウ</t>
    </rPh>
    <rPh sb="2" eb="3">
      <t>キ</t>
    </rPh>
    <rPh sb="3" eb="5">
      <t>ニッシャ</t>
    </rPh>
    <rPh sb="5" eb="7">
      <t>チイキ</t>
    </rPh>
    <rPh sb="7" eb="9">
      <t>クブン</t>
    </rPh>
    <phoneticPr fontId="4"/>
  </si>
  <si>
    <t>A4</t>
  </si>
  <si>
    <t>A5</t>
  </si>
  <si>
    <t xml:space="preserve"> 設計一次エネルギー消費量</t>
    <rPh sb="1" eb="3">
      <t>セッケイ</t>
    </rPh>
    <rPh sb="3" eb="5">
      <t>イチジ</t>
    </rPh>
    <rPh sb="10" eb="13">
      <t>ショウヒリョウ</t>
    </rPh>
    <phoneticPr fontId="4"/>
  </si>
  <si>
    <t xml:space="preserve"> 基準一次エネルギー消費量</t>
    <rPh sb="1" eb="3">
      <t>キジュン</t>
    </rPh>
    <rPh sb="3" eb="5">
      <t>イチジ</t>
    </rPh>
    <rPh sb="10" eb="13">
      <t>ショウヒリョウ</t>
    </rPh>
    <phoneticPr fontId="4"/>
  </si>
  <si>
    <t>面積表</t>
    <rPh sb="0" eb="2">
      <t>メンセキ</t>
    </rPh>
    <rPh sb="2" eb="3">
      <t>ヒョウ</t>
    </rPh>
    <phoneticPr fontId="2"/>
  </si>
  <si>
    <t>H2</t>
  </si>
  <si>
    <t>H3</t>
  </si>
  <si>
    <t>H4</t>
  </si>
  <si>
    <t>面積等</t>
    <rPh sb="0" eb="2">
      <t>メンセキ</t>
    </rPh>
    <rPh sb="2" eb="3">
      <t>トウ</t>
    </rPh>
    <phoneticPr fontId="4"/>
  </si>
  <si>
    <t>主たる居室の面積</t>
    <rPh sb="0" eb="1">
      <t>シュ</t>
    </rPh>
    <rPh sb="3" eb="5">
      <t>キョシツ</t>
    </rPh>
    <rPh sb="6" eb="8">
      <t>メンセキ</t>
    </rPh>
    <phoneticPr fontId="4"/>
  </si>
  <si>
    <t>H5</t>
  </si>
  <si>
    <t>その他の居室の面積</t>
    <rPh sb="2" eb="3">
      <t>ホカ</t>
    </rPh>
    <rPh sb="4" eb="6">
      <t>キョシツ</t>
    </rPh>
    <rPh sb="7" eb="9">
      <t>メンセキ</t>
    </rPh>
    <phoneticPr fontId="4"/>
  </si>
  <si>
    <t>床面積の合計</t>
    <rPh sb="0" eb="3">
      <t>ユカメンセキ</t>
    </rPh>
    <rPh sb="4" eb="6">
      <t>ゴウケイ</t>
    </rPh>
    <phoneticPr fontId="4"/>
  </si>
  <si>
    <t>自然風の利用</t>
    <rPh sb="0" eb="2">
      <t>シゼン</t>
    </rPh>
    <rPh sb="2" eb="3">
      <t>フウ</t>
    </rPh>
    <rPh sb="4" eb="6">
      <t>リヨウ</t>
    </rPh>
    <phoneticPr fontId="4"/>
  </si>
  <si>
    <t>主たる居室</t>
    <rPh sb="0" eb="1">
      <t>シュ</t>
    </rPh>
    <rPh sb="3" eb="5">
      <t>キョシツ</t>
    </rPh>
    <phoneticPr fontId="4"/>
  </si>
  <si>
    <t>その他の居室</t>
    <rPh sb="2" eb="3">
      <t>ホカ</t>
    </rPh>
    <rPh sb="4" eb="6">
      <t>キョシツ</t>
    </rPh>
    <phoneticPr fontId="4"/>
  </si>
  <si>
    <t>蓄熱の利用</t>
    <rPh sb="0" eb="2">
      <t>チクネツ</t>
    </rPh>
    <rPh sb="3" eb="5">
      <t>リヨウ</t>
    </rPh>
    <phoneticPr fontId="4"/>
  </si>
  <si>
    <t>単位床面積当たりの一次エネルギー消費量の値を</t>
    <rPh sb="0" eb="2">
      <t>タンイ</t>
    </rPh>
    <rPh sb="2" eb="3">
      <t>ユカ</t>
    </rPh>
    <rPh sb="3" eb="5">
      <t>メンセキ</t>
    </rPh>
    <rPh sb="5" eb="6">
      <t>ア</t>
    </rPh>
    <rPh sb="9" eb="11">
      <t>イチジ</t>
    </rPh>
    <rPh sb="16" eb="19">
      <t>ショウヒリョウ</t>
    </rPh>
    <rPh sb="20" eb="21">
      <t>アタイ</t>
    </rPh>
    <phoneticPr fontId="4"/>
  </si>
  <si>
    <t>） MJ/（㎡・年）</t>
    <rPh sb="8" eb="9">
      <t>ネン</t>
    </rPh>
    <phoneticPr fontId="4"/>
  </si>
  <si>
    <t>設備機器</t>
    <rPh sb="0" eb="2">
      <t>セツビ</t>
    </rPh>
    <rPh sb="2" eb="4">
      <t>キキ</t>
    </rPh>
    <phoneticPr fontId="4"/>
  </si>
  <si>
    <t>暖房方式</t>
    <rPh sb="0" eb="2">
      <t>ダンボウ</t>
    </rPh>
    <rPh sb="2" eb="4">
      <t>ホウシキ</t>
    </rPh>
    <phoneticPr fontId="4"/>
  </si>
  <si>
    <t>に係る概要</t>
    <rPh sb="1" eb="2">
      <t>カカワ</t>
    </rPh>
    <phoneticPr fontId="4"/>
  </si>
  <si>
    <t>機器表</t>
    <rPh sb="0" eb="2">
      <t>キキ</t>
    </rPh>
    <rPh sb="2" eb="3">
      <t>ヒョウ</t>
    </rPh>
    <phoneticPr fontId="2"/>
  </si>
  <si>
    <t>冷房方式</t>
    <rPh sb="0" eb="2">
      <t>レイボウ</t>
    </rPh>
    <rPh sb="2" eb="4">
      <t>ホウシキ</t>
    </rPh>
    <phoneticPr fontId="4"/>
  </si>
  <si>
    <t>換気設備</t>
    <rPh sb="0" eb="2">
      <t>カンキ</t>
    </rPh>
    <rPh sb="2" eb="4">
      <t>セツビ</t>
    </rPh>
    <phoneticPr fontId="4"/>
  </si>
  <si>
    <t>方式</t>
    <rPh sb="0" eb="2">
      <t>ホウシキ</t>
    </rPh>
    <phoneticPr fontId="4"/>
  </si>
  <si>
    <t>給湯設備</t>
    <rPh sb="0" eb="2">
      <t>キュウトウ</t>
    </rPh>
    <rPh sb="2" eb="4">
      <t>セツビ</t>
    </rPh>
    <phoneticPr fontId="4"/>
  </si>
  <si>
    <t>給湯熱源機</t>
    <rPh sb="0" eb="2">
      <t>キュウトウ</t>
    </rPh>
    <rPh sb="2" eb="4">
      <t>ネツゲン</t>
    </rPh>
    <rPh sb="4" eb="5">
      <t>キ</t>
    </rPh>
    <phoneticPr fontId="4"/>
  </si>
  <si>
    <t>配管方式</t>
    <rPh sb="0" eb="2">
      <t>ハイカン</t>
    </rPh>
    <rPh sb="2" eb="4">
      <t>ホウシキ</t>
    </rPh>
    <phoneticPr fontId="4"/>
  </si>
  <si>
    <t>先分岐方式</t>
    <rPh sb="0" eb="1">
      <t>サキ</t>
    </rPh>
    <rPh sb="1" eb="3">
      <t>ブンキ</t>
    </rPh>
    <rPh sb="3" eb="5">
      <t>ホウシキ</t>
    </rPh>
    <phoneticPr fontId="4"/>
  </si>
  <si>
    <t>ヘッダー方式</t>
    <rPh sb="4" eb="6">
      <t>ホウシキ</t>
    </rPh>
    <phoneticPr fontId="4"/>
  </si>
  <si>
    <t>水栓</t>
    <rPh sb="0" eb="1">
      <t>スイ</t>
    </rPh>
    <rPh sb="1" eb="2">
      <t>セン</t>
    </rPh>
    <phoneticPr fontId="4"/>
  </si>
  <si>
    <t>節湯水栓等を使用</t>
    <rPh sb="0" eb="1">
      <t>セツ</t>
    </rPh>
    <rPh sb="1" eb="2">
      <t>ユ</t>
    </rPh>
    <rPh sb="2" eb="3">
      <t>スイ</t>
    </rPh>
    <rPh sb="3" eb="4">
      <t>セン</t>
    </rPh>
    <rPh sb="4" eb="5">
      <t>トウ</t>
    </rPh>
    <rPh sb="6" eb="8">
      <t>シヨウ</t>
    </rPh>
    <phoneticPr fontId="4"/>
  </si>
  <si>
    <t>浴槽</t>
    <rPh sb="0" eb="2">
      <t>ヨクソウ</t>
    </rPh>
    <phoneticPr fontId="4"/>
  </si>
  <si>
    <t>高断熱浴槽を使用</t>
    <rPh sb="0" eb="1">
      <t>コウ</t>
    </rPh>
    <rPh sb="1" eb="3">
      <t>ダンネツ</t>
    </rPh>
    <rPh sb="3" eb="5">
      <t>ヨクソウ</t>
    </rPh>
    <rPh sb="6" eb="8">
      <t>シヨウ</t>
    </rPh>
    <phoneticPr fontId="4"/>
  </si>
  <si>
    <t>太陽熱給湯</t>
    <rPh sb="0" eb="2">
      <t>タイヨウ</t>
    </rPh>
    <rPh sb="2" eb="3">
      <t>ネツ</t>
    </rPh>
    <rPh sb="3" eb="5">
      <t>キュウトウ</t>
    </rPh>
    <phoneticPr fontId="4"/>
  </si>
  <si>
    <t>太陽熱給湯を使用</t>
    <rPh sb="0" eb="2">
      <t>タイヨウ</t>
    </rPh>
    <rPh sb="2" eb="3">
      <t>ネツ</t>
    </rPh>
    <rPh sb="3" eb="5">
      <t>キュウトウ</t>
    </rPh>
    <rPh sb="6" eb="8">
      <t>シヨウ</t>
    </rPh>
    <phoneticPr fontId="4"/>
  </si>
  <si>
    <t>照明設備</t>
    <rPh sb="0" eb="2">
      <t>ショウメイ</t>
    </rPh>
    <rPh sb="2" eb="4">
      <t>セツビ</t>
    </rPh>
    <phoneticPr fontId="4"/>
  </si>
  <si>
    <t>非居室</t>
    <rPh sb="0" eb="1">
      <t>ヒ</t>
    </rPh>
    <rPh sb="1" eb="3">
      <t>キョシツ</t>
    </rPh>
    <phoneticPr fontId="4"/>
  </si>
  <si>
    <t>太陽光</t>
    <rPh sb="0" eb="3">
      <t>タイヨウコウ</t>
    </rPh>
    <phoneticPr fontId="4"/>
  </si>
  <si>
    <t>コージェネレーション設備</t>
    <rPh sb="10" eb="12">
      <t>セツビ</t>
    </rPh>
    <phoneticPr fontId="4"/>
  </si>
  <si>
    <t>自己評価内容一覧表</t>
    <rPh sb="0" eb="2">
      <t>ジコ</t>
    </rPh>
    <rPh sb="2" eb="4">
      <t>ヒョウカ</t>
    </rPh>
    <rPh sb="4" eb="6">
      <t>ナイヨウ</t>
    </rPh>
    <rPh sb="6" eb="8">
      <t>イチラン</t>
    </rPh>
    <rPh sb="8" eb="9">
      <t>ヒョウ</t>
    </rPh>
    <phoneticPr fontId="4"/>
  </si>
  <si>
    <t>建築物の所在地</t>
  </si>
  <si>
    <t>8-1</t>
    <phoneticPr fontId="4"/>
  </si>
  <si>
    <t>1-2</t>
  </si>
  <si>
    <t>4-2</t>
  </si>
  <si>
    <t>1-3</t>
  </si>
  <si>
    <t>4-3</t>
  </si>
  <si>
    <t>8-3</t>
  </si>
  <si>
    <t>1-4</t>
  </si>
  <si>
    <t>4-4</t>
  </si>
  <si>
    <t>8-4</t>
  </si>
  <si>
    <t>1-5</t>
  </si>
  <si>
    <t>1-6</t>
  </si>
  <si>
    <t>1-7</t>
  </si>
  <si>
    <t>5-2</t>
  </si>
  <si>
    <t>2-4</t>
  </si>
  <si>
    <t>2-5</t>
  </si>
  <si>
    <t>6-4</t>
  </si>
  <si>
    <t>2-6</t>
  </si>
  <si>
    <t>6-5</t>
  </si>
  <si>
    <t>2-7</t>
  </si>
  <si>
    <t>地盤の液状化に関する情報提供</t>
    <rPh sb="0" eb="2">
      <t>ジバン</t>
    </rPh>
    <rPh sb="3" eb="5">
      <t>エキジョウ</t>
    </rPh>
    <rPh sb="5" eb="6">
      <t>カ</t>
    </rPh>
    <rPh sb="7" eb="8">
      <t>カン</t>
    </rPh>
    <rPh sb="10" eb="12">
      <t>ジョウホウ</t>
    </rPh>
    <rPh sb="12" eb="14">
      <t>テイキョウ</t>
    </rPh>
    <phoneticPr fontId="4"/>
  </si>
  <si>
    <t>5-2.</t>
    <phoneticPr fontId="4"/>
  </si>
  <si>
    <t>断熱等性能</t>
    <rPh sb="0" eb="2">
      <t>ダンネツ</t>
    </rPh>
    <rPh sb="2" eb="3">
      <t>トウ</t>
    </rPh>
    <rPh sb="3" eb="5">
      <t>セイノウ</t>
    </rPh>
    <phoneticPr fontId="4"/>
  </si>
  <si>
    <t>一次エネルギー</t>
    <rPh sb="0" eb="1">
      <t>１</t>
    </rPh>
    <rPh sb="1" eb="2">
      <t>ジ</t>
    </rPh>
    <phoneticPr fontId="4"/>
  </si>
  <si>
    <t>消費量</t>
    <phoneticPr fontId="4"/>
  </si>
  <si>
    <t>冷房期の平均日射熱取得率</t>
    <rPh sb="0" eb="2">
      <t>レイボウ</t>
    </rPh>
    <rPh sb="2" eb="3">
      <t>キ</t>
    </rPh>
    <rPh sb="4" eb="6">
      <t>ヘイキン</t>
    </rPh>
    <rPh sb="6" eb="8">
      <t>ニッシャ</t>
    </rPh>
    <rPh sb="8" eb="9">
      <t>ネツ</t>
    </rPh>
    <rPh sb="9" eb="11">
      <t>シュトク</t>
    </rPh>
    <rPh sb="11" eb="12">
      <t>リツ</t>
    </rPh>
    <phoneticPr fontId="4"/>
  </si>
  <si>
    <t>ここに書き表せない事項で、評価に当たり特に注意を要する事項は、11欄又は別紙に記載して添えてください。</t>
    <phoneticPr fontId="4"/>
  </si>
  <si>
    <t>（イ）</t>
    <phoneticPr fontId="4"/>
  </si>
  <si>
    <t>２－１</t>
    <phoneticPr fontId="4"/>
  </si>
  <si>
    <t>４－１</t>
    <phoneticPr fontId="4"/>
  </si>
  <si>
    <t>４－４</t>
    <phoneticPr fontId="4"/>
  </si>
  <si>
    <t>５．温熱環境・エネルギー消費量に関すること</t>
    <rPh sb="2" eb="3">
      <t>オン</t>
    </rPh>
    <rPh sb="3" eb="4">
      <t>ネツ</t>
    </rPh>
    <rPh sb="4" eb="6">
      <t>カンキョウ</t>
    </rPh>
    <rPh sb="12" eb="15">
      <t>ショウヒリョウ</t>
    </rPh>
    <rPh sb="16" eb="17">
      <t>カン</t>
    </rPh>
    <phoneticPr fontId="4"/>
  </si>
  <si>
    <t>５－１</t>
    <phoneticPr fontId="4"/>
  </si>
  <si>
    <t>６－１</t>
    <phoneticPr fontId="4"/>
  </si>
  <si>
    <t>６－２</t>
    <phoneticPr fontId="4"/>
  </si>
  <si>
    <t>７－１</t>
    <phoneticPr fontId="4"/>
  </si>
  <si>
    <t>７－２</t>
    <phoneticPr fontId="4"/>
  </si>
  <si>
    <t>９－１</t>
    <phoneticPr fontId="4"/>
  </si>
  <si>
    <t>９－２</t>
    <phoneticPr fontId="4"/>
  </si>
  <si>
    <t>１０－１</t>
    <phoneticPr fontId="4"/>
  </si>
  <si>
    <t>８－１</t>
    <phoneticPr fontId="4"/>
  </si>
  <si>
    <t>８－２</t>
    <phoneticPr fontId="4"/>
  </si>
  <si>
    <t>８－３</t>
    <phoneticPr fontId="4"/>
  </si>
  <si>
    <t>８－４</t>
    <phoneticPr fontId="4"/>
  </si>
  <si>
    <t>5-2</t>
    <phoneticPr fontId="4"/>
  </si>
  <si>
    <t>A1</t>
    <phoneticPr fontId="4"/>
  </si>
  <si>
    <t>エネルギー</t>
    <phoneticPr fontId="2"/>
  </si>
  <si>
    <t>基準</t>
    <phoneticPr fontId="4"/>
  </si>
  <si>
    <t>H1</t>
    <phoneticPr fontId="4"/>
  </si>
  <si>
    <t>㎡ ）</t>
    <phoneticPr fontId="4"/>
  </si>
  <si>
    <r>
      <t xml:space="preserve">外皮平均熱貫流率
  　  </t>
    </r>
    <r>
      <rPr>
        <sz val="6"/>
        <rFont val="ＭＳ Ｐゴシック"/>
        <family val="3"/>
        <charset val="128"/>
      </rPr>
      <t>〔W/（㎡・K）〕</t>
    </r>
    <rPh sb="0" eb="2">
      <t>ガイヒ</t>
    </rPh>
    <rPh sb="2" eb="4">
      <t>ヘイキン</t>
    </rPh>
    <rPh sb="4" eb="5">
      <t>ネツ</t>
    </rPh>
    <rPh sb="5" eb="7">
      <t>カンリュウ</t>
    </rPh>
    <rPh sb="7" eb="8">
      <t>リツ</t>
    </rPh>
    <phoneticPr fontId="4"/>
  </si>
  <si>
    <r>
      <t>床面積あたりの設計一次エネルギー消費量</t>
    </r>
    <r>
      <rPr>
        <sz val="6"/>
        <rFont val="ＭＳ Ｐゴシック"/>
        <family val="3"/>
        <charset val="128"/>
      </rPr>
      <t>〔MJ/（㎡・年）〕</t>
    </r>
    <rPh sb="0" eb="3">
      <t>ユカメンセキ</t>
    </rPh>
    <rPh sb="7" eb="9">
      <t>セッケイ</t>
    </rPh>
    <rPh sb="9" eb="10">
      <t>１</t>
    </rPh>
    <rPh sb="10" eb="11">
      <t>ジ</t>
    </rPh>
    <rPh sb="16" eb="19">
      <t>ショウヒリョウ</t>
    </rPh>
    <rPh sb="26" eb="27">
      <t>ネン</t>
    </rPh>
    <phoneticPr fontId="4"/>
  </si>
  <si>
    <t>特定建材</t>
    <phoneticPr fontId="4"/>
  </si>
  <si>
    <t>内装〔3段階〕</t>
    <rPh sb="0" eb="2">
      <t>ナイソウ</t>
    </rPh>
    <rPh sb="4" eb="6">
      <t>ダンカイ</t>
    </rPh>
    <phoneticPr fontId="4"/>
  </si>
  <si>
    <t>天井裏等〔3段階〕</t>
    <rPh sb="0" eb="3">
      <t>テンジョウウラ</t>
    </rPh>
    <rPh sb="3" eb="4">
      <t>トウ</t>
    </rPh>
    <rPh sb="6" eb="8">
      <t>ダンカイ</t>
    </rPh>
    <phoneticPr fontId="4"/>
  </si>
  <si>
    <t>なし</t>
    <phoneticPr fontId="4"/>
  </si>
  <si>
    <t>D</t>
    <phoneticPr fontId="4"/>
  </si>
  <si>
    <t>・　該当する項目を</t>
    <phoneticPr fontId="4"/>
  </si>
  <si>
    <t>・　等級は等級値（例：等級3→3）で表示</t>
    <phoneticPr fontId="4"/>
  </si>
  <si>
    <t>・　評価対象外は－表示</t>
    <phoneticPr fontId="4"/>
  </si>
  <si>
    <t>住宅の品質確保の促進等に関する法律施行規則第一条第八号に基づき住宅の性能に関し日本住宅性能表示基準に従って表示すべき事項ごとの住宅性能評価の実施の有無を下記の通り明示する。</t>
    <phoneticPr fontId="4"/>
  </si>
  <si>
    <t>1-1.</t>
    <phoneticPr fontId="4"/>
  </si>
  <si>
    <t>1-4.</t>
    <phoneticPr fontId="4"/>
  </si>
  <si>
    <t>1-7.</t>
    <phoneticPr fontId="4"/>
  </si>
  <si>
    <t>2-3.</t>
    <phoneticPr fontId="4"/>
  </si>
  <si>
    <t>2-6.</t>
    <phoneticPr fontId="4"/>
  </si>
  <si>
    <t>4-1.</t>
    <phoneticPr fontId="4"/>
  </si>
  <si>
    <t>4-4.</t>
    <phoneticPr fontId="4"/>
  </si>
  <si>
    <t>6-1.</t>
    <phoneticPr fontId="4"/>
  </si>
  <si>
    <t>6-3.</t>
    <phoneticPr fontId="4"/>
  </si>
  <si>
    <t>7-1.</t>
    <phoneticPr fontId="4"/>
  </si>
  <si>
    <t>8-2.</t>
    <phoneticPr fontId="4"/>
  </si>
  <si>
    <t>9-1.</t>
    <phoneticPr fontId="4"/>
  </si>
  <si>
    <t>1-2.</t>
    <phoneticPr fontId="4"/>
  </si>
  <si>
    <t>1-5.</t>
    <phoneticPr fontId="4"/>
  </si>
  <si>
    <t>2-1.</t>
    <phoneticPr fontId="4"/>
  </si>
  <si>
    <t>2-4.</t>
    <phoneticPr fontId="4"/>
  </si>
  <si>
    <t>2-7.</t>
    <phoneticPr fontId="4"/>
  </si>
  <si>
    <t>4-2.</t>
    <phoneticPr fontId="4"/>
  </si>
  <si>
    <t>5-1.</t>
    <phoneticPr fontId="4"/>
  </si>
  <si>
    <r>
      <t>6-2.</t>
    </r>
    <r>
      <rPr>
        <sz val="6"/>
        <rFont val="ＭＳ Ｐゴシック"/>
        <family val="3"/>
        <charset val="128"/>
      </rPr>
      <t>（居室）</t>
    </r>
    <rPh sb="5" eb="7">
      <t>キョシツ</t>
    </rPh>
    <phoneticPr fontId="4"/>
  </si>
  <si>
    <t>6-4.</t>
    <phoneticPr fontId="4"/>
  </si>
  <si>
    <t>7-2.</t>
    <phoneticPr fontId="4"/>
  </si>
  <si>
    <t>8-3.</t>
    <phoneticPr fontId="4"/>
  </si>
  <si>
    <t>9-2.</t>
    <phoneticPr fontId="4"/>
  </si>
  <si>
    <t>1-3.</t>
    <phoneticPr fontId="4"/>
  </si>
  <si>
    <t>1-6.</t>
    <phoneticPr fontId="4"/>
  </si>
  <si>
    <t>2-2.</t>
    <phoneticPr fontId="4"/>
  </si>
  <si>
    <t>2-5.</t>
    <phoneticPr fontId="4"/>
  </si>
  <si>
    <t>3-1.</t>
    <phoneticPr fontId="4"/>
  </si>
  <si>
    <t>4-3.</t>
    <phoneticPr fontId="4"/>
  </si>
  <si>
    <t>5-2.</t>
    <phoneticPr fontId="4"/>
  </si>
  <si>
    <r>
      <t>6-2.</t>
    </r>
    <r>
      <rPr>
        <sz val="6"/>
        <rFont val="ＭＳ Ｐゴシック"/>
        <family val="3"/>
        <charset val="128"/>
      </rPr>
      <t>（局所）</t>
    </r>
    <rPh sb="5" eb="7">
      <t>キョクショ</t>
    </rPh>
    <phoneticPr fontId="4"/>
  </si>
  <si>
    <t>6-5.</t>
    <phoneticPr fontId="4"/>
  </si>
  <si>
    <t>8-1.</t>
    <phoneticPr fontId="4"/>
  </si>
  <si>
    <t>8-4.</t>
    <phoneticPr fontId="4"/>
  </si>
  <si>
    <t>10-1.</t>
    <phoneticPr fontId="4"/>
  </si>
  <si>
    <t>枠組</t>
    <rPh sb="0" eb="2">
      <t>ワクグ</t>
    </rPh>
    <phoneticPr fontId="4"/>
  </si>
  <si>
    <t>・</t>
    <phoneticPr fontId="4"/>
  </si>
  <si>
    <t>寸法形式</t>
    <rPh sb="0" eb="2">
      <t>スンポウ</t>
    </rPh>
    <rPh sb="2" eb="4">
      <t>ケイシキ</t>
    </rPh>
    <phoneticPr fontId="4"/>
  </si>
  <si>
    <t>（</t>
    <phoneticPr fontId="4"/>
  </si>
  <si>
    <t>）</t>
    <phoneticPr fontId="4"/>
  </si>
  <si>
    <t>たて枠</t>
    <rPh sb="2" eb="3">
      <t>ワク</t>
    </rPh>
    <phoneticPr fontId="4"/>
  </si>
  <si>
    <t>mm</t>
    <phoneticPr fontId="4"/>
  </si>
  <si>
    <t>ｱﾝｶｰﾎﾞﾙﾄ</t>
    <phoneticPr fontId="4"/>
  </si>
  <si>
    <t>径</t>
    <rPh sb="0" eb="1">
      <t>ケイ</t>
    </rPh>
    <phoneticPr fontId="4"/>
  </si>
  <si>
    <t>mm ）</t>
    <phoneticPr fontId="4"/>
  </si>
  <si>
    <t>配置</t>
    <rPh sb="0" eb="2">
      <t>ハイチ</t>
    </rPh>
    <phoneticPr fontId="4"/>
  </si>
  <si>
    <t>Cマーク</t>
    <phoneticPr fontId="4"/>
  </si>
  <si>
    <t>Zマーク</t>
    <phoneticPr fontId="4"/>
  </si>
  <si>
    <t>2m間隔以内、隅各部、土台の継ぎ手部</t>
    <rPh sb="2" eb="4">
      <t>カンカク</t>
    </rPh>
    <rPh sb="4" eb="6">
      <t>イナイ</t>
    </rPh>
    <rPh sb="17" eb="18">
      <t>ブ</t>
    </rPh>
    <phoneticPr fontId="4"/>
  </si>
  <si>
    <t>外壁</t>
    <rPh sb="0" eb="2">
      <t>ガイヘキ</t>
    </rPh>
    <phoneticPr fontId="4"/>
  </si>
  <si>
    <t>外周くぎ</t>
    <rPh sb="0" eb="2">
      <t>ガイシュウ</t>
    </rPh>
    <phoneticPr fontId="4"/>
  </si>
  <si>
    <t>存在壁量</t>
    <rPh sb="0" eb="2">
      <t>ソンザイ</t>
    </rPh>
    <rPh sb="2" eb="3">
      <t>カベ</t>
    </rPh>
    <rPh sb="3" eb="4">
      <t>リョウ</t>
    </rPh>
    <phoneticPr fontId="4"/>
  </si>
  <si>
    <t>X1</t>
    <phoneticPr fontId="4"/>
  </si>
  <si>
    <t>m ）</t>
    <phoneticPr fontId="4"/>
  </si>
  <si>
    <t>X2</t>
    <phoneticPr fontId="4"/>
  </si>
  <si>
    <t>X3</t>
    <phoneticPr fontId="4"/>
  </si>
  <si>
    <t>必要壁量</t>
    <rPh sb="0" eb="2">
      <t>ヒツヨウ</t>
    </rPh>
    <rPh sb="2" eb="3">
      <t>カベ</t>
    </rPh>
    <rPh sb="3" eb="4">
      <t>リョウ</t>
    </rPh>
    <phoneticPr fontId="4"/>
  </si>
  <si>
    <t>構造用合板1級</t>
    <rPh sb="0" eb="2">
      <t>コウゾウ</t>
    </rPh>
    <rPh sb="2" eb="3">
      <t>ヨウ</t>
    </rPh>
    <rPh sb="3" eb="5">
      <t>ゴウハン</t>
    </rPh>
    <rPh sb="6" eb="7">
      <t>キュウ</t>
    </rPh>
    <phoneticPr fontId="4"/>
  </si>
  <si>
    <t>構造用合板2級</t>
    <rPh sb="0" eb="2">
      <t>コウゾウ</t>
    </rPh>
    <rPh sb="2" eb="3">
      <t>ヨウ</t>
    </rPh>
    <rPh sb="3" eb="5">
      <t>ゴウハン</t>
    </rPh>
    <rPh sb="6" eb="7">
      <t>キュウ</t>
    </rPh>
    <phoneticPr fontId="4"/>
  </si>
  <si>
    <t>構造用パネル1級</t>
    <rPh sb="0" eb="2">
      <t>コウゾウ</t>
    </rPh>
    <rPh sb="2" eb="3">
      <t>ヨウ</t>
    </rPh>
    <rPh sb="7" eb="8">
      <t>キュウ</t>
    </rPh>
    <phoneticPr fontId="4"/>
  </si>
  <si>
    <t>構造用パネル2級</t>
    <rPh sb="0" eb="2">
      <t>コウゾウ</t>
    </rPh>
    <rPh sb="2" eb="3">
      <t>ヨウ</t>
    </rPh>
    <rPh sb="7" eb="8">
      <t>キュウ</t>
    </rPh>
    <phoneticPr fontId="4"/>
  </si>
  <si>
    <t>CN50</t>
    <phoneticPr fontId="4"/>
  </si>
  <si>
    <t>BN50</t>
    <phoneticPr fontId="4"/>
  </si>
  <si>
    <t>せっこうボード</t>
    <phoneticPr fontId="4"/>
  </si>
  <si>
    <t>GNF40</t>
    <phoneticPr fontId="4"/>
  </si>
  <si>
    <t>SFN45</t>
    <phoneticPr fontId="4"/>
  </si>
  <si>
    <t>WSN</t>
    <phoneticPr fontId="4"/>
  </si>
  <si>
    <t>DTSN</t>
    <phoneticPr fontId="4"/>
  </si>
  <si>
    <t>壁量計算書</t>
    <rPh sb="0" eb="1">
      <t>カベ</t>
    </rPh>
    <rPh sb="1" eb="2">
      <t>リョウ</t>
    </rPh>
    <rPh sb="2" eb="5">
      <t>ケイサンショ</t>
    </rPh>
    <phoneticPr fontId="2"/>
  </si>
  <si>
    <t>壁量計算書</t>
    <rPh sb="0" eb="1">
      <t>カベ</t>
    </rPh>
    <rPh sb="1" eb="2">
      <t>リョウ</t>
    </rPh>
    <rPh sb="2" eb="5">
      <t>ケイサンショ</t>
    </rPh>
    <phoneticPr fontId="4"/>
  </si>
  <si>
    <t>構造計算書</t>
    <rPh sb="0" eb="2">
      <t>コウゾウ</t>
    </rPh>
    <rPh sb="2" eb="5">
      <t>ケイサンショ</t>
    </rPh>
    <phoneticPr fontId="2"/>
  </si>
  <si>
    <t>構造計算書</t>
    <rPh sb="0" eb="2">
      <t>コウゾウ</t>
    </rPh>
    <rPh sb="2" eb="5">
      <t>ケイサンショ</t>
    </rPh>
    <phoneticPr fontId="4"/>
  </si>
  <si>
    <t>伏図</t>
    <rPh sb="0" eb="2">
      <t>フセズ</t>
    </rPh>
    <phoneticPr fontId="4"/>
  </si>
  <si>
    <t>根太形式</t>
    <rPh sb="0" eb="2">
      <t>ネダ</t>
    </rPh>
    <rPh sb="2" eb="4">
      <t>ケイシキ</t>
    </rPh>
    <phoneticPr fontId="4"/>
  </si>
  <si>
    <t>くぎ打ち</t>
    <rPh sb="2" eb="3">
      <t>ウ</t>
    </rPh>
    <phoneticPr fontId="4"/>
  </si>
  <si>
    <t>構造用合板</t>
    <rPh sb="0" eb="2">
      <t>コウゾウ</t>
    </rPh>
    <rPh sb="2" eb="5">
      <t>ヨウゴウハン</t>
    </rPh>
    <phoneticPr fontId="4"/>
  </si>
  <si>
    <t>ﾊﾟｰﾃｨｸﾙﾎﾞｰﾄﾞ</t>
    <phoneticPr fontId="4"/>
  </si>
  <si>
    <t>構造用パネル</t>
    <rPh sb="0" eb="2">
      <t>コウゾウ</t>
    </rPh>
    <rPh sb="2" eb="3">
      <t>ヨウ</t>
    </rPh>
    <phoneticPr fontId="4"/>
  </si>
  <si>
    <t>たて枠上下端の接合部</t>
    <phoneticPr fontId="4"/>
  </si>
  <si>
    <t>たて枠上下端の接合部の検証方法</t>
    <phoneticPr fontId="4"/>
  </si>
  <si>
    <t xml:space="preserve">平13年国土交通省告示第1540年第5　第10号 </t>
    <rPh sb="0" eb="1">
      <t>ヘイ</t>
    </rPh>
    <rPh sb="3" eb="4">
      <t>ネン</t>
    </rPh>
    <rPh sb="4" eb="6">
      <t>コクド</t>
    </rPh>
    <rPh sb="6" eb="9">
      <t>コウツウショウ</t>
    </rPh>
    <rPh sb="9" eb="11">
      <t>コクジ</t>
    </rPh>
    <rPh sb="11" eb="12">
      <t>ダイ</t>
    </rPh>
    <rPh sb="16" eb="17">
      <t>ネン</t>
    </rPh>
    <rPh sb="17" eb="18">
      <t>ダイ</t>
    </rPh>
    <rPh sb="20" eb="21">
      <t>ダイ</t>
    </rPh>
    <rPh sb="23" eb="24">
      <t>ゴウ</t>
    </rPh>
    <phoneticPr fontId="2"/>
  </si>
  <si>
    <t>構造計算</t>
    <rPh sb="0" eb="2">
      <t>コウゾウ</t>
    </rPh>
    <phoneticPr fontId="2"/>
  </si>
  <si>
    <t>開口直下の補強筋</t>
    <rPh sb="0" eb="2">
      <t>カイコウ</t>
    </rPh>
    <rPh sb="2" eb="4">
      <t>チョッカ</t>
    </rPh>
    <rPh sb="5" eb="8">
      <t>ホキョウキン</t>
    </rPh>
    <phoneticPr fontId="2"/>
  </si>
  <si>
    <t>構造躯体</t>
    <phoneticPr fontId="4"/>
  </si>
  <si>
    <t>免震建築物</t>
    <phoneticPr fontId="4"/>
  </si>
  <si>
    <t>・</t>
    <phoneticPr fontId="4"/>
  </si>
  <si>
    <t>〔</t>
    <phoneticPr fontId="4"/>
  </si>
  <si>
    <t>あり</t>
    <phoneticPr fontId="4"/>
  </si>
  <si>
    <t>なし</t>
    <phoneticPr fontId="4"/>
  </si>
  <si>
    <t>〕</t>
    <phoneticPr fontId="4"/>
  </si>
  <si>
    <t>（</t>
    <phoneticPr fontId="4"/>
  </si>
  <si>
    <t>）</t>
    <phoneticPr fontId="4"/>
  </si>
  <si>
    <t>設計内容説明書＜枠組壁工法　共同住宅等＞</t>
    <rPh sb="8" eb="10">
      <t>ワクグ</t>
    </rPh>
    <rPh sb="10" eb="11">
      <t>カベ</t>
    </rPh>
    <phoneticPr fontId="4"/>
  </si>
  <si>
    <t>設計内容説明書＜枠組壁工法　共同住宅等＞</t>
    <phoneticPr fontId="4"/>
  </si>
  <si>
    <t>8-2</t>
    <phoneticPr fontId="4"/>
  </si>
  <si>
    <t>5-1</t>
    <phoneticPr fontId="4"/>
  </si>
  <si>
    <t>9-1</t>
    <phoneticPr fontId="4"/>
  </si>
  <si>
    <t>9-2</t>
    <phoneticPr fontId="4"/>
  </si>
  <si>
    <t>2-1</t>
    <phoneticPr fontId="4"/>
  </si>
  <si>
    <t>6-1</t>
    <phoneticPr fontId="4"/>
  </si>
  <si>
    <t>10-1</t>
    <phoneticPr fontId="4"/>
  </si>
  <si>
    <t>2-2</t>
    <phoneticPr fontId="4"/>
  </si>
  <si>
    <t>6-2 a</t>
    <phoneticPr fontId="4"/>
  </si>
  <si>
    <t>6-3</t>
    <phoneticPr fontId="4"/>
  </si>
  <si>
    <t>7-1</t>
    <phoneticPr fontId="4"/>
  </si>
  <si>
    <t>3-1</t>
    <phoneticPr fontId="4"/>
  </si>
  <si>
    <t>7-2</t>
    <phoneticPr fontId="4"/>
  </si>
  <si>
    <t>2-3</t>
    <phoneticPr fontId="4"/>
  </si>
  <si>
    <t>6-2 b</t>
    <phoneticPr fontId="4"/>
  </si>
  <si>
    <t>5.温熱環境・エネルギー消費量</t>
    <phoneticPr fontId="4"/>
  </si>
  <si>
    <t>内壁</t>
    <rPh sb="0" eb="1">
      <t>ナイ</t>
    </rPh>
    <rPh sb="1" eb="2">
      <t>カベ</t>
    </rPh>
    <phoneticPr fontId="4"/>
  </si>
  <si>
    <t>1.構造の安定 ※</t>
    <rPh sb="2" eb="4">
      <t>コウゾウ</t>
    </rPh>
    <rPh sb="5" eb="7">
      <t>アンテイ</t>
    </rPh>
    <phoneticPr fontId="4"/>
  </si>
  <si>
    <t>3.劣化の軽減 ※</t>
    <rPh sb="2" eb="4">
      <t>レッカ</t>
    </rPh>
    <rPh sb="5" eb="7">
      <t>ケイゲン</t>
    </rPh>
    <phoneticPr fontId="4"/>
  </si>
  <si>
    <t>4.維持管理・更新 ※</t>
    <rPh sb="2" eb="4">
      <t>イジ</t>
    </rPh>
    <rPh sb="4" eb="6">
      <t>カンリ</t>
    </rPh>
    <rPh sb="7" eb="9">
      <t>コウシン</t>
    </rPh>
    <phoneticPr fontId="4"/>
  </si>
  <si>
    <t>5.温熱環境・エネルギー消費量 ※</t>
    <rPh sb="2" eb="4">
      <t>オンネツ</t>
    </rPh>
    <rPh sb="4" eb="6">
      <t>カンキョウ</t>
    </rPh>
    <rPh sb="12" eb="15">
      <t>ショウヒリョウ</t>
    </rPh>
    <phoneticPr fontId="4"/>
  </si>
  <si>
    <t>（※は必須項目）</t>
    <rPh sb="3" eb="5">
      <t>ヒッス</t>
    </rPh>
    <rPh sb="5" eb="7">
      <t>コウモク</t>
    </rPh>
    <phoneticPr fontId="4"/>
  </si>
  <si>
    <t>別紙</t>
    <rPh sb="0" eb="2">
      <t>ベッシ</t>
    </rPh>
    <phoneticPr fontId="4"/>
  </si>
  <si>
    <t>【１．申請者②】</t>
    <phoneticPr fontId="4"/>
  </si>
  <si>
    <t>【１．申請者③】</t>
    <phoneticPr fontId="4"/>
  </si>
  <si>
    <t>【３．建築主②】</t>
    <rPh sb="3" eb="5">
      <t>ケンチク</t>
    </rPh>
    <rPh sb="5" eb="6">
      <t>ヌシ</t>
    </rPh>
    <phoneticPr fontId="4"/>
  </si>
  <si>
    <t>【３．建築主③】</t>
    <rPh sb="3" eb="5">
      <t>ケンチク</t>
    </rPh>
    <rPh sb="5" eb="6">
      <t>ヌシ</t>
    </rPh>
    <phoneticPr fontId="4"/>
  </si>
  <si>
    <t>選択を希望する性能表示事項のチェックボックスに「レ」マークを入れてください。</t>
    <rPh sb="0" eb="2">
      <t>センタク</t>
    </rPh>
    <rPh sb="3" eb="5">
      <t>キボウ</t>
    </rPh>
    <rPh sb="7" eb="9">
      <t>セイノウ</t>
    </rPh>
    <rPh sb="9" eb="11">
      <t>ヒョウジ</t>
    </rPh>
    <rPh sb="11" eb="13">
      <t>ジコウ</t>
    </rPh>
    <phoneticPr fontId="4"/>
  </si>
  <si>
    <t>地盤の液状化に関する情報提供について、いずれかのチェックボックスに「レ」マークを入れてください。</t>
    <rPh sb="0" eb="2">
      <t>ジバン</t>
    </rPh>
    <rPh sb="3" eb="6">
      <t>エキジョウカ</t>
    </rPh>
    <rPh sb="7" eb="8">
      <t>カン</t>
    </rPh>
    <rPh sb="10" eb="12">
      <t>ジョウホウ</t>
    </rPh>
    <rPh sb="11" eb="12">
      <t>テイキョウ</t>
    </rPh>
    <rPh sb="12" eb="14">
      <t>テイキョウ</t>
    </rPh>
    <phoneticPr fontId="4"/>
  </si>
  <si>
    <t>添付資料の有無
（添付資料名）</t>
    <rPh sb="0" eb="2">
      <t>テンプ</t>
    </rPh>
    <rPh sb="2" eb="4">
      <t>シリョウ</t>
    </rPh>
    <rPh sb="5" eb="7">
      <t>ウム</t>
    </rPh>
    <phoneticPr fontId="4"/>
  </si>
  <si>
    <t>あり</t>
    <phoneticPr fontId="4"/>
  </si>
  <si>
    <t>なし</t>
    <phoneticPr fontId="4"/>
  </si>
  <si>
    <t>□</t>
    <phoneticPr fontId="4"/>
  </si>
  <si>
    <t>なし</t>
    <phoneticPr fontId="4"/>
  </si>
  <si>
    <t>（</t>
    <phoneticPr fontId="4"/>
  </si>
  <si>
    <t>）</t>
    <phoneticPr fontId="4"/>
  </si>
  <si>
    <t>□</t>
    <phoneticPr fontId="4"/>
  </si>
  <si>
    <r>
      <t xml:space="preserve"> 【備考・出典</t>
    </r>
    <r>
      <rPr>
        <sz val="9"/>
        <rFont val="ＭＳ Ｐゴシック"/>
        <family val="3"/>
        <charset val="128"/>
      </rPr>
      <t>】</t>
    </r>
    <rPh sb="2" eb="4">
      <t>ビコウ</t>
    </rPh>
    <rPh sb="5" eb="7">
      <t>シュッテン</t>
    </rPh>
    <phoneticPr fontId="4"/>
  </si>
  <si>
    <t>土地利用履歴</t>
    <phoneticPr fontId="4"/>
  </si>
  <si>
    <t>））</t>
    <phoneticPr fontId="4"/>
  </si>
  <si>
    <t>（</t>
    <phoneticPr fontId="4"/>
  </si>
  <si>
    <t>）</t>
    <phoneticPr fontId="4"/>
  </si>
  <si>
    <t>□</t>
    <phoneticPr fontId="4"/>
  </si>
  <si>
    <r>
      <t xml:space="preserve"> 【備考</t>
    </r>
    <r>
      <rPr>
        <sz val="9"/>
        <rFont val="ＭＳ Ｐゴシック"/>
        <family val="3"/>
        <charset val="128"/>
      </rPr>
      <t>】</t>
    </r>
    <rPh sb="2" eb="4">
      <t>ビコウ</t>
    </rPh>
    <phoneticPr fontId="4"/>
  </si>
  <si>
    <t>（ロ）</t>
    <phoneticPr fontId="4"/>
  </si>
  <si>
    <t>あり</t>
    <phoneticPr fontId="4"/>
  </si>
  <si>
    <t>なし</t>
    <phoneticPr fontId="4"/>
  </si>
  <si>
    <t>液状化に関する</t>
    <rPh sb="0" eb="3">
      <t>エキジョウカ</t>
    </rPh>
    <rPh sb="4" eb="5">
      <t>カン</t>
    </rPh>
    <phoneticPr fontId="4"/>
  </si>
  <si>
    <t>））</t>
    <phoneticPr fontId="4"/>
  </si>
  <si>
    <t>地の情報</t>
    <phoneticPr fontId="4"/>
  </si>
  <si>
    <t>数量</t>
    <rPh sb="0" eb="2">
      <t>スウリョウ</t>
    </rPh>
    <phoneticPr fontId="4"/>
  </si>
  <si>
    <t>・深度</t>
    <rPh sb="1" eb="3">
      <t>シンド</t>
    </rPh>
    <phoneticPr fontId="4"/>
  </si>
  <si>
    <t>（ハ）</t>
    <phoneticPr fontId="4"/>
  </si>
  <si>
    <t>液状化に関する</t>
    <phoneticPr fontId="4"/>
  </si>
  <si>
    <t>当該住宅基礎</t>
    <rPh sb="0" eb="2">
      <t>トウガイ</t>
    </rPh>
    <rPh sb="2" eb="4">
      <t>ジュウタク</t>
    </rPh>
    <phoneticPr fontId="4"/>
  </si>
  <si>
    <t>等における工事</t>
    <phoneticPr fontId="4"/>
  </si>
  <si>
    <t>　住宅の品質確保の促進等に関する法律施行規則第１条第十一号に規定する地盤の液状化に係る情報は、申請者からの申し出があった場合に、上記申出書の内容を基に参考情報として提供するものであり、登録住宅性能評価機関が評価するものではありません。</t>
    <rPh sb="30" eb="32">
      <t>キテイ</t>
    </rPh>
    <rPh sb="41" eb="42">
      <t>カカワ</t>
    </rPh>
    <rPh sb="43" eb="45">
      <t>ジョウホウ</t>
    </rPh>
    <rPh sb="47" eb="50">
      <t>シンセイシャ</t>
    </rPh>
    <rPh sb="60" eb="62">
      <t>バアイ</t>
    </rPh>
    <rPh sb="64" eb="66">
      <t>ジョウキ</t>
    </rPh>
    <rPh sb="66" eb="69">
      <t>モウシデショ</t>
    </rPh>
    <rPh sb="70" eb="72">
      <t>ナイヨウ</t>
    </rPh>
    <rPh sb="73" eb="74">
      <t>モト</t>
    </rPh>
    <rPh sb="75" eb="77">
      <t>サンコウ</t>
    </rPh>
    <rPh sb="77" eb="79">
      <t>ジョウホウ</t>
    </rPh>
    <rPh sb="82" eb="84">
      <t>テイキョウ</t>
    </rPh>
    <phoneticPr fontId="4"/>
  </si>
  <si>
    <t>枠組等</t>
    <rPh sb="0" eb="1">
      <t>ワク</t>
    </rPh>
    <rPh sb="1" eb="2">
      <t>グ</t>
    </rPh>
    <rPh sb="2" eb="3">
      <t>トウ</t>
    </rPh>
    <phoneticPr fontId="4"/>
  </si>
  <si>
    <t>枠組部</t>
    <rPh sb="0" eb="2">
      <t>ワクグ</t>
    </rPh>
    <rPh sb="2" eb="3">
      <t>ブ</t>
    </rPh>
    <phoneticPr fontId="4"/>
  </si>
  <si>
    <t>1地域</t>
    <rPh sb="1" eb="3">
      <t>チイキ</t>
    </rPh>
    <phoneticPr fontId="4"/>
  </si>
  <si>
    <t>2地域</t>
    <rPh sb="1" eb="3">
      <t>チイキ</t>
    </rPh>
    <phoneticPr fontId="4"/>
  </si>
  <si>
    <t>3地域</t>
    <rPh sb="1" eb="3">
      <t>チイキ</t>
    </rPh>
    <phoneticPr fontId="4"/>
  </si>
  <si>
    <t>4地域</t>
    <rPh sb="1" eb="3">
      <t>チイキ</t>
    </rPh>
    <phoneticPr fontId="4"/>
  </si>
  <si>
    <t>5地域</t>
    <rPh sb="1" eb="3">
      <t>チイキ</t>
    </rPh>
    <phoneticPr fontId="4"/>
  </si>
  <si>
    <t>6地域</t>
    <rPh sb="1" eb="3">
      <t>チイキ</t>
    </rPh>
    <phoneticPr fontId="4"/>
  </si>
  <si>
    <t>7地域</t>
    <rPh sb="1" eb="3">
      <t>チイキ</t>
    </rPh>
    <phoneticPr fontId="4"/>
  </si>
  <si>
    <t>8地域</t>
    <rPh sb="1" eb="3">
      <t>チイキ</t>
    </rPh>
    <phoneticPr fontId="4"/>
  </si>
  <si>
    <t>地域の区分</t>
    <rPh sb="0" eb="2">
      <t>チイキ</t>
    </rPh>
    <rPh sb="3" eb="5">
      <t>クブン</t>
    </rPh>
    <phoneticPr fontId="4"/>
  </si>
  <si>
    <t>地域の区分</t>
    <phoneticPr fontId="4"/>
  </si>
  <si>
    <t>日射熱取得率</t>
    <rPh sb="0" eb="2">
      <t>ニッシャ</t>
    </rPh>
    <rPh sb="2" eb="3">
      <t>ネツ</t>
    </rPh>
    <rPh sb="3" eb="5">
      <t>シュトク</t>
    </rPh>
    <rPh sb="5" eb="6">
      <t>リツ</t>
    </rPh>
    <phoneticPr fontId="4"/>
  </si>
  <si>
    <t>W/㎡・K</t>
    <phoneticPr fontId="4"/>
  </si>
  <si>
    <r>
      <t>外皮平均熱貫流率（U</t>
    </r>
    <r>
      <rPr>
        <sz val="6"/>
        <rFont val="ＭＳ Ｐゴシック"/>
        <family val="3"/>
        <charset val="128"/>
      </rPr>
      <t>A</t>
    </r>
    <r>
      <rPr>
        <sz val="9"/>
        <rFont val="ＭＳ Ｐゴシック"/>
        <family val="3"/>
        <charset val="128"/>
      </rPr>
      <t>）</t>
    </r>
    <rPh sb="0" eb="2">
      <t>ガイヒ</t>
    </rPh>
    <rPh sb="2" eb="4">
      <t>ヘイキン</t>
    </rPh>
    <rPh sb="4" eb="5">
      <t>ネツ</t>
    </rPh>
    <rPh sb="5" eb="7">
      <t>カンリュウ</t>
    </rPh>
    <rPh sb="7" eb="8">
      <t>リツ</t>
    </rPh>
    <phoneticPr fontId="4"/>
  </si>
  <si>
    <r>
      <t>冷房期の平均日射熱取得率 η</t>
    </r>
    <r>
      <rPr>
        <sz val="6"/>
        <rFont val="ＭＳ Ｐゴシック"/>
        <family val="3"/>
        <charset val="128"/>
      </rPr>
      <t>AC</t>
    </r>
    <rPh sb="0" eb="2">
      <t>レイボウ</t>
    </rPh>
    <rPh sb="2" eb="3">
      <t>キ</t>
    </rPh>
    <rPh sb="4" eb="6">
      <t>ヘイキン</t>
    </rPh>
    <rPh sb="6" eb="8">
      <t>ニッシャ</t>
    </rPh>
    <rPh sb="8" eb="9">
      <t>ネツ</t>
    </rPh>
    <rPh sb="9" eb="11">
      <t>シュトク</t>
    </rPh>
    <rPh sb="11" eb="12">
      <t>リツ</t>
    </rPh>
    <phoneticPr fontId="4"/>
  </si>
  <si>
    <t>―  住 棟  ―</t>
    <rPh sb="3" eb="4">
      <t>ジュウ</t>
    </rPh>
    <rPh sb="5" eb="6">
      <t>ムネ</t>
    </rPh>
    <phoneticPr fontId="4"/>
  </si>
  <si>
    <t>―  各 住 戸  ―</t>
    <rPh sb="3" eb="4">
      <t>カク</t>
    </rPh>
    <rPh sb="5" eb="6">
      <t>ジュウ</t>
    </rPh>
    <rPh sb="7" eb="8">
      <t>コ</t>
    </rPh>
    <phoneticPr fontId="4"/>
  </si>
  <si>
    <t>１－３</t>
    <phoneticPr fontId="4"/>
  </si>
  <si>
    <t>４－２</t>
    <phoneticPr fontId="4"/>
  </si>
  <si>
    <t>４－３</t>
    <phoneticPr fontId="4"/>
  </si>
  <si>
    <t>　居室の内装の仕上げ</t>
    <rPh sb="1" eb="3">
      <t>キョシツ</t>
    </rPh>
    <rPh sb="4" eb="6">
      <t>ナイソウ</t>
    </rPh>
    <rPh sb="7" eb="9">
      <t>シア</t>
    </rPh>
    <phoneticPr fontId="4"/>
  </si>
  <si>
    <t>　換気等の措置のない天井裏等の下地材等</t>
    <rPh sb="1" eb="3">
      <t>カンキ</t>
    </rPh>
    <rPh sb="3" eb="4">
      <t>トウ</t>
    </rPh>
    <rPh sb="5" eb="7">
      <t>ソチ</t>
    </rPh>
    <rPh sb="10" eb="13">
      <t>テンジョウウラ</t>
    </rPh>
    <rPh sb="13" eb="14">
      <t>トウ</t>
    </rPh>
    <rPh sb="15" eb="17">
      <t>シタジ</t>
    </rPh>
    <rPh sb="17" eb="18">
      <t>ザイ</t>
    </rPh>
    <rPh sb="18" eb="19">
      <t>トウ</t>
    </rPh>
    <phoneticPr fontId="4"/>
  </si>
  <si>
    <t>　居室の換気対策</t>
    <rPh sb="1" eb="3">
      <t>キョシツ</t>
    </rPh>
    <rPh sb="4" eb="6">
      <t>カンキ</t>
    </rPh>
    <rPh sb="6" eb="8">
      <t>タイサク</t>
    </rPh>
    <phoneticPr fontId="4"/>
  </si>
  <si>
    <t>　局所換気対策</t>
    <rPh sb="1" eb="3">
      <t>キョクショ</t>
    </rPh>
    <rPh sb="3" eb="5">
      <t>カンキ</t>
    </rPh>
    <rPh sb="5" eb="7">
      <t>タイサク</t>
    </rPh>
    <phoneticPr fontId="4"/>
  </si>
  <si>
    <t>　（※選択の有無を☑）</t>
    <rPh sb="3" eb="5">
      <t>センタク</t>
    </rPh>
    <rPh sb="6" eb="8">
      <t>ウム</t>
    </rPh>
    <phoneticPr fontId="4"/>
  </si>
  <si>
    <t>住宅性能評価申請受付票</t>
    <rPh sb="0" eb="2">
      <t>ジュウタク</t>
    </rPh>
    <rPh sb="2" eb="4">
      <t>セイノウ</t>
    </rPh>
    <rPh sb="4" eb="6">
      <t>ヒョウカ</t>
    </rPh>
    <rPh sb="6" eb="8">
      <t>シンセイ</t>
    </rPh>
    <rPh sb="8" eb="10">
      <t>ウケツケ</t>
    </rPh>
    <rPh sb="10" eb="11">
      <t>ヒョウ</t>
    </rPh>
    <phoneticPr fontId="4"/>
  </si>
  <si>
    <t>建築主</t>
    <rPh sb="0" eb="2">
      <t>ケンチク</t>
    </rPh>
    <rPh sb="2" eb="3">
      <t>ヌシ</t>
    </rPh>
    <phoneticPr fontId="4"/>
  </si>
  <si>
    <t>氏名</t>
    <rPh sb="0" eb="2">
      <t>シメイ</t>
    </rPh>
    <phoneticPr fontId="4"/>
  </si>
  <si>
    <t>見積、請求書宛名</t>
    <rPh sb="0" eb="2">
      <t>ミツモリ</t>
    </rPh>
    <rPh sb="3" eb="5">
      <t>セイキュウ</t>
    </rPh>
    <rPh sb="5" eb="6">
      <t>ショ</t>
    </rPh>
    <rPh sb="6" eb="8">
      <t>アテナ</t>
    </rPh>
    <phoneticPr fontId="4"/>
  </si>
  <si>
    <t>（上記記載）</t>
    <rPh sb="1" eb="3">
      <t>ジョウキ</t>
    </rPh>
    <rPh sb="3" eb="5">
      <t>キサイ</t>
    </rPh>
    <phoneticPr fontId="4"/>
  </si>
  <si>
    <t>ご請求書の宛名をご記入ください</t>
    <rPh sb="1" eb="4">
      <t>セイキュウショ</t>
    </rPh>
    <rPh sb="5" eb="7">
      <t>アテナ</t>
    </rPh>
    <rPh sb="9" eb="11">
      <t>キニュウ</t>
    </rPh>
    <phoneticPr fontId="4"/>
  </si>
  <si>
    <t>（氏名までの表示をご希望の場合は「氏名」欄もご記入下さい）</t>
    <rPh sb="1" eb="3">
      <t>シメイ</t>
    </rPh>
    <rPh sb="6" eb="8">
      <t>ヒョウジ</t>
    </rPh>
    <rPh sb="10" eb="12">
      <t>キボウ</t>
    </rPh>
    <rPh sb="13" eb="15">
      <t>バアイ</t>
    </rPh>
    <rPh sb="17" eb="19">
      <t>シメイ</t>
    </rPh>
    <rPh sb="20" eb="21">
      <t>ラン</t>
    </rPh>
    <rPh sb="23" eb="25">
      <t>キニュウ</t>
    </rPh>
    <rPh sb="25" eb="26">
      <t>クダ</t>
    </rPh>
    <phoneticPr fontId="4"/>
  </si>
  <si>
    <r>
      <t>※</t>
    </r>
    <r>
      <rPr>
        <u/>
        <sz val="8"/>
        <rFont val="ＭＳ Ｐゴシック"/>
        <family val="3"/>
        <charset val="128"/>
      </rPr>
      <t>請求先名の変更による請求書再発行依頼はご遠慮下さい。</t>
    </r>
    <r>
      <rPr>
        <sz val="8"/>
        <rFont val="ＭＳ Ｐゴシック"/>
        <family val="3"/>
        <charset val="128"/>
      </rPr>
      <t>ご記入前に必ずご確認下さいますようお願い致します。</t>
    </r>
    <rPh sb="1" eb="3">
      <t>セイキュウ</t>
    </rPh>
    <rPh sb="3" eb="4">
      <t>サキ</t>
    </rPh>
    <rPh sb="4" eb="5">
      <t>メイ</t>
    </rPh>
    <rPh sb="6" eb="8">
      <t>ヘンコウ</t>
    </rPh>
    <rPh sb="11" eb="13">
      <t>セイキュウ</t>
    </rPh>
    <rPh sb="13" eb="14">
      <t>ショ</t>
    </rPh>
    <rPh sb="14" eb="17">
      <t>サイハッコウ</t>
    </rPh>
    <rPh sb="17" eb="19">
      <t>イライ</t>
    </rPh>
    <rPh sb="21" eb="23">
      <t>エンリョ</t>
    </rPh>
    <rPh sb="23" eb="24">
      <t>クダ</t>
    </rPh>
    <rPh sb="28" eb="30">
      <t>キニュウ</t>
    </rPh>
    <rPh sb="30" eb="31">
      <t>マエ</t>
    </rPh>
    <rPh sb="32" eb="33">
      <t>カナラ</t>
    </rPh>
    <rPh sb="35" eb="37">
      <t>カクニン</t>
    </rPh>
    <rPh sb="37" eb="38">
      <t>クダ</t>
    </rPh>
    <rPh sb="45" eb="46">
      <t>ネガイ</t>
    </rPh>
    <rPh sb="47" eb="48">
      <t>タ</t>
    </rPh>
    <phoneticPr fontId="4"/>
  </si>
  <si>
    <r>
      <t>※</t>
    </r>
    <r>
      <rPr>
        <u/>
        <sz val="8"/>
        <rFont val="ＭＳ Ｐゴシック"/>
        <family val="3"/>
        <charset val="128"/>
      </rPr>
      <t>領収証発行も原則行っておりません</t>
    </r>
    <r>
      <rPr>
        <sz val="8"/>
        <rFont val="ＭＳ Ｐゴシック"/>
        <family val="3"/>
        <charset val="128"/>
      </rPr>
      <t>のでご了承下さいますようお願い致します。</t>
    </r>
    <rPh sb="1" eb="4">
      <t>リョウシュウショウ</t>
    </rPh>
    <rPh sb="4" eb="6">
      <t>ハッコウ</t>
    </rPh>
    <rPh sb="7" eb="9">
      <t>ゲンソク</t>
    </rPh>
    <rPh sb="9" eb="10">
      <t>オコナ</t>
    </rPh>
    <rPh sb="20" eb="22">
      <t>リョウショウ</t>
    </rPh>
    <rPh sb="22" eb="23">
      <t>クダ</t>
    </rPh>
    <rPh sb="30" eb="31">
      <t>ネガイ</t>
    </rPh>
    <rPh sb="32" eb="33">
      <t>タ</t>
    </rPh>
    <phoneticPr fontId="4"/>
  </si>
  <si>
    <t>見積、請求先</t>
    <rPh sb="0" eb="2">
      <t>ミツモリ</t>
    </rPh>
    <rPh sb="3" eb="5">
      <t>セイキュウ</t>
    </rPh>
    <rPh sb="5" eb="6">
      <t>サキ</t>
    </rPh>
    <phoneticPr fontId="4"/>
  </si>
  <si>
    <t>受取希望</t>
    <rPh sb="0" eb="1">
      <t>ウ</t>
    </rPh>
    <rPh sb="1" eb="2">
      <t>ト</t>
    </rPh>
    <rPh sb="2" eb="4">
      <t>キボウ</t>
    </rPh>
    <phoneticPr fontId="4"/>
  </si>
  <si>
    <t>（記載不要）</t>
    <rPh sb="1" eb="3">
      <t>キサイ</t>
    </rPh>
    <rPh sb="3" eb="5">
      <t>フヨウ</t>
    </rPh>
    <phoneticPr fontId="4"/>
  </si>
  <si>
    <t>送付希望</t>
    <rPh sb="0" eb="2">
      <t>ソウフ</t>
    </rPh>
    <rPh sb="2" eb="4">
      <t>キボウ</t>
    </rPh>
    <phoneticPr fontId="4"/>
  </si>
  <si>
    <t>ご請求書の送付先をご記入ください</t>
    <rPh sb="1" eb="4">
      <t>セイキュウショ</t>
    </rPh>
    <rPh sb="5" eb="7">
      <t>ソウフ</t>
    </rPh>
    <rPh sb="7" eb="8">
      <t>サキ</t>
    </rPh>
    <rPh sb="10" eb="12">
      <t>キニュウ</t>
    </rPh>
    <phoneticPr fontId="4"/>
  </si>
  <si>
    <t>評価質疑担当者</t>
    <rPh sb="0" eb="2">
      <t>ヒョウカ</t>
    </rPh>
    <rPh sb="2" eb="4">
      <t>シツギ</t>
    </rPh>
    <rPh sb="4" eb="7">
      <t>タントウシャ</t>
    </rPh>
    <phoneticPr fontId="4"/>
  </si>
  <si>
    <t>構造質疑担当者</t>
    <rPh sb="0" eb="2">
      <t>コウゾウ</t>
    </rPh>
    <rPh sb="2" eb="4">
      <t>シツギ</t>
    </rPh>
    <rPh sb="4" eb="7">
      <t>タントウシャ</t>
    </rPh>
    <phoneticPr fontId="4"/>
  </si>
  <si>
    <t>確認事項</t>
    <rPh sb="0" eb="2">
      <t>カクニン</t>
    </rPh>
    <rPh sb="2" eb="4">
      <t>ジコウ</t>
    </rPh>
    <phoneticPr fontId="4"/>
  </si>
  <si>
    <t>確認機関名</t>
    <rPh sb="0" eb="2">
      <t>カクニン</t>
    </rPh>
    <rPh sb="2" eb="4">
      <t>キカン</t>
    </rPh>
    <rPh sb="4" eb="5">
      <t>メイ</t>
    </rPh>
    <phoneticPr fontId="4"/>
  </si>
  <si>
    <t>ピア機関名</t>
    <rPh sb="2" eb="4">
      <t>キカン</t>
    </rPh>
    <rPh sb="4" eb="5">
      <t>メイ</t>
    </rPh>
    <phoneticPr fontId="4"/>
  </si>
  <si>
    <t>評価形態</t>
    <rPh sb="0" eb="2">
      <t>ヒョウカ</t>
    </rPh>
    <rPh sb="2" eb="4">
      <t>ケイタイ</t>
    </rPh>
    <phoneticPr fontId="4"/>
  </si>
  <si>
    <t>設計・建設</t>
    <phoneticPr fontId="4"/>
  </si>
  <si>
    <t>設計のみ</t>
    <phoneticPr fontId="4"/>
  </si>
  <si>
    <t>建設のみ</t>
    <phoneticPr fontId="4"/>
  </si>
  <si>
    <t>ﾌﾗｯﾄ35</t>
    <phoneticPr fontId="4"/>
  </si>
  <si>
    <t>取得予定</t>
    <phoneticPr fontId="4"/>
  </si>
  <si>
    <t>未定</t>
    <phoneticPr fontId="4"/>
  </si>
  <si>
    <t>瑕疵保険</t>
    <rPh sb="0" eb="2">
      <t>カシ</t>
    </rPh>
    <rPh sb="2" eb="4">
      <t>ホケン</t>
    </rPh>
    <phoneticPr fontId="4"/>
  </si>
  <si>
    <t>保険法人名　　（</t>
    <rPh sb="0" eb="2">
      <t>ホケン</t>
    </rPh>
    <rPh sb="2" eb="4">
      <t>ホウジン</t>
    </rPh>
    <rPh sb="4" eb="5">
      <t>メイ</t>
    </rPh>
    <phoneticPr fontId="4"/>
  </si>
  <si>
    <t>備考</t>
    <rPh sb="0" eb="2">
      <t>ビコウ</t>
    </rPh>
    <phoneticPr fontId="4"/>
  </si>
  <si>
    <t>※good-eyes 記入欄</t>
    <rPh sb="11" eb="13">
      <t>キニュウ</t>
    </rPh>
    <rPh sb="13" eb="14">
      <t>ラン</t>
    </rPh>
    <phoneticPr fontId="4"/>
  </si>
  <si>
    <t>性能評価番号</t>
    <rPh sb="0" eb="2">
      <t>セイノウ</t>
    </rPh>
    <rPh sb="2" eb="4">
      <t>ヒョウカ</t>
    </rPh>
    <rPh sb="4" eb="6">
      <t>バンゴウ</t>
    </rPh>
    <phoneticPr fontId="4"/>
  </si>
  <si>
    <t>GES</t>
    <phoneticPr fontId="4"/>
  </si>
  <si>
    <t>見積年月日</t>
    <rPh sb="0" eb="2">
      <t>ミツモリ</t>
    </rPh>
    <rPh sb="2" eb="5">
      <t>ネンガッピ</t>
    </rPh>
    <phoneticPr fontId="4"/>
  </si>
  <si>
    <t>受付年月日</t>
    <rPh sb="0" eb="2">
      <t>ウケツケ</t>
    </rPh>
    <rPh sb="2" eb="5">
      <t>ネンガッピ</t>
    </rPh>
    <phoneticPr fontId="4"/>
  </si>
  <si>
    <t>受付担当</t>
    <rPh sb="0" eb="2">
      <t>ウケツケ</t>
    </rPh>
    <rPh sb="2" eb="4">
      <t>タントウ</t>
    </rPh>
    <phoneticPr fontId="4"/>
  </si>
  <si>
    <t>評価担当</t>
    <rPh sb="0" eb="2">
      <t>ヒョウカ</t>
    </rPh>
    <rPh sb="2" eb="4">
      <t>タントウ</t>
    </rPh>
    <phoneticPr fontId="4"/>
  </si>
  <si>
    <t>TIME</t>
    <phoneticPr fontId="4"/>
  </si>
  <si>
    <t>金額内訳</t>
    <rPh sb="0" eb="2">
      <t>キンガク</t>
    </rPh>
    <rPh sb="2" eb="4">
      <t>ウチワケ</t>
    </rPh>
    <phoneticPr fontId="4"/>
  </si>
  <si>
    <t>現金受付</t>
    <rPh sb="0" eb="2">
      <t>ゲンキン</t>
    </rPh>
    <rPh sb="2" eb="4">
      <t>ウケツケ</t>
    </rPh>
    <phoneticPr fontId="4"/>
  </si>
  <si>
    <t>振込受付</t>
    <rPh sb="0" eb="2">
      <t>フリコミ</t>
    </rPh>
    <rPh sb="2" eb="4">
      <t>ウケツケ</t>
    </rPh>
    <phoneticPr fontId="4"/>
  </si>
  <si>
    <t>一括申込</t>
    <rPh sb="0" eb="2">
      <t>イッカツ</t>
    </rPh>
    <rPh sb="2" eb="4">
      <t>モウシコミ</t>
    </rPh>
    <phoneticPr fontId="4"/>
  </si>
  <si>
    <t>概要</t>
    <rPh sb="0" eb="2">
      <t>ガイヨウ</t>
    </rPh>
    <phoneticPr fontId="4"/>
  </si>
  <si>
    <t>金額</t>
    <rPh sb="0" eb="2">
      <t>キンガク</t>
    </rPh>
    <phoneticPr fontId="4"/>
  </si>
  <si>
    <t>設計性能評価</t>
    <rPh sb="0" eb="2">
      <t>セッケイ</t>
    </rPh>
    <rPh sb="2" eb="4">
      <t>セイノウ</t>
    </rPh>
    <rPh sb="4" eb="6">
      <t>ヒョウカ</t>
    </rPh>
    <phoneticPr fontId="4"/>
  </si>
  <si>
    <t>基本料</t>
    <rPh sb="0" eb="3">
      <t>キホンリョウ</t>
    </rPh>
    <phoneticPr fontId="4"/>
  </si>
  <si>
    <t>建設性能評価</t>
    <rPh sb="0" eb="2">
      <t>ケンセツ</t>
    </rPh>
    <rPh sb="2" eb="4">
      <t>セイノウ</t>
    </rPh>
    <rPh sb="4" eb="6">
      <t>ヒョウカ</t>
    </rPh>
    <phoneticPr fontId="4"/>
  </si>
  <si>
    <t>1～50戸</t>
    <rPh sb="4" eb="5">
      <t>コ</t>
    </rPh>
    <phoneticPr fontId="4"/>
  </si>
  <si>
    <t>51～100戸</t>
    <rPh sb="6" eb="7">
      <t>コ</t>
    </rPh>
    <phoneticPr fontId="4"/>
  </si>
  <si>
    <t>101～200戸</t>
    <rPh sb="7" eb="8">
      <t>コ</t>
    </rPh>
    <phoneticPr fontId="4"/>
  </si>
  <si>
    <t>業務C</t>
    <rPh sb="0" eb="2">
      <t>ギョウム</t>
    </rPh>
    <phoneticPr fontId="4"/>
  </si>
  <si>
    <t>201戸～</t>
    <rPh sb="3" eb="4">
      <t>コ</t>
    </rPh>
    <phoneticPr fontId="4"/>
  </si>
  <si>
    <t>割引（-　　　%）</t>
    <rPh sb="0" eb="2">
      <t>ワリビキ</t>
    </rPh>
    <phoneticPr fontId="4"/>
  </si>
  <si>
    <t>エリア割増</t>
    <rPh sb="3" eb="5">
      <t>ワリマシ</t>
    </rPh>
    <phoneticPr fontId="4"/>
  </si>
  <si>
    <t>小計①</t>
    <rPh sb="0" eb="1">
      <t>ショウ</t>
    </rPh>
    <rPh sb="1" eb="2">
      <t>ケイ</t>
    </rPh>
    <phoneticPr fontId="4"/>
  </si>
  <si>
    <t>小計②</t>
    <rPh sb="0" eb="1">
      <t>ショウ</t>
    </rPh>
    <rPh sb="1" eb="2">
      <t>ケイ</t>
    </rPh>
    <phoneticPr fontId="4"/>
  </si>
  <si>
    <t>小計③（小計①+小計②）</t>
    <rPh sb="0" eb="1">
      <t>ショウ</t>
    </rPh>
    <rPh sb="1" eb="2">
      <t>ケイ</t>
    </rPh>
    <rPh sb="4" eb="5">
      <t>ショウ</t>
    </rPh>
    <rPh sb="5" eb="6">
      <t>ケイ</t>
    </rPh>
    <rPh sb="8" eb="9">
      <t>ショウ</t>
    </rPh>
    <rPh sb="9" eb="10">
      <t>ケイ</t>
    </rPh>
    <phoneticPr fontId="4"/>
  </si>
  <si>
    <t>紛争処理支援センター費用</t>
    <rPh sb="0" eb="2">
      <t>フンソウ</t>
    </rPh>
    <rPh sb="2" eb="4">
      <t>ショリ</t>
    </rPh>
    <rPh sb="4" eb="6">
      <t>シエン</t>
    </rPh>
    <rPh sb="10" eb="12">
      <t>ヒヨウ</t>
    </rPh>
    <phoneticPr fontId="4"/>
  </si>
  <si>
    <t>〒169-0073</t>
  </si>
  <si>
    <t>消費税</t>
    <rPh sb="0" eb="3">
      <t>ショウヒゼイ</t>
    </rPh>
    <phoneticPr fontId="4"/>
  </si>
  <si>
    <t>東京都新宿区百人町2-16-15　M・Yビル2F</t>
    <phoneticPr fontId="4"/>
  </si>
  <si>
    <t>合計</t>
    <rPh sb="0" eb="2">
      <t>ゴウケイ</t>
    </rPh>
    <phoneticPr fontId="4"/>
  </si>
  <si>
    <t>株式会社　グッド・アイズ建築検査機構</t>
    <phoneticPr fontId="4"/>
  </si>
  <si>
    <t>03-3362-0667</t>
    <phoneticPr fontId="4"/>
  </si>
  <si>
    <t>03-3362-0669</t>
    <phoneticPr fontId="4"/>
  </si>
  <si>
    <t>セメント</t>
    <phoneticPr fontId="4"/>
  </si>
  <si>
    <t>セメントの</t>
    <phoneticPr fontId="4"/>
  </si>
  <si>
    <t>ポルトランドセメント(JIS R 5210)</t>
    <phoneticPr fontId="4"/>
  </si>
  <si>
    <t>種類</t>
    <phoneticPr fontId="4"/>
  </si>
  <si>
    <t>（</t>
    <phoneticPr fontId="4"/>
  </si>
  <si>
    <t>普通</t>
    <phoneticPr fontId="4"/>
  </si>
  <si>
    <t>中庸熱</t>
    <phoneticPr fontId="4"/>
  </si>
  <si>
    <t>低熱</t>
    <phoneticPr fontId="4"/>
  </si>
  <si>
    <t>その他</t>
    <phoneticPr fontId="4"/>
  </si>
  <si>
    <t>）</t>
    <phoneticPr fontId="4"/>
  </si>
  <si>
    <t>フライアッシュセメント(JIS R 5213)</t>
    <phoneticPr fontId="4"/>
  </si>
  <si>
    <t>高炉セメント(JIS R 5211)</t>
    <phoneticPr fontId="4"/>
  </si>
  <si>
    <t>ｺﾝｸﾘｰﾄの</t>
    <phoneticPr fontId="4"/>
  </si>
  <si>
    <t>・</t>
    <phoneticPr fontId="4"/>
  </si>
  <si>
    <t>水ｾﾒﾝﾄ比</t>
    <rPh sb="5" eb="6">
      <t>ヒ</t>
    </rPh>
    <phoneticPr fontId="4"/>
  </si>
  <si>
    <t>普通ｺﾝｸﾘｰﾄ</t>
    <phoneticPr fontId="4"/>
  </si>
  <si>
    <t>％</t>
    <phoneticPr fontId="4"/>
  </si>
  <si>
    <t>厚さ</t>
    <phoneticPr fontId="4"/>
  </si>
  <si>
    <t>=最小かぶり厚さ</t>
    <phoneticPr fontId="4"/>
  </si>
  <si>
    <t>＋</t>
    <phoneticPr fontId="4"/>
  </si>
  <si>
    <t>）mm</t>
    <phoneticPr fontId="4"/>
  </si>
  <si>
    <t>計・鉄筋</t>
    <phoneticPr fontId="4"/>
  </si>
  <si>
    <t>スランプ</t>
    <phoneticPr fontId="4"/>
  </si>
  <si>
    <t>品質等</t>
    <phoneticPr fontId="4"/>
  </si>
  <si>
    <r>
      <t>kg／m</t>
    </r>
    <r>
      <rPr>
        <vertAlign val="superscript"/>
        <sz val="9"/>
        <rFont val="ＭＳ Ｐゴシック"/>
        <family val="3"/>
        <charset val="128"/>
      </rPr>
      <t>3</t>
    </r>
    <phoneticPr fontId="4"/>
  </si>
  <si>
    <t>かぶり厚さ</t>
    <rPh sb="3" eb="4">
      <t>アツ</t>
    </rPh>
    <phoneticPr fontId="4"/>
  </si>
  <si>
    <t>（第1面）</t>
    <rPh sb="1" eb="2">
      <t>ダイ</t>
    </rPh>
    <rPh sb="3" eb="4">
      <t>メン</t>
    </rPh>
    <phoneticPr fontId="4"/>
  </si>
  <si>
    <t>（第4面）</t>
    <rPh sb="1" eb="2">
      <t>ダイ</t>
    </rPh>
    <rPh sb="3" eb="4">
      <t>メン</t>
    </rPh>
    <phoneticPr fontId="4"/>
  </si>
  <si>
    <t>（第7面）</t>
    <rPh sb="1" eb="2">
      <t>ダイ</t>
    </rPh>
    <rPh sb="3" eb="4">
      <t>メン</t>
    </rPh>
    <phoneticPr fontId="4"/>
  </si>
  <si>
    <t>（第8面）</t>
    <rPh sb="1" eb="2">
      <t>ダイ</t>
    </rPh>
    <rPh sb="3" eb="4">
      <t>メン</t>
    </rPh>
    <phoneticPr fontId="4"/>
  </si>
  <si>
    <t>（第15面）</t>
    <rPh sb="1" eb="2">
      <t>ダイ</t>
    </rPh>
    <rPh sb="4" eb="5">
      <t>メン</t>
    </rPh>
    <phoneticPr fontId="4"/>
  </si>
  <si>
    <t>（第16面）</t>
    <rPh sb="1" eb="2">
      <t>ダイ</t>
    </rPh>
    <rPh sb="4" eb="5">
      <t>メン</t>
    </rPh>
    <phoneticPr fontId="4"/>
  </si>
  <si>
    <t>（第17面）</t>
    <rPh sb="1" eb="2">
      <t>ダイ</t>
    </rPh>
    <rPh sb="4" eb="5">
      <t>メン</t>
    </rPh>
    <phoneticPr fontId="4"/>
  </si>
  <si>
    <t>（第19面）</t>
    <phoneticPr fontId="4"/>
  </si>
  <si>
    <t>（第20面）</t>
    <phoneticPr fontId="4"/>
  </si>
  <si>
    <t>（第21面）</t>
    <phoneticPr fontId="4"/>
  </si>
  <si>
    <t>（第22面）</t>
    <phoneticPr fontId="4"/>
  </si>
  <si>
    <t>（第25面）</t>
    <rPh sb="1" eb="2">
      <t>ダイ</t>
    </rPh>
    <rPh sb="4" eb="5">
      <t>メン</t>
    </rPh>
    <phoneticPr fontId="4"/>
  </si>
  <si>
    <t>（第26面）</t>
    <rPh sb="1" eb="2">
      <t>ダイ</t>
    </rPh>
    <rPh sb="4" eb="5">
      <t>メン</t>
    </rPh>
    <phoneticPr fontId="4"/>
  </si>
  <si>
    <t>（第27面）</t>
    <rPh sb="1" eb="2">
      <t>ダイ</t>
    </rPh>
    <rPh sb="4" eb="5">
      <t>メン</t>
    </rPh>
    <phoneticPr fontId="4"/>
  </si>
  <si>
    <t>※</t>
    <phoneticPr fontId="4"/>
  </si>
  <si>
    <t>送付希望の場合、</t>
    <rPh sb="0" eb="2">
      <t>ソウフ</t>
    </rPh>
    <rPh sb="2" eb="4">
      <t>キボウ</t>
    </rPh>
    <rPh sb="5" eb="7">
      <t>バアイ</t>
    </rPh>
    <phoneticPr fontId="4"/>
  </si>
  <si>
    <t>※劣化対策等級に関しては、JISA5373-2016に適合する高強度プレストレストコンクリートぐい及び</t>
    <rPh sb="1" eb="3">
      <t>レッカ</t>
    </rPh>
    <rPh sb="3" eb="5">
      <t>タイサク</t>
    </rPh>
    <rPh sb="5" eb="7">
      <t>トウキュウ</t>
    </rPh>
    <rPh sb="8" eb="9">
      <t>カン</t>
    </rPh>
    <rPh sb="27" eb="29">
      <t>テキゴウ</t>
    </rPh>
    <rPh sb="31" eb="32">
      <t>コウ</t>
    </rPh>
    <rPh sb="32" eb="34">
      <t>キョウド</t>
    </rPh>
    <rPh sb="49" eb="50">
      <t>オヨ</t>
    </rPh>
    <phoneticPr fontId="4"/>
  </si>
  <si>
    <t>　JISA5372-2010に適合する遠心力鉄筋コンクリートぐいは適用除外</t>
    <rPh sb="33" eb="35">
      <t>テキヨウ</t>
    </rPh>
    <rPh sb="35" eb="37">
      <t>ジョガイ</t>
    </rPh>
    <phoneticPr fontId="4"/>
  </si>
  <si>
    <t>２－６　耐火等級 （延焼のおそれのある部分（開口部以外））</t>
    <rPh sb="4" eb="6">
      <t>タイカ</t>
    </rPh>
    <rPh sb="6" eb="8">
      <t>トウキュウ</t>
    </rPh>
    <rPh sb="10" eb="12">
      <t>エンショウ</t>
    </rPh>
    <rPh sb="19" eb="21">
      <t>ブブン</t>
    </rPh>
    <rPh sb="22" eb="25">
      <t>カイコウブ</t>
    </rPh>
    <rPh sb="25" eb="27">
      <t>イガイ</t>
    </rPh>
    <phoneticPr fontId="4"/>
  </si>
  <si>
    <t>２－５　耐火等級 （延焼のおそれのある部分（開口部））</t>
    <rPh sb="4" eb="6">
      <t>タイカ</t>
    </rPh>
    <rPh sb="6" eb="8">
      <t>トウキュウ</t>
    </rPh>
    <rPh sb="10" eb="12">
      <t>エンショウ</t>
    </rPh>
    <rPh sb="19" eb="21">
      <t>ブブン</t>
    </rPh>
    <rPh sb="22" eb="25">
      <t>カイコウブ</t>
    </rPh>
    <phoneticPr fontId="4"/>
  </si>
  <si>
    <t>壁ﾘｽﾄ</t>
    <rPh sb="0" eb="1">
      <t>カベ</t>
    </rPh>
    <phoneticPr fontId="4"/>
  </si>
  <si>
    <t>申請受理者氏名</t>
    <rPh sb="5" eb="7">
      <t>シメイ</t>
    </rPh>
    <phoneticPr fontId="4"/>
  </si>
  <si>
    <t>スクリューウエイト貫入試験</t>
    <rPh sb="9" eb="13">
      <t>カンニュウシケン</t>
    </rPh>
    <phoneticPr fontId="4"/>
  </si>
  <si>
    <t>　１．各面共通関係</t>
    <rPh sb="3" eb="5">
      <t>カクメン</t>
    </rPh>
    <rPh sb="5" eb="7">
      <t>キョウツウ</t>
    </rPh>
    <rPh sb="7" eb="9">
      <t>カンケイ</t>
    </rPh>
    <phoneticPr fontId="4"/>
  </si>
  <si>
    <t>　２．第一面関係</t>
    <rPh sb="3" eb="4">
      <t>ダイ</t>
    </rPh>
    <rPh sb="4" eb="6">
      <t>イチメン</t>
    </rPh>
    <rPh sb="6" eb="8">
      <t>カンケイ</t>
    </rPh>
    <phoneticPr fontId="4"/>
  </si>
  <si>
    <t>1　この用紙の大きさは、日本産業規格Ａ４としてください。</t>
    <rPh sb="14" eb="16">
      <t>サンギョウ</t>
    </rPh>
    <phoneticPr fontId="4"/>
  </si>
  <si>
    <t>２　第二面から第四面までについては、建築確認等他の制度の申請書の写しに必要事項を補うこと、複数の住戸に関する情報を集約して</t>
    <phoneticPr fontId="4"/>
  </si>
  <si>
    <t>　　記載すること等により記載すべき事項のすべてが明示された別の書面をもって代えることができます。</t>
    <phoneticPr fontId="4"/>
  </si>
  <si>
    <t>３　共同住宅等に係る設計住宅性能評価の申請にあっては、第四面を申請に係る住戸ごとに作成した場合、この申請書を共同住宅等一棟</t>
    <phoneticPr fontId="4"/>
  </si>
  <si>
    <t>　　又は複数の住戸につき一部とすることができます。</t>
    <phoneticPr fontId="4"/>
  </si>
  <si>
    <t>【７．備　考】</t>
    <rPh sb="3" eb="4">
      <t>ソナエ</t>
    </rPh>
    <rPh sb="5" eb="6">
      <t>コウ</t>
    </rPh>
    <phoneticPr fontId="4"/>
  </si>
  <si>
    <t>貸家</t>
    <rPh sb="0" eb="2">
      <t>カシヤ</t>
    </rPh>
    <phoneticPr fontId="4"/>
  </si>
  <si>
    <t>【６．長期使用構造等であることの確認の要否】</t>
    <rPh sb="3" eb="5">
      <t>チョウキ</t>
    </rPh>
    <rPh sb="5" eb="7">
      <t>シヨウ</t>
    </rPh>
    <rPh sb="7" eb="9">
      <t>コウゾウ</t>
    </rPh>
    <rPh sb="9" eb="10">
      <t>トウ</t>
    </rPh>
    <rPh sb="16" eb="18">
      <t>カクニン</t>
    </rPh>
    <rPh sb="19" eb="21">
      <t>ヨウヒ</t>
    </rPh>
    <phoneticPr fontId="4"/>
  </si>
  <si>
    <t>要</t>
    <rPh sb="0" eb="1">
      <t>ヨウ</t>
    </rPh>
    <phoneticPr fontId="4"/>
  </si>
  <si>
    <t>否</t>
    <rPh sb="0" eb="1">
      <t>イナ</t>
    </rPh>
    <phoneticPr fontId="4"/>
  </si>
  <si>
    <t>　３．第二面関係</t>
    <rPh sb="3" eb="4">
      <t>ダイ</t>
    </rPh>
    <rPh sb="4" eb="6">
      <t>ニメン</t>
    </rPh>
    <rPh sb="6" eb="8">
      <t>カンケイ</t>
    </rPh>
    <phoneticPr fontId="4"/>
  </si>
  <si>
    <t>建築主が２以上のときは、３欄には代表となる建築主のみについて記入し、別紙に他の建築主についてそれぞれ必要な事項を記入して添えて</t>
    <phoneticPr fontId="4"/>
  </si>
  <si>
    <t>ください。</t>
    <phoneticPr fontId="4"/>
  </si>
  <si>
    <t>４欄の郵便番号、所在地及び電話番号には、設計者が建築士事務所に属しているときはそれぞれ建築士事務所のものを、設計者が建築士</t>
    <phoneticPr fontId="4"/>
  </si>
  <si>
    <t>事務所に属してないときはそれぞれ設計者のもの（所在地は住所とします。）を書いてください。</t>
    <phoneticPr fontId="4"/>
  </si>
  <si>
    <t>５欄は、必須評価事項以外で設計住宅性能評価を希望する性能表示事項を記入してください。</t>
    <rPh sb="4" eb="6">
      <t>ヒッスウ</t>
    </rPh>
    <rPh sb="6" eb="8">
      <t>ヒョウカ</t>
    </rPh>
    <rPh sb="8" eb="10">
      <t>ジコウ</t>
    </rPh>
    <rPh sb="10" eb="12">
      <t>イガイ</t>
    </rPh>
    <rPh sb="13" eb="15">
      <t>セッケイ</t>
    </rPh>
    <rPh sb="15" eb="17">
      <t>ジュウタク</t>
    </rPh>
    <rPh sb="17" eb="19">
      <t>セイノウ</t>
    </rPh>
    <rPh sb="19" eb="21">
      <t>ヒョウカ</t>
    </rPh>
    <rPh sb="22" eb="24">
      <t>キボウ</t>
    </rPh>
    <rPh sb="26" eb="28">
      <t>セイノウ</t>
    </rPh>
    <rPh sb="28" eb="30">
      <t>ヒョウジ</t>
    </rPh>
    <rPh sb="30" eb="32">
      <t>ジコウ</t>
    </rPh>
    <rPh sb="33" eb="35">
      <t>キニュウ</t>
    </rPh>
    <phoneticPr fontId="4"/>
  </si>
  <si>
    <t>６欄には、住宅の品質確保の促進等に関する法律第６条の２の規定による長期使用構造等（長期優良住宅の普及の促進に関する法律</t>
    <phoneticPr fontId="4"/>
  </si>
  <si>
    <t>（平成20年法律第87号）第２条第４項に規定する長期使用構造等をいう。）であることの確認の要否について、該当するチェックボックスに</t>
    <phoneticPr fontId="4"/>
  </si>
  <si>
    <t>「レ」マークを入れてください。</t>
    <phoneticPr fontId="4"/>
  </si>
  <si>
    <t>６欄において、「要」のチェックボックスに「レ」マークを入れた場合は、７欄に工事の着手予定年月日及び認定申請予定年月日について記載して</t>
    <phoneticPr fontId="4"/>
  </si>
  <si>
    <t>　４．第三面関係</t>
    <rPh sb="3" eb="4">
      <t>ダイ</t>
    </rPh>
    <rPh sb="4" eb="6">
      <t>サンメン</t>
    </rPh>
    <rPh sb="6" eb="8">
      <t>カンケイ</t>
    </rPh>
    <phoneticPr fontId="4"/>
  </si>
  <si>
    <t>１欄は、地名地番と併せて住居表示が定まっているときは、当該住居表示を括弧書きで併記して下さい。</t>
    <phoneticPr fontId="4"/>
  </si>
  <si>
    <t>２欄は、該当するチェックボックスに「レ」マークを入れてください。ただし、建築物の敷地が都市計画区域、準都市計画区域又はこれらの区域</t>
    <phoneticPr fontId="4"/>
  </si>
  <si>
    <t>以外の区域のうち２以上の区域にわたる場合においては、当該敷地の過半の属する区域について記入してください。なお、当該敷地が３の</t>
    <phoneticPr fontId="4"/>
  </si>
  <si>
    <t>区域にわたる場合で、かつ、当該敷地の過半の属する区域がない場合においては、都市計画区域又は準都市計画区域のうち、当該敷地の</t>
    <phoneticPr fontId="4"/>
  </si>
  <si>
    <t>属する面積が大きい区域について記入してください。</t>
    <phoneticPr fontId="4"/>
  </si>
  <si>
    <t>10欄の「利用関係」は、該当するチェックボックスに「レ」マークを入れてください。なお、利用関係が未定のときは、予定する利用関係として</t>
    <phoneticPr fontId="4"/>
  </si>
  <si>
    <t>ください。また、「持家」、「貸家」、「給与住宅」、「分譲住宅」とは、次のとおりです。</t>
    <phoneticPr fontId="4"/>
  </si>
  <si>
    <t>　イ．持家　　建築主が自ら居住する目的で建築する住宅</t>
    <phoneticPr fontId="4"/>
  </si>
  <si>
    <t>　ロ．貸家　　建築主が賃貸する目的で建築する住宅</t>
    <phoneticPr fontId="4"/>
  </si>
  <si>
    <t>　ハ．給与住宅　　会社、官公署等がその社員、職員等を居住させる目的で建築する住宅</t>
    <phoneticPr fontId="4"/>
  </si>
  <si>
    <t>　ニ．分譲住宅　　建売り又は分譲の目的で建築する住宅</t>
    <phoneticPr fontId="4"/>
  </si>
  <si>
    <t>　５．第四面関係</t>
    <rPh sb="3" eb="4">
      <t>ダイ</t>
    </rPh>
    <rPh sb="4" eb="5">
      <t>ヨン</t>
    </rPh>
    <rPh sb="5" eb="6">
      <t>メン</t>
    </rPh>
    <rPh sb="6" eb="8">
      <t>カンケイ</t>
    </rPh>
    <phoneticPr fontId="4"/>
  </si>
  <si>
    <t>申請者が２以上のときは、１欄には代表者となる申請者のみについて記入し、別紙に他の申請者についてそれぞれ必要な事項を記入してください。</t>
    <rPh sb="5" eb="7">
      <t>イジョウ</t>
    </rPh>
    <rPh sb="13" eb="14">
      <t>ラン</t>
    </rPh>
    <rPh sb="16" eb="18">
      <t>ダイヒョウ</t>
    </rPh>
    <rPh sb="18" eb="19">
      <t>シャ</t>
    </rPh>
    <rPh sb="22" eb="25">
      <t>シンセイシャ</t>
    </rPh>
    <rPh sb="31" eb="33">
      <t>キニュウ</t>
    </rPh>
    <rPh sb="35" eb="37">
      <t>ベッシ</t>
    </rPh>
    <rPh sb="38" eb="39">
      <t>ホカ</t>
    </rPh>
    <rPh sb="40" eb="43">
      <t>シンセイシャ</t>
    </rPh>
    <rPh sb="51" eb="53">
      <t>ヒツヨウ</t>
    </rPh>
    <rPh sb="54" eb="56">
      <t>ジコウ</t>
    </rPh>
    <rPh sb="57" eb="59">
      <t>キニュウ</t>
    </rPh>
    <phoneticPr fontId="4"/>
  </si>
  <si>
    <t>ここに書き表せない事項で、評価に当たり特に注意を要する事項は、６欄又は別紙に記載して添えてください。</t>
    <phoneticPr fontId="4"/>
  </si>
  <si>
    <t>　住宅の品質確保の促進等に関する法律第５条第１項の規定に基づき、設計住宅性能評価を申請します。</t>
    <phoneticPr fontId="4"/>
  </si>
  <si>
    <t>　下記の住宅について、住宅の品質確保の促進等に関する法律施行規則第３条第１項の規定に基づき、</t>
    <rPh sb="1" eb="3">
      <t>カキ</t>
    </rPh>
    <rPh sb="4" eb="6">
      <t>ジュウタク</t>
    </rPh>
    <rPh sb="28" eb="32">
      <t>セコウキソク</t>
    </rPh>
    <phoneticPr fontId="4"/>
  </si>
  <si>
    <t>変更設計住宅性能評価を申請します。この申請書及び添付図書に記載の事項は、事実に相違ありません。</t>
    <rPh sb="0" eb="2">
      <t>ヘンコウ</t>
    </rPh>
    <phoneticPr fontId="4"/>
  </si>
  <si>
    <t>記</t>
    <rPh sb="0" eb="1">
      <t>キ</t>
    </rPh>
    <phoneticPr fontId="4"/>
  </si>
  <si>
    <t>数字は算用数字を用いてください。</t>
    <phoneticPr fontId="4"/>
  </si>
  <si>
    <t>２　共同住宅等に係る変更設計住宅性能評価の申請にあっては、この申請書を共同住宅等一棟又は複数の住戸につき一部と</t>
    <rPh sb="10" eb="12">
      <t>ヘンコウ</t>
    </rPh>
    <phoneticPr fontId="4"/>
  </si>
  <si>
    <t>　　することができます。</t>
    <phoneticPr fontId="4"/>
  </si>
  <si>
    <t>※第二面以降は申請書を利用してください</t>
    <rPh sb="1" eb="4">
      <t>ダイニメン</t>
    </rPh>
    <rPh sb="4" eb="6">
      <t>イコウ</t>
    </rPh>
    <rPh sb="7" eb="9">
      <t>シンセイ</t>
    </rPh>
    <rPh sb="9" eb="10">
      <t>ショ</t>
    </rPh>
    <rPh sb="11" eb="13">
      <t>リヨウ</t>
    </rPh>
    <phoneticPr fontId="4"/>
  </si>
  <si>
    <t>長期使用構造等であることの確認</t>
    <rPh sb="0" eb="2">
      <t>チョウキ</t>
    </rPh>
    <rPh sb="2" eb="6">
      <t>シヨウコウゾウ</t>
    </rPh>
    <rPh sb="6" eb="7">
      <t>トウ</t>
    </rPh>
    <rPh sb="13" eb="15">
      <t>カクニン</t>
    </rPh>
    <phoneticPr fontId="4"/>
  </si>
  <si>
    <t>　← 評価書の受取を希望する日程をご記入下さい</t>
    <rPh sb="3" eb="6">
      <t>ヒョウカショ</t>
    </rPh>
    <rPh sb="7" eb="8">
      <t>ウ</t>
    </rPh>
    <rPh sb="8" eb="9">
      <t>トリ</t>
    </rPh>
    <rPh sb="10" eb="12">
      <t>キボウ</t>
    </rPh>
    <rPh sb="14" eb="16">
      <t>ニッテイ</t>
    </rPh>
    <rPh sb="18" eb="20">
      <t>キニュウ</t>
    </rPh>
    <rPh sb="20" eb="21">
      <t>クダ</t>
    </rPh>
    <phoneticPr fontId="4"/>
  </si>
  <si>
    <t>6・5・4・①</t>
    <phoneticPr fontId="4"/>
  </si>
  <si>
    <t>6・5・④・1</t>
    <phoneticPr fontId="4"/>
  </si>
  <si>
    <t>6・⑤・4・1</t>
    <phoneticPr fontId="4"/>
  </si>
  <si>
    <t>⑥・5・4・1</t>
    <phoneticPr fontId="4"/>
  </si>
  <si>
    <t>〔6段階〕</t>
    <phoneticPr fontId="4"/>
  </si>
  <si>
    <t>） GJ/（戸・年）</t>
    <rPh sb="6" eb="7">
      <t>コ</t>
    </rPh>
    <rPh sb="8" eb="9">
      <t>ネン</t>
    </rPh>
    <phoneticPr fontId="4"/>
  </si>
  <si>
    <t>） GJ/（戸・年）</t>
    <rPh sb="6" eb="7">
      <t>コ</t>
    </rPh>
    <phoneticPr fontId="4"/>
  </si>
  <si>
    <t>簡易計算法（日本ツーバイフォー建築協会）</t>
    <rPh sb="0" eb="2">
      <t>カンイ</t>
    </rPh>
    <rPh sb="2" eb="4">
      <t>ケイサン</t>
    </rPh>
    <rPh sb="4" eb="5">
      <t>ホウ</t>
    </rPh>
    <rPh sb="5" eb="6">
      <t>サンポウ</t>
    </rPh>
    <rPh sb="6" eb="8">
      <t>ニホン</t>
    </rPh>
    <rPh sb="15" eb="17">
      <t>ケンチク</t>
    </rPh>
    <rPh sb="17" eb="19">
      <t>キョウカイ</t>
    </rPh>
    <phoneticPr fontId="2"/>
  </si>
  <si>
    <t>【所在地】</t>
    <rPh sb="1" eb="4">
      <t>ショザイチ</t>
    </rPh>
    <phoneticPr fontId="4"/>
  </si>
  <si>
    <t>6・5・4・①</t>
  </si>
  <si>
    <t>第二面６欄において、「要」のチェックボックスに「レ」マークを入れ、かつ、５欄において「共同住宅等」のチェックボックスに「レ」マークを入れた</t>
    <rPh sb="37" eb="38">
      <t>ラン</t>
    </rPh>
    <rPh sb="43" eb="45">
      <t>キョウドウ</t>
    </rPh>
    <rPh sb="45" eb="47">
      <t>ジュウタク</t>
    </rPh>
    <rPh sb="47" eb="48">
      <t>トウ</t>
    </rPh>
    <phoneticPr fontId="4"/>
  </si>
  <si>
    <t>場合は、12欄に区分所有者であるかどうかについて記載してください。</t>
    <phoneticPr fontId="4"/>
  </si>
  <si>
    <t xml:space="preserve"> ※受付欄</t>
    <rPh sb="2" eb="4">
      <t>ウケツケ</t>
    </rPh>
    <rPh sb="4" eb="5">
      <t>ラン</t>
    </rPh>
    <phoneticPr fontId="4"/>
  </si>
  <si>
    <t xml:space="preserve"> ※料金欄</t>
    <rPh sb="2" eb="4">
      <t>リョウキン</t>
    </rPh>
    <rPh sb="4" eb="5">
      <t>ラン</t>
    </rPh>
    <phoneticPr fontId="4"/>
  </si>
  <si>
    <t xml:space="preserve"> ※受付欄</t>
    <rPh sb="2" eb="4">
      <t>ウケツケ</t>
    </rPh>
    <rPh sb="4" eb="5">
      <t>ラン</t>
    </rPh>
    <phoneticPr fontId="4"/>
  </si>
  <si>
    <t xml:space="preserve"> ※料金欄</t>
    <rPh sb="2" eb="4">
      <t>リョウキン</t>
    </rPh>
    <rPh sb="4" eb="5">
      <t>ラン</t>
    </rPh>
    <phoneticPr fontId="4"/>
  </si>
  <si>
    <t>　← 建設評価の有無を必ずご記入下さい</t>
    <rPh sb="3" eb="7">
      <t>ケンセツヒョウカ</t>
    </rPh>
    <rPh sb="8" eb="10">
      <t>ウム</t>
    </rPh>
    <rPh sb="11" eb="12">
      <t>カナラ</t>
    </rPh>
    <rPh sb="14" eb="16">
      <t>キニュウ</t>
    </rPh>
    <rPh sb="16" eb="17">
      <t>クダ</t>
    </rPh>
    <phoneticPr fontId="4"/>
  </si>
  <si>
    <t>温熱2/2</t>
    <rPh sb="0" eb="2">
      <t>オンネツ</t>
    </rPh>
    <phoneticPr fontId="4"/>
  </si>
  <si>
    <t>温熱1/2</t>
    <rPh sb="0" eb="2">
      <t>オンネツ</t>
    </rPh>
    <phoneticPr fontId="4"/>
  </si>
  <si>
    <t>（第18面）</t>
    <phoneticPr fontId="4"/>
  </si>
  <si>
    <t>（第23面）</t>
    <rPh sb="1" eb="2">
      <t>ダイ</t>
    </rPh>
    <rPh sb="4" eb="5">
      <t>メン</t>
    </rPh>
    <phoneticPr fontId="4"/>
  </si>
  <si>
    <t>非住宅・住宅計算法</t>
    <rPh sb="0" eb="3">
      <t>ヒジュウタク</t>
    </rPh>
    <rPh sb="4" eb="6">
      <t>ジュウタク</t>
    </rPh>
    <rPh sb="6" eb="8">
      <t>ケイサン</t>
    </rPh>
    <phoneticPr fontId="4"/>
  </si>
  <si>
    <t>住戸計算</t>
    <rPh sb="0" eb="2">
      <t>ジュウコ</t>
    </rPh>
    <rPh sb="2" eb="4">
      <t>ケイサン</t>
    </rPh>
    <phoneticPr fontId="4"/>
  </si>
  <si>
    <t>住棟計算</t>
    <rPh sb="0" eb="2">
      <t>ジュウトウ</t>
    </rPh>
    <rPh sb="2" eb="4">
      <t>ケイサン</t>
    </rPh>
    <phoneticPr fontId="4"/>
  </si>
  <si>
    <t>非住宅・住宅計算方法を適用する場合</t>
    <rPh sb="0" eb="3">
      <t>ヒジュウタク</t>
    </rPh>
    <rPh sb="4" eb="6">
      <t>ジュウタク</t>
    </rPh>
    <rPh sb="6" eb="8">
      <t>ケイサン</t>
    </rPh>
    <rPh sb="8" eb="10">
      <t>ホウホウ</t>
    </rPh>
    <phoneticPr fontId="4"/>
  </si>
  <si>
    <t>玄関ドアの仕様</t>
    <rPh sb="0" eb="2">
      <t>ゲンカン</t>
    </rPh>
    <rPh sb="5" eb="7">
      <t>シヨウ</t>
    </rPh>
    <phoneticPr fontId="4"/>
  </si>
  <si>
    <t xml:space="preserve">） </t>
    <phoneticPr fontId="4"/>
  </si>
  <si>
    <t>窓の仕様</t>
    <rPh sb="0" eb="1">
      <t>マド</t>
    </rPh>
    <rPh sb="2" eb="4">
      <t>シヨウ</t>
    </rPh>
    <phoneticPr fontId="4"/>
  </si>
  <si>
    <t>日射遮蔽措置の種類</t>
    <rPh sb="0" eb="2">
      <t>ニッシャ</t>
    </rPh>
    <rPh sb="2" eb="4">
      <t>シャヘイ</t>
    </rPh>
    <rPh sb="4" eb="6">
      <t>ソチ</t>
    </rPh>
    <rPh sb="7" eb="9">
      <t>シュルイ</t>
    </rPh>
    <phoneticPr fontId="4"/>
  </si>
  <si>
    <t>外皮の</t>
    <rPh sb="0" eb="2">
      <t>ガイヒ</t>
    </rPh>
    <phoneticPr fontId="4"/>
  </si>
  <si>
    <t>断熱材の</t>
    <rPh sb="0" eb="3">
      <t>ダンネツザイ</t>
    </rPh>
    <phoneticPr fontId="4"/>
  </si>
  <si>
    <t>断熱工法 / 断熱材種類・厚さ</t>
    <rPh sb="0" eb="2">
      <t>ダンネツ</t>
    </rPh>
    <rPh sb="2" eb="4">
      <t>コウホウ</t>
    </rPh>
    <rPh sb="7" eb="10">
      <t>ダンネツザイ</t>
    </rPh>
    <rPh sb="10" eb="12">
      <t>シュルイ</t>
    </rPh>
    <rPh sb="13" eb="14">
      <t>アツ</t>
    </rPh>
    <phoneticPr fontId="4"/>
  </si>
  <si>
    <t>種類と厚さ</t>
    <phoneticPr fontId="4"/>
  </si>
  <si>
    <t>仕上表</t>
    <phoneticPr fontId="2"/>
  </si>
  <si>
    <t>天井</t>
    <rPh sb="0" eb="2">
      <t>テンジョウ</t>
    </rPh>
    <phoneticPr fontId="4"/>
  </si>
  <si>
    <t>外気に接する部分</t>
    <rPh sb="0" eb="2">
      <t>ガイキ</t>
    </rPh>
    <rPh sb="3" eb="4">
      <t>セッ</t>
    </rPh>
    <rPh sb="6" eb="8">
      <t>ブブン</t>
    </rPh>
    <phoneticPr fontId="4"/>
  </si>
  <si>
    <t>その他の部分</t>
    <rPh sb="2" eb="3">
      <t>ホカ</t>
    </rPh>
    <rPh sb="4" eb="6">
      <t>ブブン</t>
    </rPh>
    <phoneticPr fontId="4"/>
  </si>
  <si>
    <t>土間床等の外周部</t>
    <rPh sb="0" eb="2">
      <t>ドマ</t>
    </rPh>
    <rPh sb="2" eb="3">
      <t>ユカ</t>
    </rPh>
    <rPh sb="3" eb="4">
      <t>トウ</t>
    </rPh>
    <rPh sb="5" eb="7">
      <t>ガイシュウ</t>
    </rPh>
    <rPh sb="7" eb="8">
      <t>ブ</t>
    </rPh>
    <phoneticPr fontId="4"/>
  </si>
  <si>
    <t>建具形態</t>
    <rPh sb="0" eb="2">
      <t>タテグ</t>
    </rPh>
    <rPh sb="2" eb="4">
      <t>ケイタイ</t>
    </rPh>
    <phoneticPr fontId="4"/>
  </si>
  <si>
    <t>建具・ドア枠の材質・形状、ガラスの種類・構成等</t>
    <rPh sb="17" eb="19">
      <t>シュルイ</t>
    </rPh>
    <rPh sb="20" eb="22">
      <t>コウセイ</t>
    </rPh>
    <rPh sb="22" eb="23">
      <t>トウ</t>
    </rPh>
    <phoneticPr fontId="4"/>
  </si>
  <si>
    <t>断熱性</t>
    <rPh sb="0" eb="2">
      <t>ダンネツ</t>
    </rPh>
    <rPh sb="2" eb="3">
      <t>セイ</t>
    </rPh>
    <phoneticPr fontId="4"/>
  </si>
  <si>
    <t>建具表</t>
    <rPh sb="0" eb="2">
      <t>タテグ</t>
    </rPh>
    <rPh sb="2" eb="3">
      <t>ヒョウ</t>
    </rPh>
    <phoneticPr fontId="2"/>
  </si>
  <si>
    <t>適用除外開口部</t>
    <rPh sb="0" eb="2">
      <t>テキヨウ</t>
    </rPh>
    <rPh sb="2" eb="4">
      <t>ジョガイ</t>
    </rPh>
    <rPh sb="4" eb="7">
      <t>カイコウブ</t>
    </rPh>
    <phoneticPr fontId="4"/>
  </si>
  <si>
    <t>窓の</t>
    <rPh sb="0" eb="1">
      <t>マド</t>
    </rPh>
    <phoneticPr fontId="2"/>
  </si>
  <si>
    <t>開口部の日射熱取得率等</t>
    <rPh sb="0" eb="3">
      <t>カイコウブ</t>
    </rPh>
    <rPh sb="4" eb="6">
      <t>ニッシャ</t>
    </rPh>
    <rPh sb="6" eb="7">
      <t>ネツ</t>
    </rPh>
    <rPh sb="7" eb="10">
      <t>シュトクリツ</t>
    </rPh>
    <rPh sb="10" eb="11">
      <t>トウ</t>
    </rPh>
    <phoneticPr fontId="4"/>
  </si>
  <si>
    <t>庇・軒・付属部材等</t>
    <rPh sb="0" eb="1">
      <t>ヒサシ</t>
    </rPh>
    <rPh sb="2" eb="3">
      <t>ノキ</t>
    </rPh>
    <rPh sb="4" eb="6">
      <t>フゾク</t>
    </rPh>
    <rPh sb="6" eb="8">
      <t>ブザイ</t>
    </rPh>
    <rPh sb="8" eb="9">
      <t>トウ</t>
    </rPh>
    <phoneticPr fontId="4"/>
  </si>
  <si>
    <t>日射遮蔽措置等</t>
    <rPh sb="1" eb="2">
      <t>イ</t>
    </rPh>
    <rPh sb="2" eb="4">
      <t>シャヘイ</t>
    </rPh>
    <rPh sb="4" eb="6">
      <t>ソチ</t>
    </rPh>
    <rPh sb="6" eb="7">
      <t>トウ</t>
    </rPh>
    <phoneticPr fontId="2"/>
  </si>
  <si>
    <t>断面図</t>
    <rPh sb="0" eb="3">
      <t>ダンメンズ</t>
    </rPh>
    <phoneticPr fontId="2"/>
  </si>
  <si>
    <t>結露の発生</t>
    <rPh sb="0" eb="2">
      <t>ケツロ</t>
    </rPh>
    <rPh sb="3" eb="5">
      <t>ハッセイ</t>
    </rPh>
    <phoneticPr fontId="2"/>
  </si>
  <si>
    <t>（繊維系断熱材等を使用する場合）</t>
    <rPh sb="1" eb="3">
      <t>センイ</t>
    </rPh>
    <rPh sb="3" eb="4">
      <t>ケイ</t>
    </rPh>
    <rPh sb="4" eb="7">
      <t>ダンネツザイ</t>
    </rPh>
    <rPh sb="7" eb="8">
      <t>トウ</t>
    </rPh>
    <rPh sb="9" eb="11">
      <t>シヨウ</t>
    </rPh>
    <rPh sb="13" eb="15">
      <t>バアイ</t>
    </rPh>
    <phoneticPr fontId="4"/>
  </si>
  <si>
    <t>防止対策</t>
    <rPh sb="0" eb="2">
      <t>ボウシ</t>
    </rPh>
    <rPh sb="2" eb="4">
      <t>タイサク</t>
    </rPh>
    <phoneticPr fontId="2"/>
  </si>
  <si>
    <t>省略</t>
    <rPh sb="0" eb="2">
      <t>ショウリャク</t>
    </rPh>
    <phoneticPr fontId="4"/>
  </si>
  <si>
    <t>通気層の措置</t>
    <rPh sb="0" eb="2">
      <t>ツウキ</t>
    </rPh>
    <phoneticPr fontId="4"/>
  </si>
  <si>
    <t>（断熱構造とする場合）</t>
    <rPh sb="1" eb="3">
      <t>ダンネツ</t>
    </rPh>
    <rPh sb="3" eb="5">
      <t>コウゾウ</t>
    </rPh>
    <rPh sb="8" eb="10">
      <t>バアイ</t>
    </rPh>
    <phoneticPr fontId="4"/>
  </si>
  <si>
    <t>省略 （</t>
    <rPh sb="0" eb="2">
      <t>ショウリャク</t>
    </rPh>
    <phoneticPr fontId="4"/>
  </si>
  <si>
    <t>防風層の設置</t>
    <rPh sb="0" eb="2">
      <t>ボウフウ</t>
    </rPh>
    <rPh sb="2" eb="3">
      <t>ソウ</t>
    </rPh>
    <rPh sb="4" eb="6">
      <t>セッチ</t>
    </rPh>
    <phoneticPr fontId="4"/>
  </si>
  <si>
    <t>内断熱工法</t>
    <rPh sb="0" eb="3">
      <t>ウチダンネツ</t>
    </rPh>
    <rPh sb="3" eb="5">
      <t>コウホウ</t>
    </rPh>
    <phoneticPr fontId="4"/>
  </si>
  <si>
    <t>断熱材をコンクリート躯体に全面密着等</t>
    <rPh sb="0" eb="3">
      <t>ダンネツザイ</t>
    </rPh>
    <rPh sb="10" eb="12">
      <t>クタイ</t>
    </rPh>
    <rPh sb="13" eb="15">
      <t>ゼンメン</t>
    </rPh>
    <rPh sb="15" eb="17">
      <t>ミッチャク</t>
    </rPh>
    <rPh sb="17" eb="18">
      <t>トウ</t>
    </rPh>
    <phoneticPr fontId="4"/>
  </si>
  <si>
    <t>熱橋部</t>
    <rPh sb="0" eb="1">
      <t>ネツ</t>
    </rPh>
    <rPh sb="1" eb="2">
      <t>ハシ</t>
    </rPh>
    <rPh sb="2" eb="3">
      <t>ブ</t>
    </rPh>
    <phoneticPr fontId="4"/>
  </si>
  <si>
    <t>熱橋部の</t>
    <rPh sb="0" eb="1">
      <t>ネツ</t>
    </rPh>
    <rPh sb="1" eb="2">
      <t>ハシ</t>
    </rPh>
    <rPh sb="2" eb="3">
      <t>ブ</t>
    </rPh>
    <phoneticPr fontId="4"/>
  </si>
  <si>
    <t>構造熱橋部の断熱補強措置</t>
    <rPh sb="0" eb="2">
      <t>コウゾウ</t>
    </rPh>
    <rPh sb="2" eb="3">
      <t>ネツ</t>
    </rPh>
    <rPh sb="3" eb="4">
      <t>ハシ</t>
    </rPh>
    <rPh sb="4" eb="5">
      <t>ブ</t>
    </rPh>
    <rPh sb="6" eb="8">
      <t>ダンネツ</t>
    </rPh>
    <rPh sb="8" eb="10">
      <t>ホキョウ</t>
    </rPh>
    <rPh sb="10" eb="12">
      <t>ソチ</t>
    </rPh>
    <phoneticPr fontId="4"/>
  </si>
  <si>
    <t>断熱補強対策</t>
    <rPh sb="0" eb="2">
      <t>ダンネツ</t>
    </rPh>
    <rPh sb="2" eb="4">
      <t>ホキョウ</t>
    </rPh>
    <rPh sb="4" eb="6">
      <t>タイサク</t>
    </rPh>
    <phoneticPr fontId="4"/>
  </si>
  <si>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4"/>
  </si>
  <si>
    <t>日射地域</t>
    <rPh sb="0" eb="2">
      <t>ニッシャ</t>
    </rPh>
    <rPh sb="2" eb="4">
      <t>チイキ</t>
    </rPh>
    <phoneticPr fontId="4"/>
  </si>
  <si>
    <t>計算書</t>
    <rPh sb="0" eb="3">
      <t>ケイサンショ</t>
    </rPh>
    <phoneticPr fontId="2"/>
  </si>
  <si>
    <t>外皮面積の合計</t>
    <rPh sb="0" eb="4">
      <t>ガイヒメンセキ</t>
    </rPh>
    <rPh sb="5" eb="7">
      <t>ゴウケイ</t>
    </rPh>
    <phoneticPr fontId="4"/>
  </si>
  <si>
    <t>冷房期の平均</t>
    <rPh sb="0" eb="2">
      <t>レイボウ</t>
    </rPh>
    <rPh sb="2" eb="3">
      <t>キ</t>
    </rPh>
    <phoneticPr fontId="4"/>
  </si>
  <si>
    <r>
      <t>冷房期の平均日射熱取得率（η</t>
    </r>
    <r>
      <rPr>
        <vertAlign val="subscript"/>
        <sz val="9"/>
        <rFont val="ＭＳ Ｐゴシック"/>
        <family val="3"/>
        <charset val="128"/>
      </rPr>
      <t>AC</t>
    </r>
    <r>
      <rPr>
        <sz val="9"/>
        <rFont val="ＭＳ Ｐゴシック"/>
        <family val="3"/>
        <charset val="128"/>
      </rPr>
      <t>）</t>
    </r>
    <rPh sb="0" eb="2">
      <t>レイボウ</t>
    </rPh>
    <rPh sb="2" eb="3">
      <t>キ</t>
    </rPh>
    <rPh sb="4" eb="6">
      <t>ヘイキン</t>
    </rPh>
    <rPh sb="6" eb="8">
      <t>ニッシャ</t>
    </rPh>
    <rPh sb="8" eb="9">
      <t>ネツ</t>
    </rPh>
    <rPh sb="9" eb="12">
      <t>シュトクリツ</t>
    </rPh>
    <phoneticPr fontId="4"/>
  </si>
  <si>
    <t>暖房期の平均</t>
    <rPh sb="0" eb="2">
      <t>ダンボウ</t>
    </rPh>
    <rPh sb="2" eb="3">
      <t>キ</t>
    </rPh>
    <rPh sb="4" eb="6">
      <t>ヘイキン</t>
    </rPh>
    <phoneticPr fontId="4"/>
  </si>
  <si>
    <r>
      <t>暖房期の平均日射熱取得率（η</t>
    </r>
    <r>
      <rPr>
        <vertAlign val="subscript"/>
        <sz val="9"/>
        <rFont val="ＭＳ Ｐゴシック"/>
        <family val="3"/>
        <charset val="128"/>
      </rPr>
      <t>Ah</t>
    </r>
    <r>
      <rPr>
        <sz val="9"/>
        <rFont val="ＭＳ Ｐゴシック"/>
        <family val="3"/>
        <charset val="128"/>
      </rPr>
      <t>）</t>
    </r>
    <rPh sb="0" eb="2">
      <t>ダンボウ</t>
    </rPh>
    <rPh sb="2" eb="3">
      <t>キ</t>
    </rPh>
    <rPh sb="4" eb="6">
      <t>ヘイキン</t>
    </rPh>
    <rPh sb="6" eb="8">
      <t>ニッシャ</t>
    </rPh>
    <rPh sb="8" eb="9">
      <t>ネツ</t>
    </rPh>
    <rPh sb="9" eb="12">
      <t>シュトクリツ</t>
    </rPh>
    <phoneticPr fontId="4"/>
  </si>
  <si>
    <t>通風の利用</t>
    <rPh sb="0" eb="2">
      <t>ツウフウ</t>
    </rPh>
    <rPh sb="1" eb="2">
      <t>フウ</t>
    </rPh>
    <rPh sb="3" eb="5">
      <t>リヨウ</t>
    </rPh>
    <phoneticPr fontId="4"/>
  </si>
  <si>
    <t>床下外気導入</t>
    <rPh sb="0" eb="2">
      <t>ユカシタ</t>
    </rPh>
    <phoneticPr fontId="4"/>
  </si>
  <si>
    <t>床下空間を経由して外気を導入する換気方式を採用</t>
    <rPh sb="0" eb="2">
      <t>ユカシタ</t>
    </rPh>
    <rPh sb="2" eb="4">
      <t>クウカン</t>
    </rPh>
    <rPh sb="5" eb="7">
      <t>ケイユ</t>
    </rPh>
    <rPh sb="9" eb="11">
      <t>ガイキ</t>
    </rPh>
    <rPh sb="12" eb="14">
      <t>ドウニュウ</t>
    </rPh>
    <rPh sb="16" eb="18">
      <t>カンキ</t>
    </rPh>
    <rPh sb="18" eb="20">
      <t>ホウシキ</t>
    </rPh>
    <rPh sb="21" eb="23">
      <t>サイヨウ</t>
    </rPh>
    <phoneticPr fontId="4"/>
  </si>
  <si>
    <t>系統図</t>
    <rPh sb="0" eb="3">
      <t>ケイトウズ</t>
    </rPh>
    <phoneticPr fontId="2"/>
  </si>
  <si>
    <t>その他居室</t>
    <rPh sb="2" eb="3">
      <t>ホカ</t>
    </rPh>
    <rPh sb="3" eb="5">
      <t>キョシツ</t>
    </rPh>
    <phoneticPr fontId="4"/>
  </si>
  <si>
    <t>太陽光発電設備の利用</t>
    <rPh sb="0" eb="2">
      <t>タイヨウ</t>
    </rPh>
    <rPh sb="2" eb="3">
      <t>ヒカリ</t>
    </rPh>
    <rPh sb="3" eb="5">
      <t>ハツデン</t>
    </rPh>
    <rPh sb="5" eb="7">
      <t>セツビ</t>
    </rPh>
    <rPh sb="8" eb="10">
      <t>リヨウ</t>
    </rPh>
    <phoneticPr fontId="4"/>
  </si>
  <si>
    <t>発電設備等</t>
    <rPh sb="0" eb="2">
      <t>ハツデン</t>
    </rPh>
    <rPh sb="2" eb="4">
      <t>セツビ</t>
    </rPh>
    <rPh sb="4" eb="5">
      <t>トウ</t>
    </rPh>
    <phoneticPr fontId="4"/>
  </si>
  <si>
    <t>コージェネレーション設備の利用</t>
    <rPh sb="10" eb="12">
      <t>セツビ</t>
    </rPh>
    <rPh sb="13" eb="15">
      <t>リヨウ</t>
    </rPh>
    <phoneticPr fontId="4"/>
  </si>
  <si>
    <t>許容応力度計算</t>
    <rPh sb="0" eb="2">
      <t>キョヨウ</t>
    </rPh>
    <rPh sb="2" eb="4">
      <t>オウリョク</t>
    </rPh>
    <rPh sb="4" eb="5">
      <t>ド</t>
    </rPh>
    <rPh sb="5" eb="7">
      <t>ケイサン</t>
    </rPh>
    <phoneticPr fontId="2"/>
  </si>
  <si>
    <t>BEI</t>
    <phoneticPr fontId="4"/>
  </si>
  <si>
    <t>7・6・5・4・3・2・①</t>
    <phoneticPr fontId="4"/>
  </si>
  <si>
    <t>7・6・5・4・3・②・1</t>
    <phoneticPr fontId="4"/>
  </si>
  <si>
    <t>7・6・5・4・③・2・1</t>
    <phoneticPr fontId="4"/>
  </si>
  <si>
    <t>7・6・5・④・3・2・1</t>
    <phoneticPr fontId="4"/>
  </si>
  <si>
    <t>7・6・⑤・4・3・2・1</t>
    <phoneticPr fontId="4"/>
  </si>
  <si>
    <t>7・⑥・5・4・3・2・1</t>
    <phoneticPr fontId="4"/>
  </si>
  <si>
    <t>⑦・6・5・4・3・2・1</t>
    <phoneticPr fontId="4"/>
  </si>
  <si>
    <t>〔7段階〕</t>
    <phoneticPr fontId="4"/>
  </si>
  <si>
    <t>7・6・5・4・3・2・①</t>
  </si>
  <si>
    <t>5・4・3・2・①</t>
    <phoneticPr fontId="4"/>
  </si>
  <si>
    <t>5・4・3・②・1</t>
    <phoneticPr fontId="4"/>
  </si>
  <si>
    <t>5・4・③・2・1</t>
    <phoneticPr fontId="4"/>
  </si>
  <si>
    <t>5・④・3・2・1</t>
    <phoneticPr fontId="4"/>
  </si>
  <si>
    <t>⑤・4・3・2・1</t>
    <phoneticPr fontId="4"/>
  </si>
  <si>
    <t>住宅仕様基準 ※1 （等級4）</t>
    <rPh sb="0" eb="2">
      <t>ジュウタク</t>
    </rPh>
    <rPh sb="2" eb="4">
      <t>シヨウ</t>
    </rPh>
    <rPh sb="4" eb="6">
      <t>キジュン</t>
    </rPh>
    <phoneticPr fontId="4"/>
  </si>
  <si>
    <t>誘導仕様基準 （等級5）</t>
    <rPh sb="0" eb="2">
      <t>ユウドウ</t>
    </rPh>
    <phoneticPr fontId="4"/>
  </si>
  <si>
    <t>住宅仕様基準・誘導仕様基準を適用する場合</t>
    <rPh sb="0" eb="2">
      <t>ジュウタク</t>
    </rPh>
    <rPh sb="2" eb="4">
      <t>シヨウ</t>
    </rPh>
    <rPh sb="4" eb="6">
      <t>キジュン</t>
    </rPh>
    <rPh sb="7" eb="9">
      <t>ユウドウ</t>
    </rPh>
    <rPh sb="9" eb="11">
      <t>シヨウ</t>
    </rPh>
    <rPh sb="11" eb="13">
      <t>キジュン</t>
    </rPh>
    <rPh sb="14" eb="16">
      <t>テキヨウ</t>
    </rPh>
    <rPh sb="18" eb="20">
      <t>バアイ</t>
    </rPh>
    <phoneticPr fontId="4"/>
  </si>
  <si>
    <t>※1 ： 長期使用構造等の併願申請を行わない場合は住宅仕様基準を用いることができる</t>
    <rPh sb="5" eb="11">
      <t>チョウキシヨウコウゾウ</t>
    </rPh>
    <rPh sb="11" eb="12">
      <t>トウ</t>
    </rPh>
    <rPh sb="13" eb="15">
      <t>ヘイガン</t>
    </rPh>
    <rPh sb="15" eb="17">
      <t>シンセイ</t>
    </rPh>
    <rPh sb="18" eb="19">
      <t>オコナ</t>
    </rPh>
    <rPh sb="22" eb="24">
      <t>バアイ</t>
    </rPh>
    <rPh sb="25" eb="27">
      <t>ジュウタク</t>
    </rPh>
    <rPh sb="27" eb="29">
      <t>シヨウ</t>
    </rPh>
    <rPh sb="29" eb="31">
      <t>キジュン</t>
    </rPh>
    <rPh sb="32" eb="33">
      <t>モチ</t>
    </rPh>
    <phoneticPr fontId="4"/>
  </si>
  <si>
    <t>※2 ： 等級7の場合のみ明示することができる （地域の区分の8地域を除く）</t>
    <rPh sb="5" eb="7">
      <t>トウキュウ</t>
    </rPh>
    <rPh sb="9" eb="11">
      <t>バアイ</t>
    </rPh>
    <rPh sb="13" eb="15">
      <t>メイジ</t>
    </rPh>
    <rPh sb="25" eb="27">
      <t>チイキ</t>
    </rPh>
    <rPh sb="28" eb="30">
      <t>クブン</t>
    </rPh>
    <rPh sb="32" eb="34">
      <t>チイキ</t>
    </rPh>
    <rPh sb="35" eb="36">
      <t>ノゾ</t>
    </rPh>
    <phoneticPr fontId="4"/>
  </si>
  <si>
    <t>※3 ： 等級7の場合のみ明示することができる （地域の区分の1～4地域を除く）</t>
    <phoneticPr fontId="4"/>
  </si>
  <si>
    <r>
      <t>U</t>
    </r>
    <r>
      <rPr>
        <sz val="6"/>
        <rFont val="ＭＳ Ｐゴシック"/>
        <family val="3"/>
        <charset val="128"/>
      </rPr>
      <t>A</t>
    </r>
    <r>
      <rPr>
        <sz val="9"/>
        <rFont val="ＭＳ Ｐゴシック"/>
        <family val="3"/>
        <charset val="128"/>
      </rPr>
      <t>の値を評価書に記載する ※2</t>
    </r>
    <rPh sb="3" eb="4">
      <t>アタイ</t>
    </rPh>
    <rPh sb="5" eb="8">
      <t>ヒョウカショ</t>
    </rPh>
    <rPh sb="9" eb="11">
      <t>キサイ</t>
    </rPh>
    <phoneticPr fontId="4"/>
  </si>
  <si>
    <r>
      <t>η</t>
    </r>
    <r>
      <rPr>
        <sz val="6"/>
        <rFont val="ＭＳ Ｐゴシック"/>
        <family val="3"/>
        <charset val="128"/>
      </rPr>
      <t>AC</t>
    </r>
    <r>
      <rPr>
        <sz val="9"/>
        <rFont val="ＭＳ Ｐゴシック"/>
        <family val="3"/>
        <charset val="128"/>
      </rPr>
      <t>の値を評価書に記載する ※3</t>
    </r>
    <rPh sb="4" eb="5">
      <t>アタイ</t>
    </rPh>
    <rPh sb="6" eb="9">
      <t>ヒョウカショ</t>
    </rPh>
    <rPh sb="10" eb="12">
      <t>キサイ</t>
    </rPh>
    <phoneticPr fontId="4"/>
  </si>
  <si>
    <t>非住宅・住宅計算方法</t>
    <rPh sb="0" eb="3">
      <t>ヒジュウタク</t>
    </rPh>
    <rPh sb="4" eb="6">
      <t>ジュウタク</t>
    </rPh>
    <rPh sb="6" eb="8">
      <t>ケイサン</t>
    </rPh>
    <rPh sb="8" eb="10">
      <t>ホウホウ</t>
    </rPh>
    <phoneticPr fontId="4"/>
  </si>
  <si>
    <t>住棟評価 （単位住戸の合計）</t>
    <rPh sb="0" eb="2">
      <t>ジュウトウ</t>
    </rPh>
    <rPh sb="2" eb="4">
      <t>ヒョウカ</t>
    </rPh>
    <rPh sb="6" eb="8">
      <t>タンイ</t>
    </rPh>
    <rPh sb="8" eb="10">
      <t>ジュウコ</t>
    </rPh>
    <rPh sb="11" eb="13">
      <t>ゴウケイ</t>
    </rPh>
    <phoneticPr fontId="4"/>
  </si>
  <si>
    <t>住棟評価 （単位住戸の合計＋共用部）</t>
    <rPh sb="0" eb="2">
      <t>ジュウトウ</t>
    </rPh>
    <rPh sb="2" eb="4">
      <t>ヒョウカ</t>
    </rPh>
    <rPh sb="6" eb="8">
      <t>タンイ</t>
    </rPh>
    <rPh sb="8" eb="10">
      <t>ジュウコ</t>
    </rPh>
    <rPh sb="11" eb="13">
      <t>ゴウケイ</t>
    </rPh>
    <rPh sb="14" eb="16">
      <t>キョウヨウ</t>
    </rPh>
    <rPh sb="16" eb="17">
      <t>ブ</t>
    </rPh>
    <phoneticPr fontId="4"/>
  </si>
  <si>
    <t>誘導仕様基準 （等級6）</t>
    <rPh sb="0" eb="2">
      <t>ユウドウ</t>
    </rPh>
    <phoneticPr fontId="4"/>
  </si>
  <si>
    <t>評価書に記載する ※2</t>
    <rPh sb="0" eb="3">
      <t>ヒョウカショ</t>
    </rPh>
    <rPh sb="4" eb="6">
      <t>キサイ</t>
    </rPh>
    <phoneticPr fontId="4"/>
  </si>
  <si>
    <t>※2 ： 等級6の場合のみ明示することができる</t>
    <rPh sb="5" eb="7">
      <t>トウキュウ</t>
    </rPh>
    <rPh sb="9" eb="11">
      <t>バアイ</t>
    </rPh>
    <rPh sb="13" eb="15">
      <t>メイジ</t>
    </rPh>
    <phoneticPr fontId="4"/>
  </si>
  <si>
    <t>ver_7.23</t>
    <phoneticPr fontId="4"/>
  </si>
  <si>
    <t>　住棟評価の場合は以下のいずれかを選択</t>
    <rPh sb="1" eb="3">
      <t>ジュウトウ</t>
    </rPh>
    <rPh sb="3" eb="5">
      <t>ヒョウカ</t>
    </rPh>
    <rPh sb="6" eb="8">
      <t>バアイ</t>
    </rPh>
    <rPh sb="9" eb="11">
      <t>イカ</t>
    </rPh>
    <rPh sb="17" eb="19">
      <t>センタク</t>
    </rPh>
    <phoneticPr fontId="4"/>
  </si>
  <si>
    <t>一次エネルギー消費量計算結果表による</t>
    <rPh sb="0" eb="2">
      <t>イチジ</t>
    </rPh>
    <rPh sb="7" eb="10">
      <t>ショウヒリョウ</t>
    </rPh>
    <rPh sb="10" eb="12">
      <t>ケイサン</t>
    </rPh>
    <rPh sb="12" eb="14">
      <t>ケッカ</t>
    </rPh>
    <rPh sb="14" eb="15">
      <t>ヒョウ</t>
    </rPh>
    <phoneticPr fontId="4"/>
  </si>
  <si>
    <t>一次エネルギー消費量</t>
    <rPh sb="7" eb="10">
      <t>ショウヒリョウ</t>
    </rPh>
    <phoneticPr fontId="4"/>
  </si>
  <si>
    <t>外皮計算結果による</t>
    <rPh sb="0" eb="2">
      <t>ガイヒ</t>
    </rPh>
    <rPh sb="2" eb="4">
      <t>ケイサン</t>
    </rPh>
    <rPh sb="4" eb="6">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</si>
</sst>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42" formatCode="_ &quot;¥&quot;* #,##0_ ;_ &quot;¥&quot;* \-#,##0_ ;_ &quot;¥&quot;* &quot;-&quot;_ ;_ @_ "/>
    <numFmt numFmtId="176" formatCode="0.00_ "/>
    <numFmt numFmtId="177" formatCode="0.00&quot;㎡&quot;"/>
    <numFmt numFmtId="178" formatCode="0.000_ "/>
    <numFmt numFmtId="179" formatCode="0.000&quot;㎡&quot;"/>
    <numFmt numFmtId="180" formatCode="0&quot;階&quot;"/>
    <numFmt numFmtId="181" formatCode="0&quot;戸&quot;"/>
    <numFmt numFmtId="182" formatCode="@&quot;地域&quot;"/>
    <numFmt numFmtId="183" formatCode="0.00_);[Red]\(0.00\)"/>
    <numFmt numFmtId="184" formatCode="[&lt;=999]000;[&lt;=9999]000\-00;000\-0000"/>
    <numFmt numFmtId="185" formatCode="0.000"/>
    <numFmt numFmtId="186" formatCode="0.0_ "/>
    <numFmt numFmtId="187" formatCode=";;;"/>
    <numFmt numFmtId="188" formatCode="0&quot;mm&quot;"/>
    <numFmt numFmtId="189" formatCode="0_ "/>
    <numFmt numFmtId="190" formatCode="&quot;（　 &quot;@&quot; 　）&quot;"/>
    <numFmt numFmtId="191" formatCode="0.000&quot;m&quot;"/>
    <numFmt numFmtId="192" formatCode="0&quot; kN/㎡&quot;"/>
    <numFmt numFmtId="193" formatCode="[$-411]ge\.m\.d;@"/>
    <numFmt numFmtId="194" formatCode="yyyy&quot;年 &quot;m&quot;月 &quot;d&quot;日&quot;;@"/>
  </numFmts>
  <fonts count="62">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4"/>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9"/>
      <name val="ＭＳ 明朝"/>
      <family val="1"/>
      <charset val="128"/>
    </font>
    <font>
      <sz val="7"/>
      <name val="ＭＳ Ｐゴシック"/>
      <family val="3"/>
      <charset val="128"/>
    </font>
    <font>
      <b/>
      <sz val="9"/>
      <name val="ＭＳ Ｐゴシック"/>
      <family val="3"/>
      <charset val="128"/>
    </font>
    <font>
      <sz val="11"/>
      <name val="ＤＦＰ特太ゴシック体"/>
      <family val="3"/>
      <charset val="128"/>
    </font>
    <font>
      <sz val="11"/>
      <name val="ＭＳ Ｐゴシック"/>
      <family val="3"/>
      <charset val="128"/>
    </font>
    <font>
      <b/>
      <sz val="10"/>
      <name val="ＭＳ Ｐゴシック"/>
      <family val="3"/>
      <charset val="128"/>
    </font>
    <font>
      <b/>
      <sz val="16"/>
      <name val="ＭＳ Ｐゴシック"/>
      <family val="3"/>
      <charset val="128"/>
    </font>
    <font>
      <sz val="11"/>
      <name val="ＭＳ Ｐゴシック"/>
      <family val="3"/>
      <charset val="128"/>
    </font>
    <font>
      <sz val="10"/>
      <name val="ＭＳ Ｐ明朝"/>
      <family val="1"/>
      <charset val="128"/>
    </font>
    <font>
      <sz val="9"/>
      <name val="HGPｺﾞｼｯｸM"/>
      <family val="3"/>
      <charset val="128"/>
    </font>
    <font>
      <sz val="9"/>
      <color indexed="10"/>
      <name val="ＭＳ Ｐゴシック"/>
      <family val="3"/>
      <charset val="128"/>
    </font>
    <font>
      <vertAlign val="superscript"/>
      <sz val="9"/>
      <name val="ＭＳ Ｐゴシック"/>
      <family val="3"/>
      <charset val="128"/>
    </font>
    <font>
      <vertAlign val="subscript"/>
      <sz val="9"/>
      <name val="ＭＳ Ｐゴシック"/>
      <family val="3"/>
      <charset val="128"/>
    </font>
    <font>
      <b/>
      <sz val="16"/>
      <color indexed="9"/>
      <name val="ＭＳ Ｐゴシック"/>
      <family val="3"/>
      <charset val="128"/>
    </font>
    <font>
      <b/>
      <sz val="8"/>
      <color indexed="9"/>
      <name val="ＭＳ Ｐゴシック"/>
      <family val="3"/>
      <charset val="128"/>
    </font>
    <font>
      <sz val="7.5"/>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Ｐゴシック"/>
      <family val="3"/>
      <charset val="128"/>
    </font>
    <font>
      <b/>
      <sz val="14"/>
      <color indexed="10"/>
      <name val="ＭＳ Ｐゴシック"/>
      <family val="3"/>
      <charset val="128"/>
    </font>
    <font>
      <u/>
      <sz val="10"/>
      <color indexed="10"/>
      <name val="ＭＳ Ｐゴシック"/>
      <family val="3"/>
      <charset val="128"/>
    </font>
    <font>
      <sz val="10"/>
      <color indexed="10"/>
      <name val="ＭＳ Ｐゴシック"/>
      <family val="3"/>
      <charset val="128"/>
    </font>
    <font>
      <sz val="6.5"/>
      <name val="ＭＳ Ｐゴシック"/>
      <family val="3"/>
      <charset val="128"/>
    </font>
    <font>
      <sz val="8.5"/>
      <name val="ＭＳ Ｐゴシック"/>
      <family val="3"/>
      <charset val="128"/>
    </font>
    <font>
      <sz val="24"/>
      <name val="ＭＳ Ｐ明朝"/>
      <family val="1"/>
      <charset val="128"/>
    </font>
    <font>
      <b/>
      <sz val="14"/>
      <color indexed="9"/>
      <name val="ＭＳ Ｐゴシック"/>
      <family val="3"/>
      <charset val="128"/>
    </font>
    <font>
      <u/>
      <sz val="8"/>
      <name val="ＭＳ Ｐゴシック"/>
      <family val="3"/>
      <charset val="128"/>
    </font>
    <font>
      <sz val="10"/>
      <color rgb="FFFF0000"/>
      <name val="ＭＳ Ｐゴシック"/>
      <family val="3"/>
      <charset val="128"/>
    </font>
    <font>
      <sz val="8"/>
      <color rgb="FFFF0000"/>
      <name val="ＭＳ Ｐゴシック"/>
      <family val="3"/>
      <charset val="128"/>
    </font>
    <font>
      <sz val="9"/>
      <color rgb="FFFF0000"/>
      <name val="ＭＳ Ｐゴシック"/>
      <family val="3"/>
      <charset val="128"/>
    </font>
    <font>
      <b/>
      <sz val="8.5"/>
      <name val="ＭＳ Ｐゴシック"/>
      <family val="3"/>
      <charset val="128"/>
    </font>
    <font>
      <b/>
      <u/>
      <sz val="10"/>
      <color indexed="13"/>
      <name val="ＭＳ Ｐゴシック"/>
      <family val="3"/>
      <charset val="128"/>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1"/>
        <bgColor indexed="64"/>
      </patternFill>
    </fill>
    <fill>
      <patternFill patternType="solid">
        <fgColor indexed="58"/>
        <bgColor indexed="64"/>
      </patternFill>
    </fill>
    <fill>
      <patternFill patternType="solid">
        <fgColor indexed="45"/>
        <bgColor indexed="64"/>
      </patternFill>
    </fill>
    <fill>
      <patternFill patternType="solid">
        <fgColor indexed="43"/>
        <bgColor indexed="64"/>
      </patternFill>
    </fill>
    <fill>
      <patternFill patternType="solid">
        <fgColor indexed="65"/>
        <bgColor indexed="64"/>
      </patternFill>
    </fill>
    <fill>
      <patternFill patternType="lightVertical"/>
    </fill>
    <fill>
      <patternFill patternType="lightGrid"/>
    </fill>
    <fill>
      <patternFill patternType="lightHorizontal"/>
    </fill>
    <fill>
      <patternFill patternType="mediumGray"/>
    </fill>
    <fill>
      <patternFill patternType="lightDown"/>
    </fill>
    <fill>
      <patternFill patternType="lightUp"/>
    </fill>
    <fill>
      <patternFill patternType="solid">
        <fgColor indexed="9"/>
        <bgColor indexed="64"/>
      </patternFill>
    </fill>
    <fill>
      <patternFill patternType="solid">
        <fgColor indexed="53"/>
        <bgColor indexed="64"/>
      </patternFill>
    </fill>
    <fill>
      <patternFill patternType="solid">
        <fgColor rgb="FFCCFFFF"/>
        <bgColor indexed="64"/>
      </patternFill>
    </fill>
    <fill>
      <patternFill patternType="solid">
        <fgColor rgb="FF92D05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2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ashed">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ashed">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8"/>
      </right>
      <top/>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thin">
        <color indexed="64"/>
      </top>
      <bottom/>
      <diagonal/>
    </border>
    <border>
      <left/>
      <right style="thin">
        <color indexed="64"/>
      </right>
      <top style="dotted">
        <color indexed="64"/>
      </top>
      <bottom/>
      <diagonal/>
    </border>
    <border>
      <left/>
      <right style="thin">
        <color indexed="64"/>
      </right>
      <top/>
      <bottom style="dashed">
        <color indexed="64"/>
      </bottom>
      <diagonal/>
    </border>
    <border>
      <left style="hair">
        <color indexed="64"/>
      </left>
      <right/>
      <top style="thin">
        <color indexed="64"/>
      </top>
      <bottom style="hair">
        <color indexed="64"/>
      </bottom>
      <diagonal/>
    </border>
    <border>
      <left style="dashed">
        <color indexed="64"/>
      </left>
      <right/>
      <top/>
      <bottom/>
      <diagonal/>
    </border>
    <border>
      <left/>
      <right/>
      <top style="thin">
        <color indexed="64"/>
      </top>
      <bottom style="dotted">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ashed">
        <color indexed="64"/>
      </left>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thin">
        <color indexed="64"/>
      </left>
      <right style="dashed">
        <color indexed="64"/>
      </right>
      <top style="thin">
        <color indexed="64"/>
      </top>
      <bottom style="hair">
        <color indexed="64"/>
      </bottom>
      <diagonal/>
    </border>
    <border>
      <left style="hair">
        <color indexed="64"/>
      </left>
      <right style="dashed">
        <color indexed="64"/>
      </right>
      <top style="thin">
        <color indexed="64"/>
      </top>
      <bottom style="hair">
        <color indexed="64"/>
      </bottom>
      <diagonal/>
    </border>
    <border>
      <left/>
      <right style="hair">
        <color indexed="64"/>
      </right>
      <top/>
      <bottom/>
      <diagonal/>
    </border>
    <border>
      <left style="thin">
        <color indexed="64"/>
      </left>
      <right style="thin">
        <color indexed="64"/>
      </right>
      <top style="medium">
        <color indexed="64"/>
      </top>
      <bottom/>
      <diagonal/>
    </border>
    <border>
      <left style="thin">
        <color indexed="64"/>
      </left>
      <right style="dashed">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hair">
        <color indexed="64"/>
      </left>
      <right style="hair">
        <color indexed="64"/>
      </right>
      <top/>
      <bottom/>
      <diagonal/>
    </border>
    <border>
      <left style="dashed">
        <color indexed="64"/>
      </left>
      <right style="hair">
        <color indexed="64"/>
      </right>
      <top style="thin">
        <color indexed="64"/>
      </top>
      <bottom style="thin">
        <color indexed="64"/>
      </bottom>
      <diagonal/>
    </border>
    <border>
      <left style="dashed">
        <color indexed="64"/>
      </left>
      <right style="hair">
        <color indexed="64"/>
      </right>
      <top style="thin">
        <color indexed="64"/>
      </top>
      <bottom style="hair">
        <color indexed="64"/>
      </bottom>
      <diagonal/>
    </border>
    <border>
      <left style="dashed">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style="double">
        <color indexed="64"/>
      </top>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thin">
        <color indexed="64"/>
      </right>
      <top style="medium">
        <color indexed="64"/>
      </top>
      <bottom/>
      <diagonal style="hair">
        <color indexed="64"/>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diagonal/>
    </border>
    <border>
      <left/>
      <right style="double">
        <color indexed="64"/>
      </right>
      <top style="thin">
        <color indexed="64"/>
      </top>
      <bottom/>
      <diagonal/>
    </border>
    <border>
      <left style="dashed">
        <color indexed="64"/>
      </left>
      <right/>
      <top style="thin">
        <color indexed="64"/>
      </top>
      <bottom style="hair">
        <color indexed="64"/>
      </bottom>
      <diagonal/>
    </border>
    <border>
      <left style="thin">
        <color indexed="64"/>
      </left>
      <right style="dashed">
        <color indexed="64"/>
      </right>
      <top style="hair">
        <color indexed="64"/>
      </top>
      <bottom/>
      <diagonal/>
    </border>
    <border>
      <left style="thin">
        <color indexed="64"/>
      </left>
      <right style="dashed">
        <color indexed="64"/>
      </right>
      <top/>
      <bottom style="thin">
        <color indexed="64"/>
      </bottom>
      <diagonal/>
    </border>
    <border>
      <left style="dashed">
        <color indexed="64"/>
      </left>
      <right style="hair">
        <color indexed="64"/>
      </right>
      <top style="hair">
        <color indexed="64"/>
      </top>
      <bottom/>
      <diagonal/>
    </border>
    <border>
      <left style="dashed">
        <color indexed="64"/>
      </left>
      <right style="hair">
        <color indexed="64"/>
      </right>
      <top/>
      <bottom style="thin">
        <color indexed="64"/>
      </bottom>
      <diagonal/>
    </border>
    <border>
      <left style="hair">
        <color indexed="64"/>
      </left>
      <right style="dashed">
        <color indexed="64"/>
      </right>
      <top style="hair">
        <color indexed="64"/>
      </top>
      <bottom/>
      <diagonal/>
    </border>
    <border>
      <left style="dashed">
        <color indexed="64"/>
      </left>
      <right/>
      <top style="hair">
        <color indexed="64"/>
      </top>
      <bottom/>
      <diagonal/>
    </border>
    <border>
      <left style="dashed">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dashed">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medium">
        <color rgb="FFFF0000"/>
      </bottom>
      <diagonal/>
    </border>
  </borders>
  <cellStyleXfs count="52">
    <xf numFmtId="0" fontId="0" fillId="0" borderId="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6" fontId="1" fillId="0" borderId="0" applyFont="0" applyFill="0" applyBorder="0" applyAlignment="0" applyProtection="0">
      <alignment vertical="center"/>
    </xf>
    <xf numFmtId="0" fontId="46" fillId="7" borderId="4" applyNumberFormat="0" applyAlignment="0" applyProtection="0">
      <alignment vertical="center"/>
    </xf>
    <xf numFmtId="0" fontId="1" fillId="0" borderId="0">
      <alignment vertical="center"/>
    </xf>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47" fillId="4" borderId="0" applyNumberFormat="0" applyBorder="0" applyAlignment="0" applyProtection="0">
      <alignment vertical="center"/>
    </xf>
    <xf numFmtId="0" fontId="3" fillId="0" borderId="0">
      <alignment vertical="center"/>
    </xf>
  </cellStyleXfs>
  <cellXfs count="2437">
    <xf numFmtId="0" fontId="0" fillId="0" borderId="0" xfId="0">
      <alignment vertical="center"/>
    </xf>
    <xf numFmtId="0" fontId="1" fillId="0" borderId="0" xfId="45"/>
    <xf numFmtId="0" fontId="9" fillId="0" borderId="0" xfId="45" applyFont="1" applyAlignment="1">
      <alignment vertical="center"/>
    </xf>
    <xf numFmtId="0" fontId="1" fillId="24" borderId="0" xfId="45" applyFill="1"/>
    <xf numFmtId="0" fontId="1" fillId="0" borderId="0" xfId="45" applyAlignment="1">
      <alignment horizontal="center" vertical="center" wrapText="1" shrinkToFit="1"/>
    </xf>
    <xf numFmtId="0" fontId="12" fillId="0" borderId="0" xfId="46" applyFont="1">
      <alignment vertical="center"/>
    </xf>
    <xf numFmtId="0" fontId="5" fillId="0" borderId="0" xfId="45" applyFont="1"/>
    <xf numFmtId="0" fontId="1" fillId="0" borderId="0" xfId="45" applyAlignment="1">
      <alignment horizontal="center"/>
    </xf>
    <xf numFmtId="0" fontId="15" fillId="0" borderId="0" xfId="45" applyFont="1" applyAlignment="1">
      <alignment horizontal="center" vertical="center"/>
    </xf>
    <xf numFmtId="0" fontId="16" fillId="0" borderId="10" xfId="45" applyFont="1" applyBorder="1" applyAlignment="1">
      <alignment horizontal="center" vertical="center"/>
    </xf>
    <xf numFmtId="0" fontId="11" fillId="0" borderId="11" xfId="45" applyFont="1" applyBorder="1" applyAlignment="1">
      <alignment horizontal="center" vertical="center"/>
    </xf>
    <xf numFmtId="0" fontId="16" fillId="0" borderId="11" xfId="45" applyFont="1" applyBorder="1" applyAlignment="1">
      <alignment horizontal="center" vertical="center"/>
    </xf>
    <xf numFmtId="0" fontId="11" fillId="0" borderId="11" xfId="45" applyFont="1" applyBorder="1" applyAlignment="1">
      <alignment horizontal="center" vertical="center" wrapText="1"/>
    </xf>
    <xf numFmtId="0" fontId="11" fillId="0" borderId="12" xfId="45" applyFont="1" applyBorder="1" applyAlignment="1">
      <alignment horizontal="center" vertical="center" wrapText="1"/>
    </xf>
    <xf numFmtId="0" fontId="11" fillId="0" borderId="10" xfId="45" applyFont="1" applyBorder="1" applyAlignment="1">
      <alignment horizontal="center" vertical="center" wrapText="1"/>
    </xf>
    <xf numFmtId="0" fontId="11" fillId="0" borderId="0" xfId="45" applyFont="1" applyAlignment="1">
      <alignment vertical="center" wrapText="1"/>
    </xf>
    <xf numFmtId="0" fontId="1" fillId="0" borderId="13" xfId="45" applyBorder="1" applyAlignment="1">
      <alignment horizontal="center"/>
    </xf>
    <xf numFmtId="9" fontId="1" fillId="0" borderId="14" xfId="45" applyNumberFormat="1" applyBorder="1" applyAlignment="1">
      <alignment horizontal="center"/>
    </xf>
    <xf numFmtId="177" fontId="1" fillId="0" borderId="14" xfId="45" applyNumberFormat="1" applyBorder="1" applyAlignment="1">
      <alignment horizontal="center"/>
    </xf>
    <xf numFmtId="9" fontId="1" fillId="0" borderId="15" xfId="45" applyNumberFormat="1" applyBorder="1" applyAlignment="1">
      <alignment horizontal="center"/>
    </xf>
    <xf numFmtId="177" fontId="1" fillId="0" borderId="13" xfId="45" applyNumberFormat="1" applyBorder="1"/>
    <xf numFmtId="177" fontId="1" fillId="0" borderId="14" xfId="45" applyNumberFormat="1" applyBorder="1"/>
    <xf numFmtId="177" fontId="1" fillId="0" borderId="15" xfId="45" applyNumberFormat="1" applyBorder="1"/>
    <xf numFmtId="177" fontId="3" fillId="0" borderId="16" xfId="45" applyNumberFormat="1" applyFont="1" applyBorder="1" applyAlignment="1">
      <alignment horizontal="center" vertical="center"/>
    </xf>
    <xf numFmtId="177" fontId="3" fillId="0" borderId="17" xfId="45" applyNumberFormat="1" applyFont="1" applyBorder="1" applyAlignment="1">
      <alignment horizontal="center" vertical="center"/>
    </xf>
    <xf numFmtId="0" fontId="1" fillId="0" borderId="18" xfId="45" applyBorder="1" applyAlignment="1">
      <alignment horizontal="center"/>
    </xf>
    <xf numFmtId="9" fontId="1" fillId="0" borderId="19" xfId="45" applyNumberFormat="1" applyBorder="1" applyAlignment="1">
      <alignment horizontal="center"/>
    </xf>
    <xf numFmtId="177" fontId="1" fillId="0" borderId="19" xfId="45" applyNumberFormat="1" applyBorder="1" applyAlignment="1">
      <alignment horizontal="center"/>
    </xf>
    <xf numFmtId="177" fontId="1" fillId="0" borderId="18" xfId="45" applyNumberFormat="1" applyBorder="1"/>
    <xf numFmtId="177" fontId="1" fillId="0" borderId="19" xfId="45" applyNumberFormat="1" applyBorder="1"/>
    <xf numFmtId="177" fontId="1" fillId="0" borderId="20" xfId="45" applyNumberFormat="1" applyBorder="1"/>
    <xf numFmtId="0" fontId="3" fillId="0" borderId="21" xfId="45" applyFont="1" applyBorder="1" applyAlignment="1">
      <alignment horizontal="center" vertical="center"/>
    </xf>
    <xf numFmtId="0" fontId="1" fillId="0" borderId="22" xfId="45" applyBorder="1" applyAlignment="1">
      <alignment horizontal="center"/>
    </xf>
    <xf numFmtId="9" fontId="1" fillId="0" borderId="23" xfId="45" applyNumberFormat="1" applyBorder="1" applyAlignment="1">
      <alignment horizontal="center"/>
    </xf>
    <xf numFmtId="177" fontId="1" fillId="0" borderId="23" xfId="45" applyNumberFormat="1" applyBorder="1" applyAlignment="1">
      <alignment horizontal="center"/>
    </xf>
    <xf numFmtId="177" fontId="1" fillId="0" borderId="22" xfId="45" applyNumberFormat="1" applyBorder="1"/>
    <xf numFmtId="177" fontId="1" fillId="0" borderId="23" xfId="45" applyNumberFormat="1" applyBorder="1"/>
    <xf numFmtId="177" fontId="1" fillId="0" borderId="24" xfId="45" applyNumberFormat="1" applyBorder="1"/>
    <xf numFmtId="0" fontId="3" fillId="0" borderId="0" xfId="45" applyFont="1"/>
    <xf numFmtId="0" fontId="5" fillId="0" borderId="13" xfId="45" applyFont="1" applyBorder="1"/>
    <xf numFmtId="0" fontId="5" fillId="0" borderId="14" xfId="45" applyFont="1" applyBorder="1"/>
    <xf numFmtId="0" fontId="5" fillId="0" borderId="15" xfId="45" applyFont="1" applyBorder="1"/>
    <xf numFmtId="0" fontId="5" fillId="0" borderId="25" xfId="45" applyFont="1" applyBorder="1" applyAlignment="1">
      <alignment horizontal="center"/>
    </xf>
    <xf numFmtId="0" fontId="5" fillId="0" borderId="18" xfId="45" applyFont="1" applyBorder="1"/>
    <xf numFmtId="0" fontId="5" fillId="0" borderId="19" xfId="45" applyFont="1" applyBorder="1"/>
    <xf numFmtId="0" fontId="5" fillId="0" borderId="20" xfId="45" applyFont="1" applyBorder="1"/>
    <xf numFmtId="0" fontId="5" fillId="0" borderId="26" xfId="45" applyFont="1" applyBorder="1"/>
    <xf numFmtId="0" fontId="3" fillId="0" borderId="0" xfId="45" applyFont="1" applyAlignment="1">
      <alignment horizontal="center" vertical="center"/>
    </xf>
    <xf numFmtId="0" fontId="3" fillId="0" borderId="0" xfId="45" applyFont="1" applyAlignment="1">
      <alignment horizontal="right" vertical="center"/>
    </xf>
    <xf numFmtId="0" fontId="3" fillId="0" borderId="21" xfId="45" applyFont="1" applyBorder="1" applyAlignment="1">
      <alignment horizontal="center" vertical="center" wrapText="1" shrinkToFit="1"/>
    </xf>
    <xf numFmtId="0" fontId="3" fillId="0" borderId="27" xfId="45" applyFont="1" applyBorder="1" applyAlignment="1">
      <alignment horizontal="center" vertical="center"/>
    </xf>
    <xf numFmtId="0" fontId="5" fillId="0" borderId="0" xfId="45" applyFont="1" applyAlignment="1">
      <alignment vertical="center"/>
    </xf>
    <xf numFmtId="0" fontId="1" fillId="0" borderId="0" xfId="45" applyAlignment="1">
      <alignment vertical="center"/>
    </xf>
    <xf numFmtId="49" fontId="1" fillId="0" borderId="0" xfId="45" applyNumberFormat="1" applyAlignment="1">
      <alignment horizontal="left" vertical="center"/>
    </xf>
    <xf numFmtId="0" fontId="3" fillId="0" borderId="28" xfId="45" applyFont="1" applyBorder="1" applyAlignment="1">
      <alignment horizontal="center" vertical="center"/>
    </xf>
    <xf numFmtId="0" fontId="18" fillId="0" borderId="29" xfId="45" applyFont="1" applyBorder="1" applyAlignment="1">
      <alignment horizontal="center" vertical="center"/>
    </xf>
    <xf numFmtId="180" fontId="3" fillId="0" borderId="0" xfId="45" applyNumberFormat="1" applyFont="1"/>
    <xf numFmtId="0" fontId="3" fillId="0" borderId="21" xfId="45" applyFont="1" applyBorder="1" applyAlignment="1">
      <alignment horizontal="center" vertical="center" shrinkToFit="1"/>
    </xf>
    <xf numFmtId="0" fontId="18" fillId="0" borderId="30" xfId="45" applyFont="1" applyBorder="1" applyAlignment="1">
      <alignment horizontal="center" vertical="center"/>
    </xf>
    <xf numFmtId="0" fontId="3" fillId="0" borderId="31" xfId="45" applyFont="1" applyBorder="1" applyAlignment="1">
      <alignment horizontal="justify" vertical="center" wrapText="1"/>
    </xf>
    <xf numFmtId="0" fontId="3" fillId="0" borderId="32" xfId="45" applyFont="1" applyBorder="1" applyAlignment="1">
      <alignment horizontal="left" vertical="center" wrapText="1"/>
    </xf>
    <xf numFmtId="0" fontId="3" fillId="0" borderId="0" xfId="45" applyFont="1" applyAlignment="1">
      <alignment horizontal="left" vertical="center" wrapText="1"/>
    </xf>
    <xf numFmtId="0" fontId="5" fillId="0" borderId="0" xfId="46" applyFont="1">
      <alignment vertical="center"/>
    </xf>
    <xf numFmtId="0" fontId="5" fillId="0" borderId="0" xfId="46" applyFont="1" applyProtection="1">
      <alignment vertical="center"/>
      <protection locked="0"/>
    </xf>
    <xf numFmtId="0" fontId="5" fillId="0" borderId="33" xfId="46" applyFont="1" applyBorder="1" applyProtection="1">
      <alignment vertical="center"/>
      <protection locked="0"/>
    </xf>
    <xf numFmtId="0" fontId="5" fillId="0" borderId="0" xfId="46" applyFont="1" applyAlignment="1" applyProtection="1">
      <alignment vertical="center" shrinkToFit="1"/>
      <protection locked="0"/>
    </xf>
    <xf numFmtId="0" fontId="5" fillId="0" borderId="34" xfId="46" applyFont="1" applyBorder="1" applyProtection="1">
      <alignment vertical="center"/>
      <protection locked="0"/>
    </xf>
    <xf numFmtId="0" fontId="17" fillId="0" borderId="0" xfId="45" applyFont="1"/>
    <xf numFmtId="0" fontId="3" fillId="0" borderId="35" xfId="45" applyFont="1" applyBorder="1"/>
    <xf numFmtId="0" fontId="5" fillId="0" borderId="36" xfId="45" applyFont="1" applyBorder="1" applyAlignment="1">
      <alignment vertical="center"/>
    </xf>
    <xf numFmtId="0" fontId="5" fillId="0" borderId="22" xfId="45" applyFont="1" applyBorder="1"/>
    <xf numFmtId="0" fontId="5" fillId="0" borderId="23" xfId="45" applyFont="1" applyBorder="1"/>
    <xf numFmtId="0" fontId="5" fillId="0" borderId="24" xfId="45" applyFont="1" applyBorder="1"/>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5" fillId="0" borderId="38" xfId="45"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lignment vertical="center"/>
    </xf>
    <xf numFmtId="0" fontId="5" fillId="0" borderId="31" xfId="45" applyFont="1" applyBorder="1" applyAlignment="1">
      <alignment vertical="center"/>
    </xf>
    <xf numFmtId="0" fontId="5" fillId="0" borderId="32" xfId="45" applyFont="1" applyBorder="1" applyAlignment="1">
      <alignment vertical="center"/>
    </xf>
    <xf numFmtId="0" fontId="5" fillId="0" borderId="21" xfId="45" applyFont="1" applyBorder="1" applyAlignment="1">
      <alignment horizontal="center" vertical="center" wrapText="1"/>
    </xf>
    <xf numFmtId="0" fontId="5" fillId="0" borderId="38" xfId="45" applyFont="1" applyBorder="1" applyAlignment="1">
      <alignment horizontal="left" vertical="center"/>
    </xf>
    <xf numFmtId="0" fontId="5" fillId="0" borderId="0" xfId="45" applyFont="1" applyAlignment="1">
      <alignment horizontal="left" vertical="center"/>
    </xf>
    <xf numFmtId="0" fontId="5" fillId="0" borderId="36" xfId="45" applyFont="1" applyBorder="1" applyAlignment="1">
      <alignment horizontal="center" vertical="center" wrapText="1"/>
    </xf>
    <xf numFmtId="0" fontId="5" fillId="0" borderId="39" xfId="45" applyFont="1" applyBorder="1" applyAlignment="1">
      <alignment vertical="center"/>
    </xf>
    <xf numFmtId="0" fontId="5" fillId="0" borderId="36" xfId="45" applyFont="1" applyBorder="1" applyAlignment="1">
      <alignment horizontal="center" vertical="center"/>
    </xf>
    <xf numFmtId="0" fontId="5" fillId="0" borderId="38" xfId="45" applyFont="1" applyBorder="1" applyAlignment="1">
      <alignment vertical="center"/>
    </xf>
    <xf numFmtId="0" fontId="3" fillId="0" borderId="41" xfId="45" applyFont="1" applyBorder="1" applyAlignment="1">
      <alignment horizontal="center" vertical="center"/>
    </xf>
    <xf numFmtId="0" fontId="3" fillId="0" borderId="42" xfId="45" applyFont="1" applyBorder="1"/>
    <xf numFmtId="0" fontId="3" fillId="0" borderId="21" xfId="45" applyFont="1" applyBorder="1"/>
    <xf numFmtId="176" fontId="3" fillId="0" borderId="21" xfId="45" applyNumberFormat="1" applyFont="1" applyBorder="1"/>
    <xf numFmtId="177" fontId="3" fillId="0" borderId="43" xfId="45" applyNumberFormat="1" applyFont="1" applyBorder="1"/>
    <xf numFmtId="0" fontId="3" fillId="0" borderId="31" xfId="45" applyFont="1" applyBorder="1" applyAlignment="1">
      <alignment horizontal="center"/>
    </xf>
    <xf numFmtId="177" fontId="3" fillId="0" borderId="31" xfId="45" applyNumberFormat="1" applyFont="1" applyBorder="1"/>
    <xf numFmtId="9" fontId="3" fillId="0" borderId="41" xfId="45" applyNumberFormat="1" applyFont="1" applyBorder="1"/>
    <xf numFmtId="0" fontId="3" fillId="0" borderId="44" xfId="45" applyFont="1" applyBorder="1"/>
    <xf numFmtId="0" fontId="3" fillId="0" borderId="45" xfId="45" applyFont="1" applyBorder="1" applyAlignment="1">
      <alignment vertical="center"/>
    </xf>
    <xf numFmtId="177" fontId="3" fillId="0" borderId="21" xfId="45" applyNumberFormat="1" applyFont="1" applyBorder="1"/>
    <xf numFmtId="177" fontId="3" fillId="0" borderId="16" xfId="45" applyNumberFormat="1" applyFont="1" applyBorder="1"/>
    <xf numFmtId="177" fontId="3" fillId="0" borderId="46" xfId="45" applyNumberFormat="1" applyFont="1" applyBorder="1"/>
    <xf numFmtId="9" fontId="3" fillId="0" borderId="41" xfId="45" applyNumberFormat="1" applyFont="1" applyBorder="1" applyAlignment="1">
      <alignment horizontal="center" vertical="center"/>
    </xf>
    <xf numFmtId="9" fontId="1" fillId="0" borderId="20" xfId="45" applyNumberFormat="1" applyBorder="1" applyAlignment="1">
      <alignment horizontal="center"/>
    </xf>
    <xf numFmtId="9" fontId="1" fillId="0" borderId="24" xfId="45" applyNumberFormat="1" applyBorder="1" applyAlignment="1">
      <alignment horizontal="center"/>
    </xf>
    <xf numFmtId="0" fontId="13" fillId="0" borderId="0" xfId="46" applyFont="1">
      <alignment vertical="center"/>
    </xf>
    <xf numFmtId="0" fontId="13" fillId="0" borderId="0" xfId="46" applyFont="1" applyAlignment="1">
      <alignment horizontal="right" vertical="center"/>
    </xf>
    <xf numFmtId="0" fontId="22" fillId="0" borderId="0" xfId="46" applyFont="1">
      <alignment vertical="center"/>
    </xf>
    <xf numFmtId="0" fontId="5" fillId="0" borderId="39" xfId="46" applyFont="1" applyBorder="1">
      <alignment vertical="center"/>
    </xf>
    <xf numFmtId="0" fontId="5" fillId="0" borderId="0" xfId="46" applyFont="1" applyAlignment="1" applyProtection="1">
      <alignment horizontal="center" vertical="center"/>
      <protection locked="0"/>
    </xf>
    <xf numFmtId="0" fontId="5" fillId="0" borderId="38" xfId="46" applyFont="1" applyBorder="1" applyProtection="1">
      <alignment vertical="center"/>
      <protection locked="0"/>
    </xf>
    <xf numFmtId="0" fontId="5" fillId="0" borderId="47" xfId="46" applyFont="1" applyBorder="1">
      <alignment vertical="center"/>
    </xf>
    <xf numFmtId="0" fontId="5" fillId="0" borderId="38" xfId="46" applyFont="1" applyBorder="1" applyAlignment="1" applyProtection="1">
      <alignment horizontal="center" vertical="center"/>
      <protection locked="0"/>
    </xf>
    <xf numFmtId="0" fontId="5" fillId="0" borderId="39" xfId="46" applyFont="1" applyBorder="1" applyAlignment="1" applyProtection="1">
      <alignment horizontal="center" vertical="center"/>
      <protection locked="0"/>
    </xf>
    <xf numFmtId="0" fontId="5" fillId="0" borderId="32" xfId="46" applyFont="1" applyBorder="1">
      <alignment vertical="center"/>
    </xf>
    <xf numFmtId="0" fontId="5" fillId="0" borderId="32" xfId="46" applyFont="1" applyBorder="1" applyAlignment="1" applyProtection="1">
      <alignment horizontal="center" vertical="center"/>
      <protection locked="0"/>
    </xf>
    <xf numFmtId="0" fontId="5" fillId="0" borderId="48" xfId="46" applyFont="1" applyBorder="1">
      <alignment vertical="center"/>
    </xf>
    <xf numFmtId="0" fontId="5" fillId="0" borderId="35" xfId="46" applyFont="1" applyBorder="1">
      <alignment vertical="center"/>
    </xf>
    <xf numFmtId="0" fontId="5" fillId="0" borderId="49" xfId="46" applyFont="1" applyBorder="1" applyProtection="1">
      <alignment vertical="center"/>
      <protection locked="0"/>
    </xf>
    <xf numFmtId="0" fontId="5" fillId="0" borderId="35" xfId="46" applyFont="1" applyBorder="1" applyProtection="1">
      <alignment vertical="center"/>
      <protection locked="0"/>
    </xf>
    <xf numFmtId="0" fontId="5" fillId="0" borderId="50" xfId="46" applyFont="1" applyBorder="1">
      <alignment vertical="center"/>
    </xf>
    <xf numFmtId="0" fontId="5" fillId="0" borderId="0" xfId="46" applyFont="1" applyAlignment="1" applyProtection="1">
      <alignment horizontal="right" vertical="center"/>
      <protection locked="0"/>
    </xf>
    <xf numFmtId="0" fontId="5" fillId="0" borderId="0" xfId="46" applyFont="1" applyAlignment="1" applyProtection="1">
      <alignment horizontal="left" vertical="center"/>
      <protection locked="0"/>
    </xf>
    <xf numFmtId="0" fontId="5" fillId="0" borderId="35" xfId="46" applyFont="1" applyBorder="1" applyAlignment="1" applyProtection="1">
      <alignment horizontal="center" vertical="center"/>
      <protection locked="0"/>
    </xf>
    <xf numFmtId="0" fontId="5" fillId="0" borderId="0" xfId="46" applyFont="1" applyAlignment="1">
      <alignment horizontal="left" vertical="center"/>
    </xf>
    <xf numFmtId="0" fontId="5" fillId="0" borderId="38" xfId="46" applyFont="1" applyBorder="1">
      <alignment vertical="center"/>
    </xf>
    <xf numFmtId="0" fontId="5" fillId="0" borderId="0" xfId="46" applyFont="1" applyAlignment="1">
      <alignment horizontal="right" vertical="center"/>
    </xf>
    <xf numFmtId="0" fontId="5" fillId="0" borderId="39" xfId="46" applyFont="1" applyBorder="1" applyAlignment="1">
      <alignment horizontal="left" vertical="center"/>
    </xf>
    <xf numFmtId="0" fontId="5" fillId="0" borderId="49" xfId="46" applyFont="1" applyBorder="1">
      <alignment vertical="center"/>
    </xf>
    <xf numFmtId="0" fontId="5" fillId="0" borderId="40" xfId="46" applyFont="1" applyBorder="1" applyAlignment="1">
      <alignment horizontal="left" vertical="center"/>
    </xf>
    <xf numFmtId="0" fontId="5" fillId="0" borderId="0" xfId="46" applyFont="1" applyAlignment="1">
      <alignment horizontal="center" vertical="center"/>
    </xf>
    <xf numFmtId="0" fontId="5" fillId="0" borderId="34" xfId="46" applyFont="1" applyBorder="1" applyAlignment="1" applyProtection="1">
      <alignment horizontal="right" vertical="center"/>
      <protection locked="0"/>
    </xf>
    <xf numFmtId="0" fontId="5" fillId="0" borderId="34" xfId="46" applyFont="1" applyBorder="1">
      <alignment vertical="center"/>
    </xf>
    <xf numFmtId="0" fontId="5" fillId="0" borderId="34" xfId="46" applyFont="1" applyBorder="1" applyAlignment="1" applyProtection="1">
      <alignment horizontal="center" vertical="center"/>
      <protection locked="0"/>
    </xf>
    <xf numFmtId="0" fontId="5" fillId="0" borderId="51" xfId="46" applyFont="1" applyBorder="1">
      <alignment vertical="center"/>
    </xf>
    <xf numFmtId="0" fontId="5" fillId="0" borderId="52" xfId="46" applyFont="1" applyBorder="1" applyProtection="1">
      <alignment vertical="center"/>
      <protection locked="0"/>
    </xf>
    <xf numFmtId="0" fontId="5" fillId="0" borderId="53" xfId="46" applyFont="1" applyBorder="1">
      <alignment vertical="center"/>
    </xf>
    <xf numFmtId="0" fontId="5" fillId="0" borderId="38" xfId="46" applyFont="1" applyBorder="1" applyAlignment="1">
      <alignment horizontal="center" vertical="center"/>
    </xf>
    <xf numFmtId="0" fontId="5" fillId="0" borderId="39" xfId="46" applyFont="1" applyBorder="1" applyAlignment="1">
      <alignment horizontal="center" vertical="center"/>
    </xf>
    <xf numFmtId="0" fontId="5" fillId="0" borderId="0" xfId="46" applyFont="1" applyAlignment="1">
      <alignment vertical="top"/>
    </xf>
    <xf numFmtId="0" fontId="5" fillId="0" borderId="35" xfId="46" applyFont="1" applyBorder="1" applyAlignment="1">
      <alignment horizontal="left" vertical="center"/>
    </xf>
    <xf numFmtId="0" fontId="5" fillId="0" borderId="25" xfId="46" quotePrefix="1" applyFont="1" applyBorder="1">
      <alignment vertical="center"/>
    </xf>
    <xf numFmtId="0" fontId="5" fillId="0" borderId="32" xfId="46" quotePrefix="1" applyFont="1" applyBorder="1">
      <alignment vertical="center"/>
    </xf>
    <xf numFmtId="0" fontId="5" fillId="0" borderId="48" xfId="46" quotePrefix="1" applyFont="1" applyBorder="1">
      <alignment vertical="center"/>
    </xf>
    <xf numFmtId="0" fontId="5" fillId="0" borderId="25" xfId="46" applyFont="1" applyBorder="1">
      <alignment vertical="center"/>
    </xf>
    <xf numFmtId="0" fontId="5" fillId="0" borderId="32" xfId="46" applyFont="1" applyBorder="1" applyAlignment="1">
      <alignment horizontal="left" vertical="center"/>
    </xf>
    <xf numFmtId="0" fontId="5" fillId="0" borderId="52" xfId="46" applyFont="1" applyBorder="1">
      <alignment vertical="center"/>
    </xf>
    <xf numFmtId="0" fontId="5" fillId="0" borderId="33" xfId="46" applyFont="1" applyBorder="1">
      <alignment vertical="center"/>
    </xf>
    <xf numFmtId="0" fontId="5" fillId="0" borderId="33" xfId="46" applyFont="1" applyBorder="1" applyAlignment="1">
      <alignment horizontal="center" vertical="center"/>
    </xf>
    <xf numFmtId="0" fontId="5" fillId="0" borderId="33" xfId="46" applyFont="1" applyBorder="1" applyAlignment="1">
      <alignment horizontal="right" vertical="center"/>
    </xf>
    <xf numFmtId="0" fontId="5" fillId="0" borderId="33" xfId="46" applyFont="1" applyBorder="1" applyAlignment="1" applyProtection="1">
      <alignment horizontal="center" vertical="center"/>
      <protection locked="0"/>
    </xf>
    <xf numFmtId="0" fontId="5" fillId="0" borderId="35" xfId="46" applyFont="1" applyBorder="1" applyAlignment="1">
      <alignment horizontal="right" vertical="center"/>
    </xf>
    <xf numFmtId="0" fontId="5" fillId="0" borderId="54" xfId="46" quotePrefix="1" applyFont="1" applyBorder="1">
      <alignment vertical="center"/>
    </xf>
    <xf numFmtId="0" fontId="5" fillId="0" borderId="33" xfId="46" quotePrefix="1" applyFont="1" applyBorder="1">
      <alignment vertical="center"/>
    </xf>
    <xf numFmtId="0" fontId="5" fillId="0" borderId="55" xfId="46" quotePrefix="1" applyFont="1" applyBorder="1">
      <alignment vertical="center"/>
    </xf>
    <xf numFmtId="0" fontId="5" fillId="0" borderId="38" xfId="46" quotePrefix="1" applyFont="1" applyBorder="1">
      <alignment vertical="center"/>
    </xf>
    <xf numFmtId="0" fontId="5" fillId="0" borderId="0" xfId="46" quotePrefix="1" applyFont="1">
      <alignment vertical="center"/>
    </xf>
    <xf numFmtId="0" fontId="5" fillId="0" borderId="39" xfId="46" quotePrefix="1" applyFont="1" applyBorder="1">
      <alignment vertical="center"/>
    </xf>
    <xf numFmtId="0" fontId="5" fillId="0" borderId="40" xfId="46" applyFont="1" applyBorder="1">
      <alignment vertical="center"/>
    </xf>
    <xf numFmtId="0" fontId="5" fillId="0" borderId="32" xfId="46" applyFont="1" applyBorder="1" applyProtection="1">
      <alignment vertical="center"/>
      <protection locked="0"/>
    </xf>
    <xf numFmtId="0" fontId="14" fillId="0" borderId="0" xfId="46" applyFont="1">
      <alignment vertical="center"/>
    </xf>
    <xf numFmtId="0" fontId="5" fillId="0" borderId="56" xfId="46" applyFont="1" applyBorder="1">
      <alignment vertical="center"/>
    </xf>
    <xf numFmtId="0" fontId="5" fillId="0" borderId="56" xfId="46" applyFont="1" applyBorder="1" applyAlignment="1" applyProtection="1">
      <alignment horizontal="left" vertical="center"/>
      <protection locked="0"/>
    </xf>
    <xf numFmtId="0" fontId="5" fillId="0" borderId="32" xfId="46" applyFont="1" applyBorder="1" applyAlignment="1">
      <alignment horizontal="center" vertical="center"/>
    </xf>
    <xf numFmtId="0" fontId="5" fillId="0" borderId="35" xfId="46" applyFont="1" applyBorder="1" applyAlignment="1">
      <alignment horizontal="center" vertical="center"/>
    </xf>
    <xf numFmtId="0" fontId="5" fillId="0" borderId="38" xfId="46" applyFont="1" applyBorder="1" applyAlignment="1" applyProtection="1">
      <alignment horizontal="left" vertical="center"/>
      <protection locked="0"/>
    </xf>
    <xf numFmtId="0" fontId="5" fillId="0" borderId="34" xfId="46" applyFont="1" applyBorder="1" applyAlignment="1">
      <alignment horizontal="right" vertical="center"/>
    </xf>
    <xf numFmtId="0" fontId="5" fillId="0" borderId="33" xfId="0" applyFont="1" applyBorder="1">
      <alignment vertical="center"/>
    </xf>
    <xf numFmtId="0" fontId="5" fillId="0" borderId="0" xfId="0" applyFont="1">
      <alignment vertical="center"/>
    </xf>
    <xf numFmtId="0" fontId="5" fillId="0" borderId="32" xfId="0" applyFont="1" applyBorder="1" applyProtection="1">
      <alignment vertical="center"/>
      <protection locked="0"/>
    </xf>
    <xf numFmtId="0" fontId="5" fillId="0" borderId="32" xfId="0" applyFont="1" applyBorder="1">
      <alignment vertical="center"/>
    </xf>
    <xf numFmtId="0" fontId="5" fillId="0" borderId="0" xfId="0" applyFont="1" applyProtection="1">
      <alignment vertical="center"/>
      <protection locked="0"/>
    </xf>
    <xf numFmtId="0" fontId="5" fillId="0" borderId="35" xfId="0" applyFont="1" applyBorder="1">
      <alignment vertical="center"/>
    </xf>
    <xf numFmtId="0" fontId="5" fillId="0" borderId="35" xfId="0" applyFont="1" applyBorder="1" applyAlignment="1" applyProtection="1">
      <alignment horizontal="center" vertical="center"/>
      <protection locked="0"/>
    </xf>
    <xf numFmtId="0" fontId="5" fillId="0" borderId="57" xfId="46" applyFont="1" applyBorder="1">
      <alignment vertical="center"/>
    </xf>
    <xf numFmtId="0" fontId="5" fillId="0" borderId="58" xfId="46" applyFont="1" applyBorder="1">
      <alignment vertical="center"/>
    </xf>
    <xf numFmtId="0" fontId="5" fillId="0" borderId="59" xfId="46" applyFont="1" applyBorder="1">
      <alignment vertical="center"/>
    </xf>
    <xf numFmtId="0" fontId="5" fillId="0" borderId="59" xfId="46" applyFont="1" applyBorder="1" applyAlignment="1" applyProtection="1">
      <alignment horizontal="center" vertical="center"/>
      <protection locked="0"/>
    </xf>
    <xf numFmtId="0" fontId="5" fillId="0" borderId="55" xfId="46" applyFont="1" applyBorder="1">
      <alignment vertical="center"/>
    </xf>
    <xf numFmtId="0" fontId="5" fillId="0" borderId="33" xfId="46" applyFont="1" applyBorder="1" applyAlignment="1">
      <alignment horizontal="left" vertical="center"/>
    </xf>
    <xf numFmtId="0" fontId="5" fillId="0" borderId="55" xfId="46" applyFont="1" applyBorder="1" applyAlignment="1">
      <alignment horizontal="left" vertical="center"/>
    </xf>
    <xf numFmtId="0" fontId="5" fillId="0" borderId="60" xfId="46" applyFont="1" applyBorder="1">
      <alignment vertical="center"/>
    </xf>
    <xf numFmtId="0" fontId="5" fillId="0" borderId="60" xfId="46" applyFont="1" applyBorder="1" applyProtection="1">
      <alignment vertical="center"/>
      <protection locked="0"/>
    </xf>
    <xf numFmtId="0" fontId="5" fillId="0" borderId="60" xfId="46" applyFont="1" applyBorder="1" applyAlignment="1">
      <alignment horizontal="right" vertical="center"/>
    </xf>
    <xf numFmtId="0" fontId="5" fillId="0" borderId="60" xfId="46" applyFont="1" applyBorder="1" applyAlignment="1">
      <alignment horizontal="left" vertical="center"/>
    </xf>
    <xf numFmtId="0" fontId="5" fillId="0" borderId="61" xfId="46" applyFont="1" applyBorder="1" applyAlignment="1">
      <alignment horizontal="left" vertical="center"/>
    </xf>
    <xf numFmtId="0" fontId="5" fillId="0" borderId="39" xfId="46" applyFont="1" applyBorder="1" applyAlignment="1">
      <alignment horizontal="right" vertical="center"/>
    </xf>
    <xf numFmtId="0" fontId="5" fillId="0" borderId="48" xfId="46" applyFont="1" applyBorder="1" applyAlignment="1">
      <alignment horizontal="left" vertical="center"/>
    </xf>
    <xf numFmtId="0" fontId="5" fillId="0" borderId="62" xfId="46" applyFont="1" applyBorder="1">
      <alignment vertical="center"/>
    </xf>
    <xf numFmtId="0" fontId="5" fillId="0" borderId="54" xfId="46" applyFont="1" applyBorder="1" applyProtection="1">
      <alignment vertical="center"/>
      <protection locked="0"/>
    </xf>
    <xf numFmtId="0" fontId="5" fillId="0" borderId="55" xfId="46" applyFont="1" applyBorder="1" applyProtection="1">
      <alignment vertical="center"/>
      <protection locked="0"/>
    </xf>
    <xf numFmtId="0" fontId="5" fillId="0" borderId="39" xfId="46" applyFont="1" applyBorder="1" applyProtection="1">
      <alignment vertical="center"/>
      <protection locked="0"/>
    </xf>
    <xf numFmtId="0" fontId="5" fillId="0" borderId="60" xfId="46" applyFont="1" applyBorder="1" applyAlignment="1" applyProtection="1">
      <alignment horizontal="center" vertical="center"/>
      <protection locked="0"/>
    </xf>
    <xf numFmtId="0" fontId="5" fillId="0" borderId="63" xfId="46" applyFont="1" applyBorder="1">
      <alignment vertical="center"/>
    </xf>
    <xf numFmtId="0" fontId="5" fillId="0" borderId="0" xfId="0" applyFont="1" applyAlignment="1">
      <alignment horizontal="center"/>
    </xf>
    <xf numFmtId="0" fontId="5" fillId="0" borderId="0" xfId="0" applyFont="1" applyAlignment="1"/>
    <xf numFmtId="0" fontId="5" fillId="0" borderId="35" xfId="0" applyFont="1" applyBorder="1" applyAlignment="1">
      <alignment horizontal="right"/>
    </xf>
    <xf numFmtId="0" fontId="5" fillId="0" borderId="0" xfId="0" applyFont="1" applyAlignment="1">
      <alignment horizontal="justify"/>
    </xf>
    <xf numFmtId="0" fontId="5" fillId="0" borderId="0" xfId="0" applyFont="1" applyAlignment="1">
      <alignment wrapText="1"/>
    </xf>
    <xf numFmtId="0" fontId="5" fillId="0" borderId="35" xfId="0" applyFont="1" applyBorder="1" applyAlignment="1">
      <alignment horizontal="justify"/>
    </xf>
    <xf numFmtId="0" fontId="5" fillId="0" borderId="35" xfId="0" applyFont="1" applyBorder="1" applyAlignment="1">
      <alignment wrapText="1"/>
    </xf>
    <xf numFmtId="0" fontId="5" fillId="0" borderId="0" xfId="0" applyFont="1" applyAlignment="1">
      <alignment horizontal="left"/>
    </xf>
    <xf numFmtId="0" fontId="5" fillId="0" borderId="35" xfId="46" applyFont="1" applyBorder="1" applyAlignment="1" applyProtection="1">
      <alignment horizontal="left" vertical="center"/>
      <protection locked="0"/>
    </xf>
    <xf numFmtId="58" fontId="5" fillId="0" borderId="0" xfId="0" applyNumberFormat="1" applyFont="1" applyAlignment="1">
      <alignment horizontal="center"/>
    </xf>
    <xf numFmtId="0" fontId="28" fillId="25" borderId="64" xfId="45" applyFont="1" applyFill="1" applyBorder="1"/>
    <xf numFmtId="0" fontId="28" fillId="25" borderId="65" xfId="45" applyFont="1" applyFill="1" applyBorder="1"/>
    <xf numFmtId="0" fontId="28" fillId="25" borderId="65" xfId="45" applyFont="1" applyFill="1" applyBorder="1" applyAlignment="1">
      <alignment horizontal="left" indent="1"/>
    </xf>
    <xf numFmtId="0" fontId="28" fillId="25" borderId="66" xfId="45" applyFont="1" applyFill="1" applyBorder="1" applyAlignment="1">
      <alignment horizontal="left" indent="1"/>
    </xf>
    <xf numFmtId="0" fontId="12" fillId="0" borderId="0" xfId="45" applyFont="1"/>
    <xf numFmtId="0" fontId="28" fillId="25" borderId="31" xfId="45" applyFont="1" applyFill="1" applyBorder="1"/>
    <xf numFmtId="0" fontId="12" fillId="25" borderId="31" xfId="45" applyFont="1" applyFill="1" applyBorder="1"/>
    <xf numFmtId="0" fontId="12" fillId="25" borderId="37" xfId="45" applyFont="1" applyFill="1" applyBorder="1"/>
    <xf numFmtId="0" fontId="5" fillId="0" borderId="0" xfId="45" applyFont="1" applyAlignment="1">
      <alignment horizontal="right" vertical="center"/>
    </xf>
    <xf numFmtId="0" fontId="28" fillId="25" borderId="26" xfId="45" applyFont="1" applyFill="1" applyBorder="1"/>
    <xf numFmtId="0" fontId="28" fillId="25" borderId="67" xfId="45" applyFont="1" applyFill="1" applyBorder="1"/>
    <xf numFmtId="0" fontId="28" fillId="25" borderId="67" xfId="45" applyFont="1" applyFill="1" applyBorder="1" applyAlignment="1">
      <alignment horizontal="left" indent="1"/>
    </xf>
    <xf numFmtId="0" fontId="28" fillId="25" borderId="68" xfId="45" applyFont="1" applyFill="1" applyBorder="1" applyAlignment="1">
      <alignment horizontal="left" indent="1"/>
    </xf>
    <xf numFmtId="0" fontId="28" fillId="25" borderId="69" xfId="45" applyFont="1" applyFill="1" applyBorder="1"/>
    <xf numFmtId="0" fontId="14" fillId="0" borderId="65" xfId="45" applyFont="1" applyBorder="1"/>
    <xf numFmtId="0" fontId="14" fillId="0" borderId="65" xfId="45" applyFont="1" applyBorder="1" applyAlignment="1">
      <alignment horizontal="center"/>
    </xf>
    <xf numFmtId="0" fontId="12" fillId="0" borderId="48" xfId="45" applyFont="1" applyBorder="1"/>
    <xf numFmtId="0" fontId="14" fillId="0" borderId="58" xfId="45" applyFont="1" applyBorder="1"/>
    <xf numFmtId="0" fontId="14" fillId="0" borderId="67" xfId="45" applyFont="1" applyBorder="1"/>
    <xf numFmtId="0" fontId="14" fillId="0" borderId="67" xfId="45" applyFont="1" applyBorder="1" applyAlignment="1">
      <alignment horizontal="center"/>
    </xf>
    <xf numFmtId="0" fontId="14" fillId="0" borderId="0" xfId="45" applyFont="1"/>
    <xf numFmtId="0" fontId="14" fillId="0" borderId="39" xfId="45" applyFont="1" applyBorder="1"/>
    <xf numFmtId="0" fontId="9" fillId="0" borderId="0" xfId="0" applyFont="1">
      <alignment vertical="center"/>
    </xf>
    <xf numFmtId="0" fontId="12" fillId="0" borderId="67" xfId="45" applyFont="1" applyBorder="1"/>
    <xf numFmtId="0" fontId="12" fillId="0" borderId="70" xfId="45" applyFont="1" applyBorder="1"/>
    <xf numFmtId="0" fontId="12" fillId="25" borderId="67" xfId="45" applyFont="1" applyFill="1" applyBorder="1" applyAlignment="1">
      <alignment horizontal="left" indent="1"/>
    </xf>
    <xf numFmtId="0" fontId="12" fillId="25" borderId="68" xfId="45" applyFont="1" applyFill="1" applyBorder="1" applyAlignment="1">
      <alignment horizontal="left" indent="1"/>
    </xf>
    <xf numFmtId="0" fontId="14" fillId="0" borderId="67" xfId="45" quotePrefix="1" applyFont="1" applyBorder="1" applyAlignment="1">
      <alignment horizontal="center"/>
    </xf>
    <xf numFmtId="0" fontId="12" fillId="0" borderId="58" xfId="45" applyFont="1" applyBorder="1"/>
    <xf numFmtId="0" fontId="14" fillId="0" borderId="71" xfId="45" applyFont="1" applyBorder="1"/>
    <xf numFmtId="0" fontId="29" fillId="0" borderId="0" xfId="45" applyFont="1" applyAlignment="1">
      <alignment vertical="center"/>
    </xf>
    <xf numFmtId="0" fontId="29" fillId="0" borderId="0" xfId="45" applyFont="1"/>
    <xf numFmtId="0" fontId="28" fillId="25" borderId="72" xfId="45" applyFont="1" applyFill="1" applyBorder="1"/>
    <xf numFmtId="0" fontId="28" fillId="25" borderId="72" xfId="45" applyFont="1" applyFill="1" applyBorder="1" applyAlignment="1">
      <alignment horizontal="left" indent="1"/>
    </xf>
    <xf numFmtId="0" fontId="28" fillId="25" borderId="73" xfId="45" applyFont="1" applyFill="1" applyBorder="1" applyAlignment="1">
      <alignment horizontal="left" indent="1"/>
    </xf>
    <xf numFmtId="0" fontId="28" fillId="25" borderId="74" xfId="45" applyFont="1" applyFill="1" applyBorder="1"/>
    <xf numFmtId="0" fontId="12" fillId="25" borderId="72" xfId="45" applyFont="1" applyFill="1" applyBorder="1" applyAlignment="1">
      <alignment horizontal="left" indent="1"/>
    </xf>
    <xf numFmtId="0" fontId="12" fillId="25" borderId="73" xfId="45" applyFont="1" applyFill="1" applyBorder="1" applyAlignment="1">
      <alignment horizontal="left" indent="1"/>
    </xf>
    <xf numFmtId="0" fontId="12" fillId="0" borderId="0" xfId="45" applyFont="1" applyAlignment="1">
      <alignment horizontal="left"/>
    </xf>
    <xf numFmtId="0" fontId="14" fillId="0" borderId="35" xfId="45" quotePrefix="1" applyFont="1" applyBorder="1" applyAlignment="1">
      <alignment horizontal="center"/>
    </xf>
    <xf numFmtId="0" fontId="12" fillId="0" borderId="57" xfId="45" applyFont="1" applyBorder="1" applyAlignment="1">
      <alignment horizontal="right"/>
    </xf>
    <xf numFmtId="0" fontId="12" fillId="0" borderId="58" xfId="45" applyFont="1" applyBorder="1" applyAlignment="1">
      <alignment horizontal="center"/>
    </xf>
    <xf numFmtId="0" fontId="12" fillId="0" borderId="71" xfId="45" applyFont="1" applyBorder="1"/>
    <xf numFmtId="0" fontId="30" fillId="0" borderId="0" xfId="0" applyFont="1">
      <alignment vertical="center"/>
    </xf>
    <xf numFmtId="0" fontId="28" fillId="25" borderId="31" xfId="45" applyFont="1" applyFill="1" applyBorder="1" applyAlignment="1">
      <alignment horizontal="centerContinuous"/>
    </xf>
    <xf numFmtId="0" fontId="28" fillId="25" borderId="37" xfId="45" applyFont="1" applyFill="1" applyBorder="1" applyAlignment="1">
      <alignment horizontal="centerContinuous"/>
    </xf>
    <xf numFmtId="0" fontId="12" fillId="0" borderId="26" xfId="45" applyFont="1" applyBorder="1" applyAlignment="1">
      <alignment horizontal="right"/>
    </xf>
    <xf numFmtId="0" fontId="12" fillId="0" borderId="67" xfId="45" applyFont="1" applyBorder="1" applyAlignment="1">
      <alignment horizontal="center"/>
    </xf>
    <xf numFmtId="0" fontId="12" fillId="0" borderId="67" xfId="45" applyFont="1" applyBorder="1" applyAlignment="1">
      <alignment horizontal="left"/>
    </xf>
    <xf numFmtId="0" fontId="14" fillId="0" borderId="35" xfId="45" applyFont="1" applyBorder="1" applyAlignment="1">
      <alignment horizontal="center"/>
    </xf>
    <xf numFmtId="0" fontId="28" fillId="25" borderId="75" xfId="45" applyFont="1" applyFill="1" applyBorder="1"/>
    <xf numFmtId="0" fontId="12" fillId="0" borderId="26" xfId="45" applyFont="1" applyBorder="1" applyAlignment="1">
      <alignment horizontal="left" indent="1"/>
    </xf>
    <xf numFmtId="0" fontId="12" fillId="0" borderId="0" xfId="45" applyFont="1" applyAlignment="1">
      <alignment horizontal="center"/>
    </xf>
    <xf numFmtId="0" fontId="28" fillId="25" borderId="58" xfId="45" applyFont="1" applyFill="1" applyBorder="1" applyAlignment="1">
      <alignment horizontal="left" indent="1"/>
    </xf>
    <xf numFmtId="0" fontId="28" fillId="25" borderId="76" xfId="45" applyFont="1" applyFill="1" applyBorder="1" applyAlignment="1">
      <alignment horizontal="left" indent="1"/>
    </xf>
    <xf numFmtId="0" fontId="14" fillId="0" borderId="32" xfId="45" applyFont="1" applyBorder="1" applyAlignment="1">
      <alignment horizontal="center"/>
    </xf>
    <xf numFmtId="0" fontId="12" fillId="0" borderId="35" xfId="45" applyFont="1" applyBorder="1"/>
    <xf numFmtId="0" fontId="28" fillId="0" borderId="0" xfId="45" applyFont="1"/>
    <xf numFmtId="0" fontId="12" fillId="0" borderId="75" xfId="45" applyFont="1" applyBorder="1" applyAlignment="1">
      <alignment horizontal="left" indent="1"/>
    </xf>
    <xf numFmtId="0" fontId="12" fillId="0" borderId="72" xfId="45" applyFont="1" applyBorder="1"/>
    <xf numFmtId="0" fontId="12" fillId="0" borderId="40" xfId="45" applyFont="1" applyBorder="1"/>
    <xf numFmtId="0" fontId="27" fillId="0" borderId="0" xfId="45" applyFont="1" applyAlignment="1">
      <alignment horizontal="center" vertical="center" textRotation="255"/>
    </xf>
    <xf numFmtId="0" fontId="28" fillId="0" borderId="0" xfId="45" applyFont="1" applyAlignment="1">
      <alignment horizontal="left" indent="1"/>
    </xf>
    <xf numFmtId="0" fontId="12" fillId="0" borderId="0" xfId="45" applyFont="1" applyAlignment="1">
      <alignment horizontal="left" indent="1"/>
    </xf>
    <xf numFmtId="56" fontId="12" fillId="0" borderId="0" xfId="45" applyNumberFormat="1" applyFont="1" applyAlignment="1">
      <alignment horizontal="center" vertical="center"/>
    </xf>
    <xf numFmtId="0" fontId="1" fillId="0" borderId="0" xfId="45" applyAlignment="1">
      <alignment horizontal="center" vertical="center"/>
    </xf>
    <xf numFmtId="0" fontId="14" fillId="0" borderId="0" xfId="45" applyFont="1" applyAlignment="1">
      <alignment horizontal="left"/>
    </xf>
    <xf numFmtId="0" fontId="28" fillId="0" borderId="0" xfId="45" applyFont="1" applyAlignment="1">
      <alignment horizontal="left"/>
    </xf>
    <xf numFmtId="0" fontId="12" fillId="0" borderId="0" xfId="45" applyFont="1" applyAlignment="1">
      <alignment horizontal="right"/>
    </xf>
    <xf numFmtId="49" fontId="12" fillId="0" borderId="0" xfId="45" applyNumberFormat="1" applyFont="1" applyAlignment="1">
      <alignment horizontal="center"/>
    </xf>
    <xf numFmtId="0" fontId="14" fillId="0" borderId="0" xfId="45" applyFont="1" applyAlignment="1">
      <alignment horizontal="center"/>
    </xf>
    <xf numFmtId="0" fontId="1" fillId="0" borderId="0" xfId="45" applyAlignment="1">
      <alignment vertical="center" textRotation="255"/>
    </xf>
    <xf numFmtId="187" fontId="12" fillId="0" borderId="0" xfId="45" applyNumberFormat="1" applyFont="1" applyAlignment="1">
      <alignment horizontal="left" indent="1"/>
    </xf>
    <xf numFmtId="0" fontId="1" fillId="0" borderId="0" xfId="45" applyAlignment="1">
      <alignment horizontal="left"/>
    </xf>
    <xf numFmtId="0" fontId="14" fillId="0" borderId="35" xfId="45" applyFont="1" applyBorder="1"/>
    <xf numFmtId="0" fontId="14" fillId="0" borderId="35" xfId="45" applyFont="1" applyBorder="1" applyAlignment="1">
      <alignment horizontal="left"/>
    </xf>
    <xf numFmtId="0" fontId="12" fillId="0" borderId="0" xfId="45" applyFont="1" applyAlignment="1">
      <alignment horizontal="center" shrinkToFit="1"/>
    </xf>
    <xf numFmtId="0" fontId="27" fillId="26" borderId="43" xfId="45" applyFont="1" applyFill="1" applyBorder="1" applyAlignment="1">
      <alignment horizontal="centerContinuous"/>
    </xf>
    <xf numFmtId="0" fontId="27" fillId="26" borderId="31" xfId="45" applyFont="1" applyFill="1" applyBorder="1" applyAlignment="1">
      <alignment horizontal="centerContinuous"/>
    </xf>
    <xf numFmtId="0" fontId="27" fillId="26" borderId="37" xfId="45" applyFont="1" applyFill="1" applyBorder="1" applyAlignment="1">
      <alignment horizontal="centerContinuous"/>
    </xf>
    <xf numFmtId="0" fontId="12" fillId="25" borderId="43" xfId="45" applyFont="1" applyFill="1" applyBorder="1" applyAlignment="1">
      <alignment horizontal="centerContinuous"/>
    </xf>
    <xf numFmtId="0" fontId="12" fillId="25" borderId="31" xfId="45" applyFont="1" applyFill="1" applyBorder="1" applyAlignment="1">
      <alignment horizontal="centerContinuous"/>
    </xf>
    <xf numFmtId="0" fontId="12" fillId="25" borderId="37" xfId="45" applyFont="1" applyFill="1" applyBorder="1" applyAlignment="1">
      <alignment horizontal="centerContinuous"/>
    </xf>
    <xf numFmtId="0" fontId="12" fillId="25" borderId="25" xfId="45" applyFont="1" applyFill="1" applyBorder="1"/>
    <xf numFmtId="0" fontId="12" fillId="25" borderId="32" xfId="45" applyFont="1" applyFill="1" applyBorder="1"/>
    <xf numFmtId="0" fontId="12" fillId="25" borderId="0" xfId="45" applyFont="1" applyFill="1"/>
    <xf numFmtId="0" fontId="12" fillId="25" borderId="64" xfId="45" applyFont="1" applyFill="1" applyBorder="1" applyAlignment="1">
      <alignment horizontal="centerContinuous"/>
    </xf>
    <xf numFmtId="0" fontId="12" fillId="25" borderId="65" xfId="45" applyFont="1" applyFill="1" applyBorder="1" applyAlignment="1">
      <alignment horizontal="centerContinuous"/>
    </xf>
    <xf numFmtId="0" fontId="12" fillId="25" borderId="77" xfId="45" applyFont="1" applyFill="1" applyBorder="1" applyAlignment="1">
      <alignment horizontal="centerContinuous"/>
    </xf>
    <xf numFmtId="0" fontId="12" fillId="25" borderId="58" xfId="45" applyFont="1" applyFill="1" applyBorder="1" applyAlignment="1">
      <alignment horizontal="centerContinuous"/>
    </xf>
    <xf numFmtId="0" fontId="12" fillId="25" borderId="78" xfId="45" applyFont="1" applyFill="1" applyBorder="1" applyAlignment="1">
      <alignment horizontal="centerContinuous"/>
    </xf>
    <xf numFmtId="0" fontId="12" fillId="25" borderId="13" xfId="45" applyFont="1" applyFill="1" applyBorder="1" applyAlignment="1">
      <alignment horizontal="centerContinuous"/>
    </xf>
    <xf numFmtId="0" fontId="12" fillId="25" borderId="38" xfId="45" applyFont="1" applyFill="1" applyBorder="1" applyAlignment="1">
      <alignment horizontal="center"/>
    </xf>
    <xf numFmtId="0" fontId="12" fillId="25" borderId="58" xfId="45" applyFont="1" applyFill="1" applyBorder="1" applyAlignment="1">
      <alignment horizontal="center"/>
    </xf>
    <xf numFmtId="0" fontId="12" fillId="25" borderId="57" xfId="45" applyFont="1" applyFill="1" applyBorder="1" applyAlignment="1">
      <alignment horizontal="center" shrinkToFit="1"/>
    </xf>
    <xf numFmtId="0" fontId="1" fillId="25" borderId="77" xfId="45" applyFill="1" applyBorder="1" applyAlignment="1">
      <alignment horizontal="centerContinuous"/>
    </xf>
    <xf numFmtId="0" fontId="12" fillId="25" borderId="0" xfId="45" applyFont="1" applyFill="1" applyAlignment="1">
      <alignment horizontal="center"/>
    </xf>
    <xf numFmtId="0" fontId="12" fillId="25" borderId="39" xfId="45" applyFont="1" applyFill="1" applyBorder="1" applyAlignment="1">
      <alignment horizontal="center"/>
    </xf>
    <xf numFmtId="0" fontId="12" fillId="25" borderId="79" xfId="45" applyFont="1" applyFill="1" applyBorder="1"/>
    <xf numFmtId="0" fontId="12" fillId="25" borderId="38" xfId="45" applyFont="1" applyFill="1" applyBorder="1"/>
    <xf numFmtId="0" fontId="12" fillId="25" borderId="26" xfId="45" applyFont="1" applyFill="1" applyBorder="1" applyAlignment="1">
      <alignment horizontal="centerContinuous" shrinkToFit="1"/>
    </xf>
    <xf numFmtId="0" fontId="12" fillId="25" borderId="67" xfId="45" applyFont="1" applyFill="1" applyBorder="1" applyAlignment="1">
      <alignment horizontal="centerContinuous" shrinkToFit="1"/>
    </xf>
    <xf numFmtId="0" fontId="12" fillId="25" borderId="70" xfId="45" applyFont="1" applyFill="1" applyBorder="1" applyAlignment="1">
      <alignment horizontal="centerContinuous" shrinkToFit="1"/>
    </xf>
    <xf numFmtId="0" fontId="12" fillId="25" borderId="18" xfId="45" applyFont="1" applyFill="1" applyBorder="1" applyAlignment="1">
      <alignment horizontal="centerContinuous" shrinkToFit="1"/>
    </xf>
    <xf numFmtId="0" fontId="12" fillId="25" borderId="19" xfId="45" applyFont="1" applyFill="1" applyBorder="1" applyAlignment="1">
      <alignment horizontal="centerContinuous" shrinkToFit="1"/>
    </xf>
    <xf numFmtId="0" fontId="12" fillId="25" borderId="69" xfId="45" applyFont="1" applyFill="1" applyBorder="1" applyAlignment="1">
      <alignment horizontal="centerContinuous" shrinkToFit="1"/>
    </xf>
    <xf numFmtId="0" fontId="12" fillId="25" borderId="26" xfId="45" applyFont="1" applyFill="1" applyBorder="1" applyAlignment="1">
      <alignment horizontal="center" shrinkToFit="1"/>
    </xf>
    <xf numFmtId="0" fontId="12" fillId="25" borderId="20" xfId="45" applyFont="1" applyFill="1" applyBorder="1" applyAlignment="1">
      <alignment horizontal="centerContinuous" shrinkToFit="1"/>
    </xf>
    <xf numFmtId="0" fontId="12" fillId="25" borderId="80" xfId="45" applyFont="1" applyFill="1" applyBorder="1" applyAlignment="1">
      <alignment horizontal="centerContinuous" shrinkToFit="1"/>
    </xf>
    <xf numFmtId="0" fontId="12" fillId="25" borderId="81" xfId="45" applyFont="1" applyFill="1" applyBorder="1" applyAlignment="1">
      <alignment horizontal="centerContinuous" shrinkToFit="1"/>
    </xf>
    <xf numFmtId="0" fontId="12" fillId="25" borderId="68" xfId="45" applyFont="1" applyFill="1" applyBorder="1" applyAlignment="1">
      <alignment horizontal="centerContinuous" shrinkToFit="1"/>
    </xf>
    <xf numFmtId="0" fontId="12" fillId="25" borderId="67" xfId="45" applyFont="1" applyFill="1" applyBorder="1" applyAlignment="1">
      <alignment shrinkToFit="1"/>
    </xf>
    <xf numFmtId="0" fontId="12" fillId="25" borderId="82" xfId="45" applyFont="1" applyFill="1" applyBorder="1" applyAlignment="1">
      <alignment shrinkToFit="1"/>
    </xf>
    <xf numFmtId="0" fontId="12" fillId="25" borderId="82" xfId="45" applyFont="1" applyFill="1" applyBorder="1"/>
    <xf numFmtId="0" fontId="12" fillId="25" borderId="67" xfId="45" applyFont="1" applyFill="1" applyBorder="1"/>
    <xf numFmtId="0" fontId="12" fillId="25" borderId="70" xfId="45" applyFont="1" applyFill="1" applyBorder="1"/>
    <xf numFmtId="0" fontId="12" fillId="25" borderId="75" xfId="45" applyFont="1" applyFill="1" applyBorder="1" applyAlignment="1">
      <alignment horizontal="centerContinuous" shrinkToFit="1"/>
    </xf>
    <xf numFmtId="0" fontId="12" fillId="25" borderId="72" xfId="45" applyFont="1" applyFill="1" applyBorder="1" applyAlignment="1">
      <alignment horizontal="centerContinuous" shrinkToFit="1"/>
    </xf>
    <xf numFmtId="0" fontId="12" fillId="25" borderId="83" xfId="45" applyFont="1" applyFill="1" applyBorder="1" applyAlignment="1">
      <alignment horizontal="centerContinuous" shrinkToFit="1"/>
    </xf>
    <xf numFmtId="0" fontId="12" fillId="25" borderId="35" xfId="45" applyFont="1" applyFill="1" applyBorder="1" applyAlignment="1">
      <alignment horizontal="centerContinuous" shrinkToFit="1"/>
    </xf>
    <xf numFmtId="0" fontId="12" fillId="25" borderId="49" xfId="45" applyFont="1" applyFill="1" applyBorder="1" applyAlignment="1">
      <alignment shrinkToFit="1"/>
    </xf>
    <xf numFmtId="0" fontId="12" fillId="25" borderId="84" xfId="45" applyFont="1" applyFill="1" applyBorder="1" applyAlignment="1">
      <alignment horizontal="centerContinuous" shrinkToFit="1"/>
    </xf>
    <xf numFmtId="0" fontId="12" fillId="25" borderId="85" xfId="45" applyFont="1" applyFill="1" applyBorder="1" applyAlignment="1">
      <alignment horizontal="centerContinuous" shrinkToFit="1"/>
    </xf>
    <xf numFmtId="0" fontId="12" fillId="25" borderId="86" xfId="45" applyFont="1" applyFill="1" applyBorder="1" applyAlignment="1">
      <alignment horizontal="centerContinuous" shrinkToFit="1"/>
    </xf>
    <xf numFmtId="0" fontId="12" fillId="25" borderId="87" xfId="45" applyFont="1" applyFill="1" applyBorder="1" applyAlignment="1">
      <alignment horizontal="centerContinuous" shrinkToFit="1"/>
    </xf>
    <xf numFmtId="0" fontId="12" fillId="25" borderId="88" xfId="45" applyFont="1" applyFill="1" applyBorder="1" applyAlignment="1">
      <alignment horizontal="centerContinuous" shrinkToFit="1"/>
    </xf>
    <xf numFmtId="0" fontId="12" fillId="25" borderId="40" xfId="45" applyFont="1" applyFill="1" applyBorder="1" applyAlignment="1">
      <alignment horizontal="centerContinuous" shrinkToFit="1"/>
    </xf>
    <xf numFmtId="0" fontId="12" fillId="25" borderId="75" xfId="45" applyFont="1" applyFill="1" applyBorder="1" applyAlignment="1">
      <alignment shrinkToFit="1"/>
    </xf>
    <xf numFmtId="0" fontId="12" fillId="25" borderId="83" xfId="45" applyFont="1" applyFill="1" applyBorder="1" applyAlignment="1">
      <alignment shrinkToFit="1"/>
    </xf>
    <xf numFmtId="0" fontId="12" fillId="25" borderId="49" xfId="45" applyFont="1" applyFill="1" applyBorder="1" applyAlignment="1">
      <alignment horizontal="centerContinuous" shrinkToFit="1"/>
    </xf>
    <xf numFmtId="0" fontId="12" fillId="25" borderId="89" xfId="45" applyFont="1" applyFill="1" applyBorder="1" applyAlignment="1">
      <alignment shrinkToFit="1"/>
    </xf>
    <xf numFmtId="0" fontId="12" fillId="25" borderId="89" xfId="45" applyFont="1" applyFill="1" applyBorder="1"/>
    <xf numFmtId="0" fontId="12" fillId="25" borderId="75" xfId="45" applyFont="1" applyFill="1" applyBorder="1"/>
    <xf numFmtId="0" fontId="12" fillId="25" borderId="72" xfId="45" applyFont="1" applyFill="1" applyBorder="1"/>
    <xf numFmtId="0" fontId="12" fillId="25" borderId="83" xfId="45" applyFont="1" applyFill="1" applyBorder="1"/>
    <xf numFmtId="0" fontId="12" fillId="0" borderId="79" xfId="45" applyFont="1" applyBorder="1" applyAlignment="1">
      <alignment horizontal="center" shrinkToFit="1"/>
    </xf>
    <xf numFmtId="0" fontId="12" fillId="0" borderId="79" xfId="45" applyFont="1" applyBorder="1" applyAlignment="1">
      <alignment horizontal="center" wrapText="1" shrinkToFit="1"/>
    </xf>
    <xf numFmtId="0" fontId="12" fillId="25" borderId="38" xfId="45" applyFont="1" applyFill="1" applyBorder="1" applyAlignment="1">
      <alignment horizontal="center" vertical="center"/>
    </xf>
    <xf numFmtId="0" fontId="12" fillId="25" borderId="0" xfId="45" applyFont="1" applyFill="1" applyAlignment="1">
      <alignment horizontal="center" vertical="center"/>
    </xf>
    <xf numFmtId="0" fontId="12" fillId="25" borderId="38" xfId="45" applyFont="1" applyFill="1" applyBorder="1" applyAlignment="1">
      <alignment horizontal="center" shrinkToFit="1"/>
    </xf>
    <xf numFmtId="0" fontId="12" fillId="25" borderId="0" xfId="45" applyFont="1" applyFill="1" applyAlignment="1">
      <alignment horizontal="center" shrinkToFit="1"/>
    </xf>
    <xf numFmtId="0" fontId="12" fillId="25" borderId="39" xfId="45" applyFont="1" applyFill="1" applyBorder="1" applyAlignment="1">
      <alignment horizontal="center" shrinkToFit="1"/>
    </xf>
    <xf numFmtId="0" fontId="12" fillId="25" borderId="67" xfId="45" applyFont="1" applyFill="1" applyBorder="1" applyAlignment="1">
      <alignment horizontal="center" shrinkToFit="1"/>
    </xf>
    <xf numFmtId="0" fontId="12" fillId="25" borderId="36" xfId="45" applyFont="1" applyFill="1" applyBorder="1" applyAlignment="1">
      <alignment horizontal="center" shrinkToFit="1"/>
    </xf>
    <xf numFmtId="0" fontId="12" fillId="25" borderId="38" xfId="45" applyFont="1" applyFill="1" applyBorder="1" applyAlignment="1">
      <alignment horizontal="center" wrapText="1" shrinkToFit="1"/>
    </xf>
    <xf numFmtId="0" fontId="1" fillId="25" borderId="0" xfId="45" applyFill="1" applyAlignment="1">
      <alignment horizontal="center" wrapText="1" shrinkToFit="1"/>
    </xf>
    <xf numFmtId="0" fontId="1" fillId="25" borderId="39" xfId="45" applyFill="1" applyBorder="1" applyAlignment="1">
      <alignment horizontal="center" wrapText="1" shrinkToFit="1"/>
    </xf>
    <xf numFmtId="0" fontId="12" fillId="25" borderId="36" xfId="45" applyFont="1" applyFill="1" applyBorder="1" applyAlignment="1">
      <alignment horizontal="center" wrapText="1" shrinkToFit="1"/>
    </xf>
    <xf numFmtId="0" fontId="12" fillId="25" borderId="39" xfId="45" applyFont="1" applyFill="1" applyBorder="1" applyAlignment="1">
      <alignment horizontal="center" wrapText="1" shrinkToFit="1"/>
    </xf>
    <xf numFmtId="0" fontId="12" fillId="25" borderId="57" xfId="45" applyFont="1" applyFill="1" applyBorder="1" applyAlignment="1">
      <alignment horizontal="center"/>
    </xf>
    <xf numFmtId="0" fontId="12" fillId="25" borderId="57" xfId="45" applyFont="1" applyFill="1" applyBorder="1" applyAlignment="1">
      <alignment horizontal="center" wrapText="1" shrinkToFit="1"/>
    </xf>
    <xf numFmtId="0" fontId="1" fillId="25" borderId="58" xfId="45" applyFill="1" applyBorder="1" applyAlignment="1">
      <alignment horizontal="center" wrapText="1" shrinkToFit="1"/>
    </xf>
    <xf numFmtId="0" fontId="12" fillId="25" borderId="58" xfId="45" applyFont="1" applyFill="1" applyBorder="1" applyAlignment="1">
      <alignment horizontal="center" wrapText="1" shrinkToFit="1"/>
    </xf>
    <xf numFmtId="0" fontId="1" fillId="25" borderId="71" xfId="45" applyFill="1" applyBorder="1" applyAlignment="1">
      <alignment horizontal="center" wrapText="1" shrinkToFit="1"/>
    </xf>
    <xf numFmtId="0" fontId="12" fillId="25" borderId="90" xfId="45" applyFont="1" applyFill="1" applyBorder="1" applyAlignment="1">
      <alignment horizontal="center" wrapText="1" shrinkToFit="1"/>
    </xf>
    <xf numFmtId="0" fontId="12" fillId="25" borderId="91" xfId="45" applyFont="1" applyFill="1" applyBorder="1" applyAlignment="1">
      <alignment horizontal="center" vertical="top" textRotation="255" shrinkToFit="1"/>
    </xf>
    <xf numFmtId="0" fontId="12" fillId="25" borderId="92" xfId="45" applyFont="1" applyFill="1" applyBorder="1" applyAlignment="1">
      <alignment horizontal="center" vertical="top" textRotation="255" shrinkToFit="1"/>
    </xf>
    <xf numFmtId="0" fontId="12" fillId="25" borderId="93" xfId="45" applyFont="1" applyFill="1" applyBorder="1" applyAlignment="1">
      <alignment horizontal="center" vertical="top" textRotation="255" shrinkToFit="1"/>
    </xf>
    <xf numFmtId="0" fontId="12" fillId="25" borderId="56" xfId="45" applyFont="1" applyFill="1" applyBorder="1" applyAlignment="1">
      <alignment vertical="top" textRotation="255" shrinkToFit="1"/>
    </xf>
    <xf numFmtId="0" fontId="12" fillId="25" borderId="94" xfId="45" applyFont="1" applyFill="1" applyBorder="1" applyAlignment="1">
      <alignment vertical="top" textRotation="255" shrinkToFit="1"/>
    </xf>
    <xf numFmtId="0" fontId="12" fillId="25" borderId="95" xfId="45" applyFont="1" applyFill="1" applyBorder="1" applyAlignment="1">
      <alignment horizontal="center" vertical="top" textRotation="255" shrinkToFit="1"/>
    </xf>
    <xf numFmtId="0" fontId="12" fillId="25" borderId="96" xfId="45" applyFont="1" applyFill="1" applyBorder="1" applyAlignment="1">
      <alignment horizontal="center" vertical="top" textRotation="255" shrinkToFit="1"/>
    </xf>
    <xf numFmtId="0" fontId="12" fillId="25" borderId="97" xfId="45" applyFont="1" applyFill="1" applyBorder="1" applyAlignment="1">
      <alignment horizontal="center" vertical="top" textRotation="255" shrinkToFit="1"/>
    </xf>
    <xf numFmtId="0" fontId="12" fillId="25" borderId="98" xfId="45" applyFont="1" applyFill="1" applyBorder="1" applyAlignment="1">
      <alignment horizontal="center" vertical="top" textRotation="255" shrinkToFit="1"/>
    </xf>
    <xf numFmtId="0" fontId="12" fillId="25" borderId="87" xfId="45" applyFont="1" applyFill="1" applyBorder="1" applyAlignment="1">
      <alignment horizontal="center" vertical="top" textRotation="255" shrinkToFit="1"/>
    </xf>
    <xf numFmtId="0" fontId="12" fillId="25" borderId="35" xfId="45" applyFont="1" applyFill="1" applyBorder="1" applyAlignment="1">
      <alignment vertical="top" textRotation="255" shrinkToFit="1"/>
    </xf>
    <xf numFmtId="0" fontId="12" fillId="25" borderId="40" xfId="45" applyFont="1" applyFill="1" applyBorder="1" applyAlignment="1">
      <alignment vertical="top" textRotation="255" shrinkToFit="1"/>
    </xf>
    <xf numFmtId="0" fontId="12" fillId="25" borderId="99" xfId="45" applyFont="1" applyFill="1" applyBorder="1" applyAlignment="1">
      <alignment horizontal="center" vertical="top" textRotation="255" shrinkToFit="1"/>
    </xf>
    <xf numFmtId="0" fontId="12" fillId="25" borderId="46" xfId="45" applyFont="1" applyFill="1" applyBorder="1" applyAlignment="1">
      <alignment horizontal="center" vertical="top" textRotation="255" shrinkToFit="1"/>
    </xf>
    <xf numFmtId="0" fontId="14" fillId="0" borderId="0" xfId="45" applyFont="1" applyAlignment="1">
      <alignment vertical="top" textRotation="255" shrinkToFit="1"/>
    </xf>
    <xf numFmtId="0" fontId="14" fillId="25" borderId="10" xfId="45" applyFont="1" applyFill="1" applyBorder="1" applyAlignment="1">
      <alignment horizontal="center" vertical="top" textRotation="255" shrinkToFit="1"/>
    </xf>
    <xf numFmtId="0" fontId="14" fillId="25" borderId="100" xfId="45" applyFont="1" applyFill="1" applyBorder="1" applyAlignment="1">
      <alignment horizontal="center" vertical="top" textRotation="255" shrinkToFit="1"/>
    </xf>
    <xf numFmtId="0" fontId="14" fillId="25" borderId="101" xfId="45" applyFont="1" applyFill="1" applyBorder="1" applyAlignment="1">
      <alignment horizontal="center" vertical="top" textRotation="255" shrinkToFit="1"/>
    </xf>
    <xf numFmtId="0" fontId="14" fillId="25" borderId="31" xfId="45" applyFont="1" applyFill="1" applyBorder="1" applyAlignment="1">
      <alignment horizontal="center" vertical="top" textRotation="255" shrinkToFit="1"/>
    </xf>
    <xf numFmtId="0" fontId="14" fillId="25" borderId="43" xfId="45" applyFont="1" applyFill="1" applyBorder="1" applyAlignment="1">
      <alignment horizontal="center" vertical="top" textRotation="255" shrinkToFit="1"/>
    </xf>
    <xf numFmtId="0" fontId="14" fillId="25" borderId="11" xfId="45" applyFont="1" applyFill="1" applyBorder="1" applyAlignment="1">
      <alignment horizontal="center" vertical="top" textRotation="255" shrinkToFit="1"/>
    </xf>
    <xf numFmtId="0" fontId="14" fillId="25" borderId="31" xfId="45" applyFont="1" applyFill="1" applyBorder="1" applyAlignment="1">
      <alignment horizontal="center" vertical="top" textRotation="255" wrapText="1" shrinkToFit="1"/>
    </xf>
    <xf numFmtId="0" fontId="1" fillId="25" borderId="11" xfId="45" applyFill="1" applyBorder="1" applyAlignment="1">
      <alignment horizontal="center" vertical="top" textRotation="255" shrinkToFit="1"/>
    </xf>
    <xf numFmtId="0" fontId="1" fillId="25" borderId="100" xfId="45" applyFill="1" applyBorder="1" applyAlignment="1">
      <alignment horizontal="center" vertical="top" textRotation="255" shrinkToFit="1"/>
    </xf>
    <xf numFmtId="0" fontId="1" fillId="25" borderId="10" xfId="45" applyFill="1" applyBorder="1" applyAlignment="1">
      <alignment horizontal="center" vertical="top" textRotation="255" shrinkToFit="1"/>
    </xf>
    <xf numFmtId="0" fontId="1" fillId="25" borderId="31" xfId="45" applyFill="1" applyBorder="1" applyAlignment="1">
      <alignment horizontal="center" vertical="top" textRotation="255" shrinkToFit="1"/>
    </xf>
    <xf numFmtId="0" fontId="1" fillId="25" borderId="12" xfId="45" applyFill="1" applyBorder="1" applyAlignment="1">
      <alignment horizontal="center" vertical="top" textRotation="255" shrinkToFit="1"/>
    </xf>
    <xf numFmtId="0" fontId="1" fillId="25" borderId="21" xfId="45" applyFill="1" applyBorder="1" applyAlignment="1">
      <alignment horizontal="center" vertical="top" textRotation="255" shrinkToFit="1"/>
    </xf>
    <xf numFmtId="0" fontId="14" fillId="25" borderId="10" xfId="45" applyFont="1" applyFill="1" applyBorder="1" applyAlignment="1">
      <alignment vertical="top" textRotation="255" shrinkToFit="1"/>
    </xf>
    <xf numFmtId="0" fontId="14" fillId="25" borderId="100" xfId="45" applyFont="1" applyFill="1" applyBorder="1" applyAlignment="1">
      <alignment vertical="top" textRotation="255" shrinkToFit="1"/>
    </xf>
    <xf numFmtId="0" fontId="14" fillId="25" borderId="11" xfId="45" applyFont="1" applyFill="1" applyBorder="1" applyAlignment="1">
      <alignment vertical="top" textRotation="255" shrinkToFit="1"/>
    </xf>
    <xf numFmtId="0" fontId="14" fillId="25" borderId="12" xfId="45" applyFont="1" applyFill="1" applyBorder="1" applyAlignment="1">
      <alignment vertical="top" textRotation="255" shrinkToFit="1"/>
    </xf>
    <xf numFmtId="0" fontId="1" fillId="25" borderId="101" xfId="45" applyFill="1" applyBorder="1" applyAlignment="1">
      <alignment horizontal="center" vertical="top" textRotation="255" shrinkToFit="1"/>
    </xf>
    <xf numFmtId="0" fontId="12" fillId="0" borderId="0" xfId="45" applyFont="1" applyAlignment="1">
      <alignment horizontal="center" vertical="top" shrinkToFit="1"/>
    </xf>
    <xf numFmtId="49" fontId="12" fillId="0" borderId="0" xfId="45" applyNumberFormat="1" applyFont="1" applyAlignment="1">
      <alignment horizontal="center" vertical="top" shrinkToFit="1"/>
    </xf>
    <xf numFmtId="0" fontId="12" fillId="0" borderId="13" xfId="45" applyFont="1" applyBorder="1" applyAlignment="1">
      <alignment shrinkToFit="1"/>
    </xf>
    <xf numFmtId="9" fontId="12" fillId="0" borderId="19" xfId="45" applyNumberFormat="1" applyFont="1" applyBorder="1" applyAlignment="1">
      <alignment horizontal="center" shrinkToFit="1"/>
    </xf>
    <xf numFmtId="0" fontId="12" fillId="0" borderId="26" xfId="45" applyFont="1" applyBorder="1" applyAlignment="1">
      <alignment horizontal="center" shrinkToFit="1"/>
    </xf>
    <xf numFmtId="0" fontId="12" fillId="0" borderId="19" xfId="45" applyFont="1" applyBorder="1" applyAlignment="1">
      <alignment horizontal="center" shrinkToFit="1"/>
    </xf>
    <xf numFmtId="0" fontId="12" fillId="0" borderId="69" xfId="45" applyFont="1" applyBorder="1" applyAlignment="1">
      <alignment horizontal="center" shrinkToFit="1"/>
    </xf>
    <xf numFmtId="0" fontId="12" fillId="0" borderId="20" xfId="45" applyFont="1" applyBorder="1" applyAlignment="1">
      <alignment horizontal="center" shrinkToFit="1"/>
    </xf>
    <xf numFmtId="0" fontId="12" fillId="0" borderId="0" xfId="0" applyFont="1" applyAlignment="1">
      <alignment horizontal="center"/>
    </xf>
    <xf numFmtId="0" fontId="12" fillId="0" borderId="18" xfId="45" applyFont="1" applyBorder="1" applyAlignment="1">
      <alignment shrinkToFit="1"/>
    </xf>
    <xf numFmtId="0" fontId="12" fillId="0" borderId="18" xfId="45" applyFont="1" applyBorder="1" applyAlignment="1">
      <alignment horizontal="center" shrinkToFit="1"/>
    </xf>
    <xf numFmtId="0" fontId="12" fillId="0" borderId="68" xfId="45" applyFont="1" applyBorder="1" applyAlignment="1">
      <alignment horizontal="center" shrinkToFit="1"/>
    </xf>
    <xf numFmtId="9" fontId="12" fillId="0" borderId="20" xfId="45" applyNumberFormat="1" applyFont="1" applyBorder="1" applyAlignment="1">
      <alignment horizontal="center" shrinkToFit="1"/>
    </xf>
    <xf numFmtId="0" fontId="12" fillId="0" borderId="82" xfId="45" applyFont="1" applyBorder="1" applyAlignment="1">
      <alignment horizontal="center" shrinkToFit="1"/>
    </xf>
    <xf numFmtId="0" fontId="12" fillId="0" borderId="81" xfId="45" applyFont="1" applyBorder="1" applyAlignment="1">
      <alignment horizontal="center" shrinkToFit="1"/>
    </xf>
    <xf numFmtId="9" fontId="12" fillId="0" borderId="26" xfId="45" applyNumberFormat="1" applyFont="1" applyBorder="1" applyAlignment="1">
      <alignment horizontal="center" shrinkToFit="1"/>
    </xf>
    <xf numFmtId="9" fontId="12" fillId="0" borderId="18" xfId="45" applyNumberFormat="1" applyFont="1" applyBorder="1" applyAlignment="1">
      <alignment horizontal="center" shrinkToFit="1"/>
    </xf>
    <xf numFmtId="0" fontId="12" fillId="0" borderId="22" xfId="45" applyFont="1" applyBorder="1" applyAlignment="1">
      <alignment shrinkToFit="1"/>
    </xf>
    <xf numFmtId="0" fontId="12" fillId="0" borderId="23" xfId="45" applyFont="1" applyBorder="1" applyAlignment="1">
      <alignment horizontal="center" shrinkToFit="1"/>
    </xf>
    <xf numFmtId="0" fontId="12" fillId="0" borderId="22" xfId="45" applyFont="1" applyBorder="1" applyAlignment="1">
      <alignment horizontal="center" shrinkToFit="1"/>
    </xf>
    <xf numFmtId="0" fontId="12" fillId="0" borderId="73" xfId="45" applyFont="1" applyBorder="1" applyAlignment="1">
      <alignment horizontal="center" shrinkToFit="1"/>
    </xf>
    <xf numFmtId="0" fontId="12" fillId="0" borderId="74" xfId="45" applyFont="1" applyBorder="1" applyAlignment="1">
      <alignment horizontal="center" shrinkToFit="1"/>
    </xf>
    <xf numFmtId="0" fontId="12" fillId="0" borderId="24" xfId="45" applyFont="1" applyBorder="1" applyAlignment="1">
      <alignment horizontal="center" shrinkToFit="1"/>
    </xf>
    <xf numFmtId="0" fontId="12" fillId="0" borderId="72" xfId="45" applyFont="1" applyBorder="1" applyAlignment="1">
      <alignment horizontal="center" shrinkToFit="1"/>
    </xf>
    <xf numFmtId="9" fontId="12" fillId="0" borderId="24" xfId="45" applyNumberFormat="1" applyFont="1" applyBorder="1" applyAlignment="1">
      <alignment horizontal="center" shrinkToFit="1"/>
    </xf>
    <xf numFmtId="9" fontId="12" fillId="0" borderId="22" xfId="45" applyNumberFormat="1" applyFont="1" applyBorder="1" applyAlignment="1">
      <alignment horizontal="center" shrinkToFit="1"/>
    </xf>
    <xf numFmtId="9" fontId="12" fillId="0" borderId="23" xfId="45" applyNumberFormat="1" applyFont="1" applyBorder="1" applyAlignment="1">
      <alignment horizontal="center" shrinkToFit="1"/>
    </xf>
    <xf numFmtId="0" fontId="12" fillId="0" borderId="89" xfId="45" applyFont="1" applyBorder="1" applyAlignment="1">
      <alignment horizontal="center" shrinkToFit="1"/>
    </xf>
    <xf numFmtId="0" fontId="12" fillId="0" borderId="102" xfId="45" applyFont="1" applyBorder="1" applyAlignment="1">
      <alignment horizontal="center" shrinkToFit="1"/>
    </xf>
    <xf numFmtId="0" fontId="12" fillId="0" borderId="75" xfId="45" applyFont="1" applyBorder="1" applyAlignment="1">
      <alignment horizontal="center" shrinkToFit="1"/>
    </xf>
    <xf numFmtId="0" fontId="3" fillId="0" borderId="25" xfId="45" applyFont="1" applyBorder="1" applyAlignment="1">
      <alignment horizontal="center" vertical="center"/>
    </xf>
    <xf numFmtId="0" fontId="3" fillId="0" borderId="32" xfId="45" applyFont="1" applyBorder="1" applyAlignment="1">
      <alignment horizontal="center" vertical="center"/>
    </xf>
    <xf numFmtId="0" fontId="5" fillId="0" borderId="32" xfId="46" applyFont="1" applyBorder="1" applyAlignment="1">
      <alignment horizontal="right" vertical="center"/>
    </xf>
    <xf numFmtId="0" fontId="5" fillId="0" borderId="38" xfId="46" applyFont="1" applyBorder="1" applyAlignment="1">
      <alignment horizontal="right" vertical="center"/>
    </xf>
    <xf numFmtId="0" fontId="5" fillId="0" borderId="34" xfId="46" applyFont="1" applyBorder="1" applyAlignment="1">
      <alignment horizontal="center" vertical="center"/>
    </xf>
    <xf numFmtId="0" fontId="3" fillId="0" borderId="31" xfId="45" applyFont="1"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3" fillId="0" borderId="21" xfId="0" applyFont="1" applyBorder="1" applyAlignment="1">
      <alignment horizontal="center" vertical="center"/>
    </xf>
    <xf numFmtId="0" fontId="3" fillId="27" borderId="21" xfId="0" applyFont="1" applyFill="1" applyBorder="1" applyAlignment="1">
      <alignment horizontal="center" vertical="center" wrapText="1"/>
    </xf>
    <xf numFmtId="0" fontId="3"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5" fillId="0" borderId="21"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21" xfId="0" applyFont="1" applyBorder="1" applyAlignment="1">
      <alignment horizontal="center" vertical="center" wrapText="1" shrinkToFit="1"/>
    </xf>
    <xf numFmtId="0" fontId="0" fillId="0" borderId="21" xfId="0" applyBorder="1" applyAlignment="1">
      <alignment horizontal="center" vertical="center"/>
    </xf>
    <xf numFmtId="0" fontId="5" fillId="25" borderId="21" xfId="0" applyFont="1" applyFill="1" applyBorder="1" applyAlignment="1">
      <alignment horizontal="center" vertical="center" wrapText="1"/>
    </xf>
    <xf numFmtId="0" fontId="5" fillId="28" borderId="21" xfId="0" applyFont="1" applyFill="1" applyBorder="1" applyAlignment="1">
      <alignment horizontal="center" vertical="center" wrapText="1"/>
    </xf>
    <xf numFmtId="0" fontId="5" fillId="28" borderId="21" xfId="0" applyFont="1" applyFill="1" applyBorder="1" applyAlignment="1">
      <alignment horizontal="center" vertical="center"/>
    </xf>
    <xf numFmtId="49" fontId="5" fillId="28" borderId="21" xfId="0" applyNumberFormat="1" applyFont="1" applyFill="1" applyBorder="1" applyAlignment="1">
      <alignment horizontal="center" vertical="center" wrapText="1"/>
    </xf>
    <xf numFmtId="188" fontId="5" fillId="28" borderId="21" xfId="0" applyNumberFormat="1" applyFont="1" applyFill="1" applyBorder="1" applyAlignment="1">
      <alignment horizontal="center" vertical="center" wrapText="1"/>
    </xf>
    <xf numFmtId="188" fontId="5" fillId="27" borderId="21" xfId="0" applyNumberFormat="1" applyFont="1" applyFill="1" applyBorder="1" applyAlignment="1">
      <alignment horizontal="center" vertical="center" wrapText="1"/>
    </xf>
    <xf numFmtId="0" fontId="5" fillId="25" borderId="21" xfId="0" applyFont="1" applyFill="1" applyBorder="1" applyAlignment="1">
      <alignment horizontal="center" vertical="center"/>
    </xf>
    <xf numFmtId="188" fontId="5" fillId="28" borderId="21" xfId="0" applyNumberFormat="1" applyFont="1" applyFill="1" applyBorder="1" applyAlignment="1">
      <alignment horizontal="center" vertical="center"/>
    </xf>
    <xf numFmtId="188" fontId="5" fillId="27" borderId="21" xfId="0" applyNumberFormat="1" applyFont="1" applyFill="1" applyBorder="1" applyAlignment="1">
      <alignment horizontal="center" vertical="center"/>
    </xf>
    <xf numFmtId="0" fontId="12" fillId="0" borderId="26" xfId="0" applyFont="1" applyBorder="1" applyAlignment="1">
      <alignment horizontal="center" vertical="center"/>
    </xf>
    <xf numFmtId="0" fontId="12" fillId="0" borderId="39" xfId="0" applyFont="1" applyBorder="1" applyAlignment="1">
      <alignment horizontal="center" vertical="center"/>
    </xf>
    <xf numFmtId="0" fontId="12" fillId="0" borderId="72" xfId="0" applyFont="1" applyBorder="1" applyAlignment="1">
      <alignment horizontal="center" vertical="center"/>
    </xf>
    <xf numFmtId="0" fontId="12" fillId="0" borderId="67" xfId="0" applyFont="1" applyBorder="1" applyAlignment="1">
      <alignment horizontal="center" vertical="center"/>
    </xf>
    <xf numFmtId="0" fontId="12" fillId="0" borderId="65" xfId="0" applyFont="1" applyBorder="1" applyAlignment="1">
      <alignment horizontal="center" vertical="center"/>
    </xf>
    <xf numFmtId="0" fontId="3" fillId="0" borderId="0" xfId="45" applyFont="1" applyAlignment="1">
      <alignment horizontal="center"/>
    </xf>
    <xf numFmtId="0" fontId="12" fillId="0" borderId="0" xfId="0" applyFont="1" applyAlignment="1">
      <alignment shrinkToFit="1"/>
    </xf>
    <xf numFmtId="0" fontId="1" fillId="0" borderId="0" xfId="0" applyFont="1" applyAlignment="1"/>
    <xf numFmtId="0" fontId="1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wrapText="1"/>
    </xf>
    <xf numFmtId="0" fontId="5" fillId="0" borderId="32" xfId="0" applyFont="1" applyBorder="1" applyAlignment="1">
      <alignment horizontal="center"/>
    </xf>
    <xf numFmtId="0" fontId="5" fillId="0" borderId="49" xfId="0" applyFont="1" applyBorder="1" applyAlignment="1">
      <alignment horizontal="center"/>
    </xf>
    <xf numFmtId="0" fontId="5" fillId="0" borderId="40" xfId="0" applyFont="1" applyBorder="1" applyAlignment="1">
      <alignment horizontal="center"/>
    </xf>
    <xf numFmtId="0" fontId="5" fillId="0" borderId="43" xfId="0" applyFont="1" applyBorder="1" applyAlignment="1"/>
    <xf numFmtId="0" fontId="5" fillId="0" borderId="31" xfId="0" applyFont="1" applyBorder="1" applyAlignment="1"/>
    <xf numFmtId="0" fontId="5" fillId="0" borderId="31" xfId="0" applyFont="1" applyBorder="1" applyAlignment="1">
      <alignment horizontal="right"/>
    </xf>
    <xf numFmtId="0" fontId="5" fillId="0" borderId="40" xfId="0" applyFont="1" applyBorder="1" applyAlignment="1"/>
    <xf numFmtId="0" fontId="5" fillId="0" borderId="35" xfId="0" applyFont="1" applyBorder="1" applyAlignment="1">
      <alignment horizontal="center"/>
    </xf>
    <xf numFmtId="0" fontId="15" fillId="0" borderId="0" xfId="0" applyFont="1" applyAlignment="1">
      <alignment horizontal="left"/>
    </xf>
    <xf numFmtId="0" fontId="5" fillId="0" borderId="35" xfId="0" applyFont="1" applyBorder="1" applyAlignment="1"/>
    <xf numFmtId="0" fontId="5" fillId="0" borderId="0" xfId="0" applyFont="1" applyAlignment="1">
      <alignment horizontal="center" shrinkToFit="1"/>
    </xf>
    <xf numFmtId="0" fontId="5" fillId="0" borderId="35" xfId="0" applyFont="1" applyBorder="1" applyAlignment="1">
      <alignment horizontal="left"/>
    </xf>
    <xf numFmtId="0" fontId="5" fillId="0" borderId="0" xfId="0" applyFont="1" applyAlignment="1">
      <alignment horizontal="right"/>
    </xf>
    <xf numFmtId="0" fontId="15" fillId="0" borderId="35" xfId="0" applyFont="1" applyBorder="1" applyAlignment="1">
      <alignment horizontal="distributed"/>
    </xf>
    <xf numFmtId="0" fontId="15" fillId="0" borderId="32" xfId="0" applyFont="1" applyBorder="1" applyAlignment="1"/>
    <xf numFmtId="0" fontId="5" fillId="0" borderId="32" xfId="0" applyFont="1" applyBorder="1" applyAlignment="1"/>
    <xf numFmtId="0" fontId="15" fillId="0" borderId="0" xfId="0" applyFont="1" applyAlignment="1"/>
    <xf numFmtId="0" fontId="5" fillId="0" borderId="0" xfId="0" applyFont="1" applyAlignment="1">
      <alignment horizontal="distributed"/>
    </xf>
    <xf numFmtId="0" fontId="5" fillId="0" borderId="32" xfId="0" applyFont="1" applyBorder="1" applyAlignment="1">
      <alignment horizontal="left"/>
    </xf>
    <xf numFmtId="0" fontId="5" fillId="0" borderId="35" xfId="0" applyFont="1" applyBorder="1" applyAlignment="1">
      <alignment horizontal="distributed"/>
    </xf>
    <xf numFmtId="0" fontId="3" fillId="0" borderId="35" xfId="45" applyFont="1" applyBorder="1" applyAlignment="1">
      <alignment vertical="center"/>
    </xf>
    <xf numFmtId="0" fontId="18" fillId="0" borderId="31" xfId="45" applyFont="1" applyBorder="1" applyAlignment="1">
      <alignment vertical="center"/>
    </xf>
    <xf numFmtId="0" fontId="3" fillId="0" borderId="31" xfId="45" applyFont="1" applyBorder="1" applyAlignment="1">
      <alignment horizontal="center" vertical="center"/>
    </xf>
    <xf numFmtId="0" fontId="18" fillId="0" borderId="32" xfId="45" applyFont="1" applyBorder="1" applyAlignment="1">
      <alignment vertical="center"/>
    </xf>
    <xf numFmtId="0" fontId="3" fillId="0" borderId="32" xfId="45" applyFont="1" applyBorder="1" applyAlignment="1">
      <alignment vertical="center"/>
    </xf>
    <xf numFmtId="0" fontId="3" fillId="0" borderId="0" xfId="45" applyFont="1" applyAlignment="1">
      <alignment vertical="center"/>
    </xf>
    <xf numFmtId="0" fontId="3" fillId="0" borderId="35" xfId="45" applyFont="1" applyBorder="1" applyAlignment="1">
      <alignment horizontal="center" vertical="center"/>
    </xf>
    <xf numFmtId="0" fontId="3" fillId="0" borderId="35" xfId="45" applyFont="1" applyBorder="1" applyAlignment="1">
      <alignment horizontal="right" vertical="center"/>
    </xf>
    <xf numFmtId="0" fontId="18" fillId="0" borderId="0" xfId="45" applyFont="1" applyAlignment="1">
      <alignment vertical="center"/>
    </xf>
    <xf numFmtId="0" fontId="3" fillId="0" borderId="35" xfId="45" applyFont="1" applyBorder="1" applyAlignment="1">
      <alignment vertical="center" wrapText="1"/>
    </xf>
    <xf numFmtId="0" fontId="5" fillId="0" borderId="0" xfId="0" applyFont="1" applyAlignment="1">
      <alignment horizontal="center" vertical="center"/>
    </xf>
    <xf numFmtId="0" fontId="8" fillId="0" borderId="0" xfId="45" applyFont="1"/>
    <xf numFmtId="0" fontId="20" fillId="0" borderId="0" xfId="45" applyFont="1"/>
    <xf numFmtId="0" fontId="3" fillId="0" borderId="0" xfId="45" applyFont="1" applyAlignment="1">
      <alignment horizontal="right"/>
    </xf>
    <xf numFmtId="0" fontId="21" fillId="0" borderId="0" xfId="45" applyFont="1"/>
    <xf numFmtId="0" fontId="3" fillId="0" borderId="58" xfId="45" applyFont="1" applyBorder="1" applyAlignment="1">
      <alignment vertical="center"/>
    </xf>
    <xf numFmtId="0" fontId="3" fillId="0" borderId="58" xfId="45" applyFont="1" applyBorder="1"/>
    <xf numFmtId="0" fontId="18" fillId="0" borderId="58" xfId="45" applyFont="1" applyBorder="1" applyAlignment="1">
      <alignment horizontal="center" vertical="center"/>
    </xf>
    <xf numFmtId="0" fontId="12" fillId="0" borderId="67" xfId="0" applyFont="1" applyBorder="1">
      <alignment vertical="center"/>
    </xf>
    <xf numFmtId="0" fontId="12" fillId="0" borderId="70" xfId="0" applyFont="1" applyBorder="1">
      <alignment vertical="center"/>
    </xf>
    <xf numFmtId="0" fontId="12" fillId="0" borderId="56" xfId="0" applyFont="1" applyBorder="1" applyAlignment="1">
      <alignment horizontal="center" vertical="center"/>
    </xf>
    <xf numFmtId="0" fontId="12" fillId="0" borderId="56" xfId="0" applyFont="1" applyBorder="1">
      <alignment vertical="center"/>
    </xf>
    <xf numFmtId="0" fontId="12" fillId="0" borderId="94" xfId="0" applyFont="1" applyBorder="1">
      <alignment vertical="center"/>
    </xf>
    <xf numFmtId="0" fontId="12" fillId="0" borderId="58" xfId="0" applyFont="1" applyBorder="1" applyAlignment="1">
      <alignment horizontal="center" vertical="center"/>
    </xf>
    <xf numFmtId="0" fontId="12" fillId="0" borderId="58" xfId="0" applyFont="1" applyBorder="1">
      <alignment vertical="center"/>
    </xf>
    <xf numFmtId="0" fontId="12" fillId="0" borderId="71" xfId="0" applyFont="1" applyBorder="1">
      <alignment vertical="center"/>
    </xf>
    <xf numFmtId="49" fontId="12" fillId="0" borderId="0" xfId="0" applyNumberFormat="1" applyFont="1" applyAlignment="1">
      <alignment horizontal="center" vertical="center"/>
    </xf>
    <xf numFmtId="0" fontId="12" fillId="0" borderId="49" xfId="0" applyFont="1" applyBorder="1" applyAlignment="1">
      <alignment horizontal="center" vertical="center"/>
    </xf>
    <xf numFmtId="0" fontId="12" fillId="0" borderId="35" xfId="0" applyFont="1" applyBorder="1" applyAlignment="1">
      <alignment horizontal="center" vertical="center"/>
    </xf>
    <xf numFmtId="0" fontId="12" fillId="0" borderId="40" xfId="0" applyFont="1" applyBorder="1" applyAlignment="1">
      <alignment horizontal="center" vertical="center"/>
    </xf>
    <xf numFmtId="0" fontId="12" fillId="0" borderId="25" xfId="0" applyFont="1" applyBorder="1" applyAlignment="1">
      <alignment horizontal="center" vertical="center"/>
    </xf>
    <xf numFmtId="0" fontId="12" fillId="0" borderId="65" xfId="0" applyFont="1" applyBorder="1">
      <alignment vertical="center"/>
    </xf>
    <xf numFmtId="0" fontId="12" fillId="0" borderId="77" xfId="0" applyFont="1" applyBorder="1">
      <alignment vertical="center"/>
    </xf>
    <xf numFmtId="0" fontId="12" fillId="0" borderId="35" xfId="0" applyFont="1" applyBorder="1">
      <alignment vertical="center"/>
    </xf>
    <xf numFmtId="0" fontId="12" fillId="0" borderId="40" xfId="0" applyFont="1" applyBorder="1">
      <alignment vertical="center"/>
    </xf>
    <xf numFmtId="0" fontId="12" fillId="0" borderId="72" xfId="0" applyFont="1" applyBorder="1">
      <alignment vertical="center"/>
    </xf>
    <xf numFmtId="0" fontId="12" fillId="0" borderId="83" xfId="0" applyFont="1" applyBorder="1">
      <alignment vertical="center"/>
    </xf>
    <xf numFmtId="0" fontId="12" fillId="0" borderId="19" xfId="0" applyFont="1" applyBorder="1" applyAlignment="1">
      <alignment horizontal="center" vertical="center"/>
    </xf>
    <xf numFmtId="0" fontId="12" fillId="0" borderId="19" xfId="0" applyFont="1" applyBorder="1" applyAlignment="1">
      <alignment horizontal="center" vertical="center" shrinkToFit="1"/>
    </xf>
    <xf numFmtId="0" fontId="5" fillId="0" borderId="0" xfId="0" applyFont="1" applyAlignment="1">
      <alignment horizontal="right" vertical="center"/>
    </xf>
    <xf numFmtId="0" fontId="5" fillId="0" borderId="104" xfId="46" applyFont="1" applyBorder="1">
      <alignment vertical="center"/>
    </xf>
    <xf numFmtId="0" fontId="5" fillId="0" borderId="105" xfId="46" applyFont="1" applyBorder="1">
      <alignment vertical="center"/>
    </xf>
    <xf numFmtId="0" fontId="5" fillId="0" borderId="106" xfId="46" applyFont="1" applyBorder="1">
      <alignment vertical="center"/>
    </xf>
    <xf numFmtId="0" fontId="5" fillId="0" borderId="31" xfId="46" applyFont="1" applyBorder="1">
      <alignment vertical="center"/>
    </xf>
    <xf numFmtId="0" fontId="5" fillId="0" borderId="107" xfId="46" applyFont="1" applyBorder="1">
      <alignment vertical="center"/>
    </xf>
    <xf numFmtId="0" fontId="5" fillId="0" borderId="108" xfId="46" applyFont="1" applyBorder="1">
      <alignment vertical="center"/>
    </xf>
    <xf numFmtId="0" fontId="5" fillId="0" borderId="109" xfId="46" applyFont="1" applyBorder="1">
      <alignment vertical="center"/>
    </xf>
    <xf numFmtId="0" fontId="5" fillId="0" borderId="110" xfId="46" applyFont="1" applyBorder="1">
      <alignment vertical="center"/>
    </xf>
    <xf numFmtId="0" fontId="5" fillId="0" borderId="111" xfId="46" applyFont="1" applyBorder="1" applyAlignment="1">
      <alignment horizontal="right" vertical="center"/>
    </xf>
    <xf numFmtId="0" fontId="5" fillId="0" borderId="112" xfId="46" applyFont="1" applyBorder="1">
      <alignment vertical="center"/>
    </xf>
    <xf numFmtId="0" fontId="5" fillId="0" borderId="52" xfId="46" applyFont="1" applyBorder="1" applyAlignment="1">
      <alignment horizontal="center" vertical="center"/>
    </xf>
    <xf numFmtId="0" fontId="5" fillId="0" borderId="51" xfId="46" applyFont="1" applyBorder="1" applyAlignment="1">
      <alignment horizontal="center" vertical="center"/>
    </xf>
    <xf numFmtId="0" fontId="5" fillId="0" borderId="54" xfId="46" applyFont="1" applyBorder="1">
      <alignment vertical="center"/>
    </xf>
    <xf numFmtId="0" fontId="5" fillId="0" borderId="113" xfId="46" applyFont="1" applyBorder="1">
      <alignment vertical="center"/>
    </xf>
    <xf numFmtId="0" fontId="12" fillId="0" borderId="38" xfId="46" applyFont="1" applyBorder="1">
      <alignment vertical="center"/>
    </xf>
    <xf numFmtId="0" fontId="0" fillId="0" borderId="38" xfId="0" applyBorder="1">
      <alignment vertical="center"/>
    </xf>
    <xf numFmtId="0" fontId="0" fillId="0" borderId="39" xfId="0" applyBorder="1">
      <alignment vertical="center"/>
    </xf>
    <xf numFmtId="56" fontId="5" fillId="0" borderId="38" xfId="46" quotePrefix="1" applyNumberFormat="1" applyFont="1" applyBorder="1">
      <alignment vertical="center"/>
    </xf>
    <xf numFmtId="56" fontId="5" fillId="0" borderId="0" xfId="46" quotePrefix="1" applyNumberFormat="1" applyFont="1">
      <alignment vertical="center"/>
    </xf>
    <xf numFmtId="0" fontId="5" fillId="0" borderId="40" xfId="46" applyFont="1" applyBorder="1" applyProtection="1">
      <alignment vertical="center"/>
      <protection locked="0"/>
    </xf>
    <xf numFmtId="0" fontId="5" fillId="0" borderId="114" xfId="46" applyFont="1" applyBorder="1">
      <alignment vertical="center"/>
    </xf>
    <xf numFmtId="56" fontId="5" fillId="0" borderId="38" xfId="46" applyNumberFormat="1" applyFont="1" applyBorder="1">
      <alignment vertical="center"/>
    </xf>
    <xf numFmtId="56" fontId="5" fillId="0" borderId="39" xfId="46" quotePrefix="1" applyNumberFormat="1" applyFont="1" applyBorder="1">
      <alignment vertical="center"/>
    </xf>
    <xf numFmtId="0" fontId="5" fillId="0" borderId="51" xfId="46" applyFont="1" applyBorder="1" applyProtection="1">
      <alignment vertical="center"/>
      <protection locked="0"/>
    </xf>
    <xf numFmtId="0" fontId="5" fillId="0" borderId="38" xfId="46" applyFont="1" applyBorder="1" applyAlignment="1">
      <alignment vertical="top"/>
    </xf>
    <xf numFmtId="0" fontId="5" fillId="0" borderId="39" xfId="46" applyFont="1" applyBorder="1" applyAlignment="1">
      <alignment vertical="top"/>
    </xf>
    <xf numFmtId="0" fontId="5" fillId="0" borderId="48" xfId="46" applyFont="1" applyBorder="1" applyProtection="1">
      <alignment vertical="center"/>
      <protection locked="0"/>
    </xf>
    <xf numFmtId="0" fontId="5" fillId="0" borderId="25" xfId="46" applyFont="1" applyBorder="1" applyAlignment="1">
      <alignment horizontal="center" vertical="center"/>
    </xf>
    <xf numFmtId="0" fontId="5" fillId="0" borderId="48" xfId="46" applyFont="1" applyBorder="1" applyAlignment="1">
      <alignment horizontal="center" vertical="center"/>
    </xf>
    <xf numFmtId="0" fontId="5" fillId="0" borderId="0" xfId="46" applyFont="1" applyAlignment="1" applyProtection="1">
      <alignment vertical="top"/>
      <protection locked="0"/>
    </xf>
    <xf numFmtId="0" fontId="5" fillId="0" borderId="39" xfId="46" applyFont="1" applyBorder="1" applyAlignment="1" applyProtection="1">
      <alignment vertical="top"/>
      <protection locked="0"/>
    </xf>
    <xf numFmtId="0" fontId="5" fillId="0" borderId="49" xfId="46" applyFont="1" applyBorder="1" applyAlignment="1">
      <alignment horizontal="center" vertical="center"/>
    </xf>
    <xf numFmtId="0" fontId="5" fillId="0" borderId="40" xfId="46" applyFont="1" applyBorder="1" applyAlignment="1">
      <alignment horizontal="center" vertical="center"/>
    </xf>
    <xf numFmtId="0" fontId="5" fillId="0" borderId="25" xfId="46" applyFont="1" applyBorder="1" applyAlignment="1">
      <alignment horizontal="left" vertical="center"/>
    </xf>
    <xf numFmtId="0" fontId="5" fillId="0" borderId="32" xfId="46" applyFont="1" applyBorder="1" applyAlignment="1">
      <alignment vertical="center" wrapText="1"/>
    </xf>
    <xf numFmtId="0" fontId="5" fillId="0" borderId="48" xfId="46" applyFont="1" applyBorder="1" applyAlignment="1">
      <alignment vertical="center" wrapText="1"/>
    </xf>
    <xf numFmtId="0" fontId="5" fillId="0" borderId="0" xfId="46" applyFont="1" applyAlignment="1">
      <alignment vertical="center" wrapText="1"/>
    </xf>
    <xf numFmtId="0" fontId="5" fillId="0" borderId="39" xfId="46" applyFont="1" applyBorder="1" applyAlignment="1">
      <alignment vertical="center" wrapText="1"/>
    </xf>
    <xf numFmtId="0" fontId="5" fillId="0" borderId="25" xfId="46" applyFont="1" applyBorder="1" applyAlignment="1">
      <alignment vertical="top"/>
    </xf>
    <xf numFmtId="0" fontId="5" fillId="0" borderId="32" xfId="46" applyFont="1" applyBorder="1" applyAlignment="1">
      <alignment horizontal="left" vertical="top"/>
    </xf>
    <xf numFmtId="0" fontId="5" fillId="0" borderId="48" xfId="46" applyFont="1" applyBorder="1" applyAlignment="1">
      <alignment horizontal="left" vertical="top"/>
    </xf>
    <xf numFmtId="0" fontId="5" fillId="0" borderId="0" xfId="46" applyFont="1" applyAlignment="1">
      <alignment horizontal="left" vertical="top"/>
    </xf>
    <xf numFmtId="0" fontId="5" fillId="0" borderId="39" xfId="46" applyFont="1" applyBorder="1" applyAlignment="1">
      <alignment horizontal="left" vertical="top"/>
    </xf>
    <xf numFmtId="0" fontId="5" fillId="0" borderId="35" xfId="46" applyFont="1" applyBorder="1" applyAlignment="1">
      <alignment horizontal="left" vertical="top"/>
    </xf>
    <xf numFmtId="0" fontId="5" fillId="0" borderId="40" xfId="46" applyFont="1" applyBorder="1" applyAlignment="1">
      <alignment horizontal="left" vertical="top"/>
    </xf>
    <xf numFmtId="0" fontId="5" fillId="0" borderId="32" xfId="46" applyFont="1" applyBorder="1" applyAlignment="1">
      <alignment vertical="top"/>
    </xf>
    <xf numFmtId="0" fontId="5" fillId="0" borderId="48" xfId="46" applyFont="1" applyBorder="1" applyAlignment="1">
      <alignment vertical="top"/>
    </xf>
    <xf numFmtId="0" fontId="5" fillId="0" borderId="43" xfId="46" applyFont="1" applyBorder="1">
      <alignment vertical="center"/>
    </xf>
    <xf numFmtId="0" fontId="5" fillId="0" borderId="37" xfId="46" applyFont="1" applyBorder="1">
      <alignment vertical="center"/>
    </xf>
    <xf numFmtId="0" fontId="5" fillId="0" borderId="35" xfId="46" applyFont="1" applyBorder="1" applyAlignment="1">
      <alignment vertical="top"/>
    </xf>
    <xf numFmtId="0" fontId="5" fillId="0" borderId="40" xfId="46" applyFont="1" applyBorder="1" applyAlignment="1">
      <alignment vertical="top"/>
    </xf>
    <xf numFmtId="0" fontId="5" fillId="0" borderId="115" xfId="46" applyFont="1" applyBorder="1">
      <alignment vertical="center"/>
    </xf>
    <xf numFmtId="0" fontId="5" fillId="0" borderId="52" xfId="46" applyFont="1" applyBorder="1" applyAlignment="1">
      <alignment vertical="top"/>
    </xf>
    <xf numFmtId="0" fontId="5" fillId="0" borderId="34" xfId="46" applyFont="1" applyBorder="1" applyAlignment="1">
      <alignment vertical="top"/>
    </xf>
    <xf numFmtId="0" fontId="5" fillId="0" borderId="51" xfId="46" applyFont="1" applyBorder="1" applyAlignment="1">
      <alignment vertical="top"/>
    </xf>
    <xf numFmtId="0" fontId="13" fillId="0" borderId="33" xfId="46" applyFont="1" applyBorder="1">
      <alignment vertical="center"/>
    </xf>
    <xf numFmtId="0" fontId="12" fillId="0" borderId="0" xfId="46" applyFont="1" applyProtection="1">
      <alignment vertical="center"/>
      <protection locked="0"/>
    </xf>
    <xf numFmtId="0" fontId="14" fillId="0" borderId="38" xfId="46" applyFont="1" applyBorder="1">
      <alignment vertical="center"/>
    </xf>
    <xf numFmtId="0" fontId="14" fillId="0" borderId="39" xfId="46" applyFont="1" applyBorder="1">
      <alignment vertical="center"/>
    </xf>
    <xf numFmtId="0" fontId="14" fillId="0" borderId="49" xfId="46" applyFont="1" applyBorder="1">
      <alignment vertical="center"/>
    </xf>
    <xf numFmtId="0" fontId="14" fillId="0" borderId="35" xfId="46" applyFont="1" applyBorder="1">
      <alignment vertical="center"/>
    </xf>
    <xf numFmtId="0" fontId="14" fillId="0" borderId="40" xfId="46" applyFont="1" applyBorder="1">
      <alignment vertical="center"/>
    </xf>
    <xf numFmtId="0" fontId="5" fillId="0" borderId="27" xfId="46" applyFont="1" applyBorder="1">
      <alignment vertical="center"/>
    </xf>
    <xf numFmtId="0" fontId="5" fillId="0" borderId="36" xfId="46" applyFont="1" applyBorder="1">
      <alignment vertical="center"/>
    </xf>
    <xf numFmtId="0" fontId="5" fillId="0" borderId="0" xfId="46" applyFont="1" applyAlignment="1">
      <alignment vertical="center" shrinkToFit="1"/>
    </xf>
    <xf numFmtId="0" fontId="5" fillId="0" borderId="116" xfId="46" applyFont="1" applyBorder="1">
      <alignment vertical="center"/>
    </xf>
    <xf numFmtId="0" fontId="5" fillId="0" borderId="94" xfId="46" applyFont="1" applyBorder="1">
      <alignment vertical="center"/>
    </xf>
    <xf numFmtId="0" fontId="5" fillId="0" borderId="58" xfId="46" applyFont="1" applyBorder="1" applyAlignment="1">
      <alignment horizontal="right" vertical="center"/>
    </xf>
    <xf numFmtId="0" fontId="5" fillId="0" borderId="71" xfId="46" applyFont="1" applyBorder="1">
      <alignment vertical="center"/>
    </xf>
    <xf numFmtId="0" fontId="5" fillId="0" borderId="58" xfId="46" applyFont="1" applyBorder="1" applyAlignment="1">
      <alignment horizontal="left" vertical="center"/>
    </xf>
    <xf numFmtId="0" fontId="3" fillId="0" borderId="0" xfId="46">
      <alignment vertical="center"/>
    </xf>
    <xf numFmtId="0" fontId="3" fillId="0" borderId="0" xfId="46" applyAlignment="1">
      <alignment horizontal="right" vertical="center"/>
    </xf>
    <xf numFmtId="0" fontId="5" fillId="0" borderId="38" xfId="46" applyFont="1" applyBorder="1" applyAlignment="1">
      <alignment horizontal="left" vertical="center"/>
    </xf>
    <xf numFmtId="0" fontId="5" fillId="0" borderId="54" xfId="0" quotePrefix="1" applyFont="1" applyBorder="1">
      <alignment vertical="center"/>
    </xf>
    <xf numFmtId="0" fontId="5" fillId="0" borderId="33" xfId="0" quotePrefix="1" applyFont="1" applyBorder="1">
      <alignment vertical="center"/>
    </xf>
    <xf numFmtId="0" fontId="5" fillId="0" borderId="55" xfId="0" quotePrefix="1" applyFont="1" applyBorder="1">
      <alignment vertical="center"/>
    </xf>
    <xf numFmtId="0" fontId="5" fillId="0" borderId="54" xfId="0" applyFont="1" applyBorder="1">
      <alignment vertical="center"/>
    </xf>
    <xf numFmtId="0" fontId="5" fillId="0" borderId="55" xfId="0" applyFont="1" applyBorder="1">
      <alignment vertical="center"/>
    </xf>
    <xf numFmtId="0" fontId="5" fillId="0" borderId="33" xfId="0" applyFont="1" applyBorder="1" applyProtection="1">
      <alignment vertical="center"/>
      <protection locked="0"/>
    </xf>
    <xf numFmtId="0" fontId="5" fillId="0" borderId="38" xfId="0" applyFont="1" applyBorder="1" applyAlignment="1">
      <alignment vertical="top"/>
    </xf>
    <xf numFmtId="0" fontId="5" fillId="0" borderId="0" xfId="0" applyFont="1" applyAlignment="1">
      <alignment vertical="top" wrapText="1"/>
    </xf>
    <xf numFmtId="0" fontId="5" fillId="0" borderId="39" xfId="0" applyFont="1" applyBorder="1" applyAlignment="1">
      <alignment vertical="top" wrapText="1"/>
    </xf>
    <xf numFmtId="0" fontId="5" fillId="0" borderId="38" xfId="0" applyFont="1" applyBorder="1">
      <alignment vertical="center"/>
    </xf>
    <xf numFmtId="0" fontId="5" fillId="0" borderId="39" xfId="0" applyFont="1" applyBorder="1">
      <alignment vertical="center"/>
    </xf>
    <xf numFmtId="0" fontId="5" fillId="0" borderId="49" xfId="0" applyFont="1" applyBorder="1">
      <alignment vertical="center"/>
    </xf>
    <xf numFmtId="0" fontId="5" fillId="0" borderId="40" xfId="0" applyFont="1" applyBorder="1">
      <alignment vertical="center"/>
    </xf>
    <xf numFmtId="0" fontId="5" fillId="0" borderId="38" xfId="0" applyFont="1" applyBorder="1" applyProtection="1">
      <alignment vertical="center"/>
      <protection locked="0"/>
    </xf>
    <xf numFmtId="0" fontId="5" fillId="0" borderId="47" xfId="0" applyFont="1" applyBorder="1">
      <alignment vertical="center"/>
    </xf>
    <xf numFmtId="0" fontId="5" fillId="0" borderId="0" xfId="0" applyFont="1" applyAlignment="1">
      <alignment vertical="top"/>
    </xf>
    <xf numFmtId="0" fontId="5" fillId="0" borderId="39" xfId="0" applyFont="1" applyBorder="1" applyAlignment="1">
      <alignment vertical="top"/>
    </xf>
    <xf numFmtId="0" fontId="5" fillId="0" borderId="25" xfId="0" applyFont="1" applyBorder="1">
      <alignment vertical="center"/>
    </xf>
    <xf numFmtId="0" fontId="5" fillId="0" borderId="48" xfId="0" applyFont="1" applyBorder="1">
      <alignment vertical="center"/>
    </xf>
    <xf numFmtId="0" fontId="5" fillId="0" borderId="50" xfId="0" applyFont="1" applyBorder="1">
      <alignment vertical="center"/>
    </xf>
    <xf numFmtId="0" fontId="5" fillId="0" borderId="25" xfId="0" applyFont="1" applyBorder="1" applyAlignment="1">
      <alignment vertical="top"/>
    </xf>
    <xf numFmtId="0" fontId="5" fillId="0" borderId="32" xfId="0" applyFont="1" applyBorder="1" applyAlignment="1">
      <alignment vertical="top"/>
    </xf>
    <xf numFmtId="0" fontId="5" fillId="0" borderId="48" xfId="0" applyFont="1" applyBorder="1" applyAlignment="1">
      <alignment vertical="top"/>
    </xf>
    <xf numFmtId="0" fontId="5" fillId="0" borderId="25" xfId="0" applyFont="1" applyBorder="1" applyAlignment="1"/>
    <xf numFmtId="0" fontId="5" fillId="0" borderId="48" xfId="0" applyFont="1" applyBorder="1" applyAlignment="1"/>
    <xf numFmtId="0" fontId="5" fillId="0" borderId="49" xfId="0" applyFont="1" applyBorder="1" applyAlignment="1"/>
    <xf numFmtId="0" fontId="5" fillId="0" borderId="38" xfId="0" applyFont="1" applyBorder="1" applyAlignment="1"/>
    <xf numFmtId="0" fontId="5" fillId="0" borderId="39" xfId="0" applyFont="1" applyBorder="1" applyAlignment="1"/>
    <xf numFmtId="0" fontId="5" fillId="0" borderId="49" xfId="0" applyFont="1" applyBorder="1" applyAlignment="1">
      <alignment vertical="top"/>
    </xf>
    <xf numFmtId="0" fontId="5" fillId="0" borderId="35" xfId="0" applyFont="1" applyBorder="1" applyAlignment="1">
      <alignment vertical="top"/>
    </xf>
    <xf numFmtId="0" fontId="5" fillId="0" borderId="40" xfId="0" applyFont="1" applyBorder="1" applyAlignment="1">
      <alignment vertical="top"/>
    </xf>
    <xf numFmtId="0" fontId="5" fillId="0" borderId="25" xfId="0" quotePrefix="1" applyFont="1" applyBorder="1">
      <alignment vertical="center"/>
    </xf>
    <xf numFmtId="0" fontId="5" fillId="0" borderId="32" xfId="0" quotePrefix="1" applyFont="1" applyBorder="1">
      <alignment vertical="center"/>
    </xf>
    <xf numFmtId="0" fontId="5" fillId="0" borderId="48" xfId="0" quotePrefix="1" applyFont="1" applyBorder="1">
      <alignment vertical="center"/>
    </xf>
    <xf numFmtId="0" fontId="5" fillId="0" borderId="43" xfId="0" applyFont="1" applyBorder="1">
      <alignment vertical="center"/>
    </xf>
    <xf numFmtId="0" fontId="5" fillId="0" borderId="31" xfId="0" applyFont="1" applyBorder="1">
      <alignment vertical="center"/>
    </xf>
    <xf numFmtId="0" fontId="5" fillId="0" borderId="37" xfId="0" applyFont="1" applyBorder="1">
      <alignment vertical="center"/>
    </xf>
    <xf numFmtId="0" fontId="5" fillId="0" borderId="52" xfId="0" applyFont="1" applyBorder="1">
      <alignment vertical="center"/>
    </xf>
    <xf numFmtId="0" fontId="5" fillId="0" borderId="34" xfId="0" applyFont="1" applyBorder="1">
      <alignment vertical="center"/>
    </xf>
    <xf numFmtId="0" fontId="5" fillId="0" borderId="51" xfId="0" applyFont="1" applyBorder="1">
      <alignment vertical="center"/>
    </xf>
    <xf numFmtId="0" fontId="5" fillId="0" borderId="52" xfId="0" applyFont="1" applyBorder="1" applyAlignment="1">
      <alignment vertical="top"/>
    </xf>
    <xf numFmtId="0" fontId="5" fillId="0" borderId="34" xfId="0" applyFont="1" applyBorder="1" applyAlignment="1">
      <alignment vertical="top"/>
    </xf>
    <xf numFmtId="0" fontId="5" fillId="0" borderId="51" xfId="0" applyFont="1" applyBorder="1" applyAlignment="1">
      <alignment vertical="top"/>
    </xf>
    <xf numFmtId="0" fontId="5" fillId="0" borderId="117" xfId="0" applyFont="1" applyBorder="1">
      <alignment vertical="center"/>
    </xf>
    <xf numFmtId="0" fontId="5" fillId="0" borderId="108" xfId="0" applyFont="1" applyBorder="1">
      <alignment vertical="center"/>
    </xf>
    <xf numFmtId="0" fontId="5" fillId="0" borderId="118" xfId="0" applyFont="1" applyBorder="1">
      <alignment vertical="center"/>
    </xf>
    <xf numFmtId="0" fontId="5" fillId="0" borderId="34" xfId="0" applyFont="1" applyBorder="1" applyProtection="1">
      <alignment vertical="center"/>
      <protection locked="0"/>
    </xf>
    <xf numFmtId="0" fontId="5" fillId="0" borderId="53" xfId="0" applyFont="1" applyBorder="1">
      <alignment vertical="center"/>
    </xf>
    <xf numFmtId="0" fontId="5" fillId="0" borderId="46" xfId="46" applyFont="1" applyBorder="1">
      <alignment vertical="center"/>
    </xf>
    <xf numFmtId="0" fontId="5" fillId="0" borderId="119" xfId="46" applyFont="1" applyBorder="1">
      <alignment vertical="center"/>
    </xf>
    <xf numFmtId="0" fontId="12" fillId="0" borderId="57" xfId="46" applyFont="1" applyBorder="1">
      <alignment vertical="center"/>
    </xf>
    <xf numFmtId="0" fontId="12" fillId="0" borderId="71" xfId="46" applyFont="1" applyBorder="1" applyAlignment="1">
      <alignment horizontal="right" vertical="center"/>
    </xf>
    <xf numFmtId="0" fontId="12" fillId="0" borderId="39" xfId="46" applyFont="1" applyBorder="1" applyAlignment="1">
      <alignment horizontal="right" vertical="center"/>
    </xf>
    <xf numFmtId="0" fontId="5" fillId="0" borderId="120" xfId="46" applyFont="1" applyBorder="1">
      <alignment vertical="center"/>
    </xf>
    <xf numFmtId="0" fontId="5" fillId="0" borderId="32" xfId="46" applyFont="1" applyBorder="1" applyAlignment="1">
      <alignment vertical="center" shrinkToFit="1"/>
    </xf>
    <xf numFmtId="0" fontId="5" fillId="0" borderId="48" xfId="46" applyFont="1" applyBorder="1" applyAlignment="1">
      <alignment vertical="center" shrinkToFit="1"/>
    </xf>
    <xf numFmtId="0" fontId="5" fillId="0" borderId="35" xfId="46" applyFont="1" applyBorder="1" applyAlignment="1">
      <alignment vertical="center" shrinkToFit="1"/>
    </xf>
    <xf numFmtId="0" fontId="5" fillId="0" borderId="40" xfId="46" applyFont="1" applyBorder="1" applyAlignment="1">
      <alignment vertical="center" shrinkToFit="1"/>
    </xf>
    <xf numFmtId="0" fontId="5" fillId="0" borderId="105" xfId="46" applyFont="1" applyBorder="1" applyAlignment="1">
      <alignment horizontal="right" vertical="center"/>
    </xf>
    <xf numFmtId="0" fontId="5" fillId="0" borderId="118" xfId="46" applyFont="1" applyBorder="1">
      <alignment vertical="center"/>
    </xf>
    <xf numFmtId="0" fontId="5" fillId="0" borderId="39" xfId="46" applyFont="1" applyBorder="1" applyAlignment="1">
      <alignment vertical="center" shrinkToFit="1"/>
    </xf>
    <xf numFmtId="0" fontId="5" fillId="0" borderId="48" xfId="46" applyFont="1" applyBorder="1" applyAlignment="1">
      <alignment horizontal="center" vertical="top" textRotation="255"/>
    </xf>
    <xf numFmtId="0" fontId="5" fillId="0" borderId="32" xfId="46" applyFont="1" applyBorder="1" applyAlignment="1" applyProtection="1">
      <alignment vertical="center" shrinkToFit="1"/>
      <protection locked="0"/>
    </xf>
    <xf numFmtId="0" fontId="5" fillId="0" borderId="39" xfId="46" applyFont="1" applyBorder="1" applyAlignment="1">
      <alignment horizontal="center" vertical="top" textRotation="255"/>
    </xf>
    <xf numFmtId="0" fontId="5" fillId="0" borderId="40" xfId="46" applyFont="1" applyBorder="1" applyAlignment="1">
      <alignment horizontal="center" vertical="top" textRotation="255"/>
    </xf>
    <xf numFmtId="0" fontId="5" fillId="0" borderId="51" xfId="46" applyFont="1" applyBorder="1" applyAlignment="1">
      <alignment vertical="top" textRotation="255"/>
    </xf>
    <xf numFmtId="0" fontId="5" fillId="0" borderId="34" xfId="46" applyFont="1" applyBorder="1" applyAlignment="1" applyProtection="1">
      <alignment vertical="center" shrinkToFit="1"/>
      <protection locked="0"/>
    </xf>
    <xf numFmtId="0" fontId="5" fillId="0" borderId="0" xfId="46" applyFont="1" applyAlignment="1">
      <alignment vertical="top" textRotation="255"/>
    </xf>
    <xf numFmtId="0" fontId="5" fillId="0" borderId="33" xfId="46" applyFont="1" applyBorder="1" applyAlignment="1" applyProtection="1">
      <alignment vertical="center" shrinkToFit="1"/>
      <protection locked="0"/>
    </xf>
    <xf numFmtId="0" fontId="5" fillId="0" borderId="38" xfId="46" applyFont="1" applyBorder="1" applyAlignment="1">
      <alignment horizontal="left" vertical="center" indent="1"/>
    </xf>
    <xf numFmtId="0" fontId="5" fillId="0" borderId="0" xfId="46" applyFont="1" applyAlignment="1">
      <alignment horizontal="left" vertical="center" indent="1"/>
    </xf>
    <xf numFmtId="0" fontId="5" fillId="0" borderId="39" xfId="46" applyFont="1" applyBorder="1" applyAlignment="1">
      <alignment horizontal="left" vertical="center" indent="1"/>
    </xf>
    <xf numFmtId="0" fontId="5" fillId="0" borderId="39" xfId="46" applyFont="1" applyBorder="1" applyAlignment="1">
      <alignment vertical="top" textRotation="255"/>
    </xf>
    <xf numFmtId="0" fontId="17" fillId="0" borderId="0" xfId="0" applyFont="1" applyAlignment="1"/>
    <xf numFmtId="0" fontId="5" fillId="0" borderId="61" xfId="46" applyFont="1" applyBorder="1">
      <alignment vertical="center"/>
    </xf>
    <xf numFmtId="0" fontId="23" fillId="0" borderId="0" xfId="46" applyFont="1">
      <alignment vertical="center"/>
    </xf>
    <xf numFmtId="0" fontId="5" fillId="0" borderId="121" xfId="46" applyFont="1" applyBorder="1">
      <alignment vertical="center"/>
    </xf>
    <xf numFmtId="0" fontId="5" fillId="0" borderId="38" xfId="46" applyFont="1" applyBorder="1" applyAlignment="1"/>
    <xf numFmtId="0" fontId="5" fillId="0" borderId="0" xfId="46" applyFont="1" applyAlignment="1"/>
    <xf numFmtId="0" fontId="5" fillId="0" borderId="39" xfId="46" applyFont="1" applyBorder="1" applyAlignment="1"/>
    <xf numFmtId="0" fontId="5" fillId="0" borderId="52" xfId="46" applyFont="1" applyBorder="1" applyAlignment="1"/>
    <xf numFmtId="0" fontId="5" fillId="0" borderId="34" xfId="46" applyFont="1" applyBorder="1" applyAlignment="1"/>
    <xf numFmtId="0" fontId="5" fillId="0" borderId="51" xfId="46" applyFont="1" applyBorder="1" applyAlignment="1"/>
    <xf numFmtId="0" fontId="19" fillId="0" borderId="0" xfId="46" applyFont="1">
      <alignment vertical="center"/>
    </xf>
    <xf numFmtId="0" fontId="0" fillId="0" borderId="35" xfId="0" applyBorder="1">
      <alignment vertical="center"/>
    </xf>
    <xf numFmtId="0" fontId="0" fillId="0" borderId="32" xfId="0" applyBorder="1">
      <alignment vertical="center"/>
    </xf>
    <xf numFmtId="0" fontId="5" fillId="38" borderId="0" xfId="0" applyFont="1" applyFill="1" applyAlignment="1">
      <alignment horizontal="center"/>
    </xf>
    <xf numFmtId="0" fontId="5" fillId="38" borderId="35" xfId="0" applyFont="1" applyFill="1" applyBorder="1" applyAlignment="1">
      <alignment horizontal="center"/>
    </xf>
    <xf numFmtId="177" fontId="5" fillId="0" borderId="35" xfId="0" applyNumberFormat="1" applyFont="1" applyBorder="1" applyAlignment="1"/>
    <xf numFmtId="0" fontId="5" fillId="38" borderId="32" xfId="0" applyFont="1" applyFill="1" applyBorder="1" applyAlignment="1">
      <alignment horizontal="center"/>
    </xf>
    <xf numFmtId="0" fontId="12" fillId="0" borderId="0" xfId="0" applyFont="1" applyAlignment="1">
      <alignment horizontal="left"/>
    </xf>
    <xf numFmtId="0" fontId="12" fillId="0" borderId="0" xfId="0" applyFont="1" applyAlignment="1">
      <alignment horizontal="left" wrapText="1"/>
    </xf>
    <xf numFmtId="0" fontId="12" fillId="0" borderId="0" xfId="0" quotePrefix="1" applyFont="1" applyAlignment="1">
      <alignment shrinkToFit="1"/>
    </xf>
    <xf numFmtId="0" fontId="3" fillId="38" borderId="21" xfId="45" applyFont="1" applyFill="1" applyBorder="1" applyAlignment="1">
      <alignment horizontal="center" vertical="center" wrapText="1" shrinkToFit="1"/>
    </xf>
    <xf numFmtId="0" fontId="12" fillId="38" borderId="56" xfId="0" applyFont="1" applyFill="1" applyBorder="1" applyAlignment="1">
      <alignment horizontal="center" vertical="center"/>
    </xf>
    <xf numFmtId="0" fontId="12" fillId="38" borderId="58" xfId="0" applyFont="1" applyFill="1" applyBorder="1" applyAlignment="1">
      <alignment horizontal="center" vertical="center"/>
    </xf>
    <xf numFmtId="0" fontId="3" fillId="38" borderId="0" xfId="45" applyFont="1" applyFill="1" applyAlignment="1">
      <alignment horizontal="center"/>
    </xf>
    <xf numFmtId="0" fontId="12" fillId="38" borderId="67" xfId="0" applyFont="1" applyFill="1" applyBorder="1" applyAlignment="1">
      <alignment horizontal="center" vertical="center"/>
    </xf>
    <xf numFmtId="0" fontId="12" fillId="38" borderId="72" xfId="0" applyFont="1" applyFill="1" applyBorder="1" applyAlignment="1">
      <alignment horizontal="center" vertical="center"/>
    </xf>
    <xf numFmtId="0" fontId="3" fillId="38" borderId="41" xfId="45" applyFont="1" applyFill="1" applyBorder="1" applyAlignment="1">
      <alignment horizontal="center" vertical="center"/>
    </xf>
    <xf numFmtId="176" fontId="3" fillId="38" borderId="21" xfId="45" applyNumberFormat="1" applyFont="1" applyFill="1" applyBorder="1"/>
    <xf numFmtId="176" fontId="3" fillId="38" borderId="43" xfId="45" applyNumberFormat="1" applyFont="1" applyFill="1" applyBorder="1"/>
    <xf numFmtId="0" fontId="3" fillId="38" borderId="42" xfId="45" applyFont="1" applyFill="1" applyBorder="1"/>
    <xf numFmtId="0" fontId="5" fillId="38" borderId="38" xfId="46" applyFont="1" applyFill="1" applyBorder="1" applyProtection="1">
      <alignment vertical="center"/>
      <protection locked="0"/>
    </xf>
    <xf numFmtId="0" fontId="5" fillId="38" borderId="0" xfId="46" applyFont="1" applyFill="1" applyProtection="1">
      <alignment vertical="center"/>
      <protection locked="0"/>
    </xf>
    <xf numFmtId="0" fontId="5" fillId="38" borderId="35" xfId="46" applyFont="1" applyFill="1" applyBorder="1" applyProtection="1">
      <alignment vertical="center"/>
      <protection locked="0"/>
    </xf>
    <xf numFmtId="0" fontId="5" fillId="38" borderId="25" xfId="46" applyFont="1" applyFill="1" applyBorder="1" applyProtection="1">
      <alignment vertical="center"/>
      <protection locked="0"/>
    </xf>
    <xf numFmtId="0" fontId="9" fillId="0" borderId="0" xfId="45" applyFont="1" applyAlignment="1">
      <alignment horizontal="right" vertical="center"/>
    </xf>
    <xf numFmtId="0" fontId="1" fillId="0" borderId="0" xfId="45" applyAlignment="1">
      <alignment horizontal="right" vertical="center"/>
    </xf>
    <xf numFmtId="0" fontId="5" fillId="38" borderId="0" xfId="46" applyFont="1" applyFill="1" applyAlignment="1" applyProtection="1">
      <alignment horizontal="center" vertical="center"/>
      <protection locked="0"/>
    </xf>
    <xf numFmtId="0" fontId="5" fillId="38" borderId="34" xfId="46" applyFont="1" applyFill="1" applyBorder="1" applyProtection="1">
      <alignment vertical="center"/>
      <protection locked="0"/>
    </xf>
    <xf numFmtId="0" fontId="5" fillId="38" borderId="49" xfId="46" applyFont="1" applyFill="1" applyBorder="1" applyProtection="1">
      <alignment vertical="center"/>
      <protection locked="0"/>
    </xf>
    <xf numFmtId="0" fontId="5" fillId="38" borderId="52" xfId="46" applyFont="1" applyFill="1" applyBorder="1" applyProtection="1">
      <alignment vertical="center"/>
      <protection locked="0"/>
    </xf>
    <xf numFmtId="0" fontId="5" fillId="38" borderId="35" xfId="46" applyFont="1" applyFill="1" applyBorder="1" applyAlignment="1" applyProtection="1">
      <alignment horizontal="center" vertical="center"/>
      <protection locked="0"/>
    </xf>
    <xf numFmtId="0" fontId="5" fillId="38" borderId="33" xfId="46" applyFont="1" applyFill="1" applyBorder="1" applyProtection="1">
      <alignment vertical="center"/>
      <protection locked="0"/>
    </xf>
    <xf numFmtId="0" fontId="5" fillId="38" borderId="32" xfId="46" applyFont="1" applyFill="1" applyBorder="1" applyProtection="1">
      <alignment vertical="center"/>
      <protection locked="0"/>
    </xf>
    <xf numFmtId="0" fontId="5" fillId="38" borderId="54" xfId="46" applyFont="1" applyFill="1" applyBorder="1" applyProtection="1">
      <alignment vertical="center"/>
      <protection locked="0"/>
    </xf>
    <xf numFmtId="0" fontId="5" fillId="38" borderId="57" xfId="46" applyFont="1" applyFill="1" applyBorder="1" applyProtection="1">
      <alignment vertical="center"/>
      <protection locked="0"/>
    </xf>
    <xf numFmtId="0" fontId="5" fillId="38" borderId="56" xfId="46" applyFont="1" applyFill="1" applyBorder="1" applyProtection="1">
      <alignment vertical="center"/>
      <protection locked="0"/>
    </xf>
    <xf numFmtId="0" fontId="5" fillId="38" borderId="58" xfId="46" applyFont="1" applyFill="1" applyBorder="1" applyProtection="1">
      <alignment vertical="center"/>
      <protection locked="0"/>
    </xf>
    <xf numFmtId="0" fontId="5" fillId="38" borderId="0" xfId="46" applyFont="1" applyFill="1" applyAlignment="1">
      <alignment horizontal="center" vertical="center"/>
    </xf>
    <xf numFmtId="0" fontId="5" fillId="38" borderId="0" xfId="46" applyFont="1" applyFill="1" applyAlignment="1">
      <alignment vertical="center" shrinkToFit="1"/>
    </xf>
    <xf numFmtId="0" fontId="5" fillId="38" borderId="33" xfId="0" applyFont="1" applyFill="1" applyBorder="1" applyProtection="1">
      <alignment vertical="center"/>
      <protection locked="0"/>
    </xf>
    <xf numFmtId="0" fontId="5" fillId="38" borderId="0" xfId="0" applyFont="1" applyFill="1" applyProtection="1">
      <alignment vertical="center"/>
      <protection locked="0"/>
    </xf>
    <xf numFmtId="0" fontId="5" fillId="38" borderId="32" xfId="0" applyFont="1" applyFill="1" applyBorder="1" applyProtection="1">
      <alignment vertical="center"/>
      <protection locked="0"/>
    </xf>
    <xf numFmtId="0" fontId="5" fillId="38" borderId="38" xfId="0" applyFont="1" applyFill="1" applyBorder="1" applyProtection="1">
      <alignment vertical="center"/>
      <protection locked="0"/>
    </xf>
    <xf numFmtId="0" fontId="5" fillId="38" borderId="25" xfId="0" applyFont="1" applyFill="1" applyBorder="1" applyProtection="1">
      <alignment vertical="center"/>
      <protection locked="0"/>
    </xf>
    <xf numFmtId="0" fontId="5" fillId="38" borderId="54" xfId="0" applyFont="1" applyFill="1" applyBorder="1" applyProtection="1">
      <alignment vertical="center"/>
      <protection locked="0"/>
    </xf>
    <xf numFmtId="0" fontId="5" fillId="38" borderId="108" xfId="0" applyFont="1" applyFill="1" applyBorder="1" applyProtection="1">
      <alignment vertical="center"/>
      <protection locked="0"/>
    </xf>
    <xf numFmtId="0" fontId="5" fillId="38" borderId="52" xfId="0" applyFont="1" applyFill="1" applyBorder="1" applyProtection="1">
      <alignment vertical="center"/>
      <protection locked="0"/>
    </xf>
    <xf numFmtId="0" fontId="5" fillId="38" borderId="123" xfId="46" applyFont="1" applyFill="1" applyBorder="1" applyProtection="1">
      <alignment vertical="center"/>
      <protection locked="0"/>
    </xf>
    <xf numFmtId="0" fontId="5" fillId="38" borderId="84" xfId="46" applyFont="1" applyFill="1" applyBorder="1" applyProtection="1">
      <alignment vertical="center"/>
      <protection locked="0"/>
    </xf>
    <xf numFmtId="0" fontId="5" fillId="38" borderId="59" xfId="46" applyFont="1" applyFill="1" applyBorder="1" applyProtection="1">
      <alignment vertical="center"/>
      <protection locked="0"/>
    </xf>
    <xf numFmtId="0" fontId="5" fillId="38" borderId="36" xfId="45" applyFont="1" applyFill="1" applyBorder="1" applyAlignment="1">
      <alignment horizontal="center" vertical="center"/>
    </xf>
    <xf numFmtId="0" fontId="5" fillId="38" borderId="36" xfId="45" applyFont="1" applyFill="1" applyBorder="1" applyAlignment="1">
      <alignment horizontal="center" vertical="center" wrapText="1"/>
    </xf>
    <xf numFmtId="0" fontId="5" fillId="38" borderId="46" xfId="45" applyFont="1" applyFill="1" applyBorder="1" applyAlignment="1">
      <alignment horizontal="center" vertical="center"/>
    </xf>
    <xf numFmtId="0" fontId="5" fillId="38" borderId="124" xfId="46" applyFont="1" applyFill="1" applyBorder="1" applyProtection="1">
      <alignment vertical="center"/>
      <protection locked="0"/>
    </xf>
    <xf numFmtId="0" fontId="5" fillId="38" borderId="0" xfId="46" applyFont="1" applyFill="1">
      <alignment vertical="center"/>
    </xf>
    <xf numFmtId="0" fontId="5" fillId="38" borderId="33" xfId="46" applyFont="1" applyFill="1" applyBorder="1" applyAlignment="1">
      <alignment vertical="center" shrinkToFit="1"/>
    </xf>
    <xf numFmtId="0" fontId="5" fillId="38" borderId="60" xfId="46" applyFont="1" applyFill="1" applyBorder="1" applyAlignment="1">
      <alignment vertical="center" shrinkToFit="1"/>
    </xf>
    <xf numFmtId="0" fontId="5" fillId="38" borderId="32" xfId="46" applyFont="1" applyFill="1" applyBorder="1" applyAlignment="1">
      <alignment vertical="center" shrinkToFit="1"/>
    </xf>
    <xf numFmtId="0" fontId="5" fillId="38" borderId="35" xfId="46" applyFont="1" applyFill="1" applyBorder="1">
      <alignment vertical="center"/>
    </xf>
    <xf numFmtId="0" fontId="3" fillId="38" borderId="79" xfId="45" applyFont="1" applyFill="1" applyBorder="1" applyAlignment="1">
      <alignment horizontal="center" vertical="center"/>
    </xf>
    <xf numFmtId="0" fontId="3" fillId="38" borderId="66" xfId="45" applyFont="1" applyFill="1" applyBorder="1" applyAlignment="1">
      <alignment horizontal="center" vertical="center"/>
    </xf>
    <xf numFmtId="0" fontId="3" fillId="38" borderId="14" xfId="45" applyFont="1" applyFill="1" applyBorder="1" applyAlignment="1">
      <alignment horizontal="center" vertical="center"/>
    </xf>
    <xf numFmtId="0" fontId="3" fillId="38" borderId="15" xfId="45" applyFont="1" applyFill="1" applyBorder="1" applyAlignment="1">
      <alignment horizontal="center" vertical="center"/>
    </xf>
    <xf numFmtId="176" fontId="3" fillId="38" borderId="79" xfId="45" applyNumberFormat="1" applyFont="1" applyFill="1" applyBorder="1"/>
    <xf numFmtId="183" fontId="3" fillId="38" borderId="79" xfId="45" applyNumberFormat="1" applyFont="1" applyFill="1" applyBorder="1"/>
    <xf numFmtId="0" fontId="3" fillId="38" borderId="82" xfId="45" applyFont="1" applyFill="1" applyBorder="1" applyAlignment="1">
      <alignment horizontal="center" vertical="center"/>
    </xf>
    <xf numFmtId="0" fontId="3" fillId="38" borderId="68" xfId="45" applyFont="1" applyFill="1" applyBorder="1" applyAlignment="1">
      <alignment horizontal="center" vertical="center"/>
    </xf>
    <xf numFmtId="0" fontId="3" fillId="38" borderId="19" xfId="45" applyFont="1" applyFill="1" applyBorder="1" applyAlignment="1">
      <alignment horizontal="center" vertical="center"/>
    </xf>
    <xf numFmtId="0" fontId="3" fillId="38" borderId="20" xfId="45" applyFont="1" applyFill="1" applyBorder="1" applyAlignment="1">
      <alignment horizontal="center" vertical="center"/>
    </xf>
    <xf numFmtId="176" fontId="3" fillId="38" borderId="82" xfId="45" applyNumberFormat="1" applyFont="1" applyFill="1" applyBorder="1"/>
    <xf numFmtId="183" fontId="3" fillId="38" borderId="82" xfId="45" applyNumberFormat="1" applyFont="1" applyFill="1" applyBorder="1"/>
    <xf numFmtId="0" fontId="3" fillId="38" borderId="78" xfId="45" applyFont="1" applyFill="1" applyBorder="1" applyAlignment="1">
      <alignment horizontal="center" vertical="center"/>
    </xf>
    <xf numFmtId="0" fontId="3" fillId="38" borderId="89" xfId="45" applyFont="1" applyFill="1" applyBorder="1" applyAlignment="1">
      <alignment horizontal="center" vertical="center"/>
    </xf>
    <xf numFmtId="0" fontId="3" fillId="38" borderId="22" xfId="45" applyFont="1" applyFill="1" applyBorder="1" applyAlignment="1">
      <alignment horizontal="center" vertical="center"/>
    </xf>
    <xf numFmtId="0" fontId="3" fillId="38" borderId="23" xfId="45" applyFont="1" applyFill="1" applyBorder="1" applyAlignment="1">
      <alignment horizontal="center" vertical="center"/>
    </xf>
    <xf numFmtId="0" fontId="3" fillId="38" borderId="24" xfId="45" applyFont="1" applyFill="1" applyBorder="1" applyAlignment="1">
      <alignment horizontal="center" vertical="center"/>
    </xf>
    <xf numFmtId="176" fontId="3" fillId="38" borderId="89" xfId="45" applyNumberFormat="1" applyFont="1" applyFill="1" applyBorder="1"/>
    <xf numFmtId="183" fontId="3" fillId="38" borderId="89" xfId="45" applyNumberFormat="1" applyFont="1" applyFill="1" applyBorder="1"/>
    <xf numFmtId="0" fontId="5" fillId="38" borderId="63" xfId="46" applyFont="1" applyFill="1" applyBorder="1" applyProtection="1">
      <alignment vertical="center"/>
      <protection locked="0"/>
    </xf>
    <xf numFmtId="0" fontId="3" fillId="38" borderId="21" xfId="45" applyFont="1" applyFill="1" applyBorder="1"/>
    <xf numFmtId="178" fontId="3" fillId="38" borderId="21" xfId="45" applyNumberFormat="1" applyFont="1" applyFill="1" applyBorder="1"/>
    <xf numFmtId="178" fontId="3" fillId="38" borderId="16" xfId="45" applyNumberFormat="1" applyFont="1" applyFill="1" applyBorder="1"/>
    <xf numFmtId="0" fontId="3" fillId="38" borderId="16" xfId="45" applyFont="1" applyFill="1" applyBorder="1"/>
    <xf numFmtId="178" fontId="3" fillId="38" borderId="46" xfId="45" applyNumberFormat="1" applyFont="1" applyFill="1" applyBorder="1"/>
    <xf numFmtId="0" fontId="3" fillId="38" borderId="46" xfId="45" applyFont="1" applyFill="1" applyBorder="1"/>
    <xf numFmtId="0" fontId="3" fillId="38" borderId="27" xfId="45" applyFont="1" applyFill="1" applyBorder="1"/>
    <xf numFmtId="0" fontId="3" fillId="38" borderId="125" xfId="45" applyFont="1" applyFill="1" applyBorder="1"/>
    <xf numFmtId="0" fontId="5" fillId="38" borderId="0" xfId="46" applyFont="1" applyFill="1" applyAlignment="1" applyProtection="1">
      <alignment vertical="center" shrinkToFit="1"/>
      <protection locked="0"/>
    </xf>
    <xf numFmtId="0" fontId="5" fillId="38" borderId="39" xfId="46" applyFont="1" applyFill="1" applyBorder="1" applyAlignment="1" applyProtection="1">
      <alignment vertical="center" shrinkToFit="1"/>
      <protection locked="0"/>
    </xf>
    <xf numFmtId="0" fontId="12" fillId="0" borderId="38" xfId="46" applyFont="1" applyBorder="1" applyAlignment="1">
      <alignment vertical="top" wrapText="1"/>
    </xf>
    <xf numFmtId="0" fontId="12" fillId="0" borderId="0" xfId="46" applyFont="1" applyAlignment="1">
      <alignment vertical="top" wrapText="1"/>
    </xf>
    <xf numFmtId="0" fontId="12" fillId="0" borderId="39" xfId="46" applyFont="1" applyBorder="1" applyAlignment="1">
      <alignment vertical="top" wrapText="1"/>
    </xf>
    <xf numFmtId="0" fontId="5" fillId="0" borderId="35" xfId="46" applyFont="1" applyBorder="1" applyAlignment="1" applyProtection="1">
      <alignment vertical="center" shrinkToFit="1"/>
      <protection locked="0"/>
    </xf>
    <xf numFmtId="0" fontId="5" fillId="0" borderId="40" xfId="46" applyFont="1" applyBorder="1" applyAlignment="1" applyProtection="1">
      <alignment vertical="center" shrinkToFit="1"/>
      <protection locked="0"/>
    </xf>
    <xf numFmtId="0" fontId="3" fillId="38" borderId="42" xfId="45" applyFont="1" applyFill="1" applyBorder="1" applyAlignment="1">
      <alignment shrinkToFit="1"/>
    </xf>
    <xf numFmtId="0" fontId="3" fillId="38" borderId="21" xfId="45" applyFont="1" applyFill="1" applyBorder="1" applyAlignment="1">
      <alignment shrinkToFit="1"/>
    </xf>
    <xf numFmtId="0" fontId="3" fillId="38" borderId="16" xfId="45" applyFont="1" applyFill="1" applyBorder="1" applyAlignment="1">
      <alignment shrinkToFit="1"/>
    </xf>
    <xf numFmtId="0" fontId="3" fillId="38" borderId="46" xfId="45" applyFont="1" applyFill="1" applyBorder="1" applyAlignment="1">
      <alignment shrinkToFit="1"/>
    </xf>
    <xf numFmtId="0" fontId="19" fillId="38" borderId="41" xfId="45" applyFont="1" applyFill="1" applyBorder="1" applyAlignment="1">
      <alignment horizontal="center" vertical="center"/>
    </xf>
    <xf numFmtId="0" fontId="5" fillId="0" borderId="0" xfId="45" applyFont="1" applyAlignment="1">
      <alignment horizontal="center"/>
    </xf>
    <xf numFmtId="0" fontId="5" fillId="0" borderId="79" xfId="45" applyFont="1" applyBorder="1" applyAlignment="1">
      <alignment horizontal="center"/>
    </xf>
    <xf numFmtId="0" fontId="5" fillId="0" borderId="48" xfId="45" applyFont="1" applyBorder="1" applyAlignment="1">
      <alignment horizontal="center"/>
    </xf>
    <xf numFmtId="0" fontId="5" fillId="0" borderId="32" xfId="45" applyFont="1" applyBorder="1" applyAlignment="1">
      <alignment horizontal="center"/>
    </xf>
    <xf numFmtId="0" fontId="5" fillId="0" borderId="27" xfId="45" applyFont="1" applyBorder="1" applyAlignment="1">
      <alignment horizontal="center"/>
    </xf>
    <xf numFmtId="0" fontId="5" fillId="0" borderId="38" xfId="45" applyFont="1" applyBorder="1" applyAlignment="1">
      <alignment horizontal="center"/>
    </xf>
    <xf numFmtId="0" fontId="5" fillId="0" borderId="39" xfId="45" applyFont="1" applyBorder="1" applyAlignment="1">
      <alignment horizontal="center"/>
    </xf>
    <xf numFmtId="0" fontId="5" fillId="0" borderId="49" xfId="45" applyFont="1" applyBorder="1" applyAlignment="1">
      <alignment horizontal="center"/>
    </xf>
    <xf numFmtId="0" fontId="5" fillId="0" borderId="40" xfId="45" applyFont="1" applyBorder="1" applyAlignment="1">
      <alignment horizontal="center"/>
    </xf>
    <xf numFmtId="0" fontId="5" fillId="0" borderId="35" xfId="45" applyFont="1" applyBorder="1" applyAlignment="1">
      <alignment horizontal="center"/>
    </xf>
    <xf numFmtId="0" fontId="5" fillId="0" borderId="21" xfId="45" applyFont="1" applyBorder="1" applyAlignment="1">
      <alignment horizontal="center"/>
    </xf>
    <xf numFmtId="49" fontId="12" fillId="38" borderId="0" xfId="0" applyNumberFormat="1" applyFont="1" applyFill="1" applyAlignment="1">
      <alignment horizontal="center" vertical="center"/>
    </xf>
    <xf numFmtId="0" fontId="12" fillId="0" borderId="126" xfId="46" applyFont="1" applyBorder="1">
      <alignment vertical="center"/>
    </xf>
    <xf numFmtId="0" fontId="1" fillId="0" borderId="0" xfId="43"/>
    <xf numFmtId="0" fontId="1" fillId="29" borderId="0" xfId="43" applyFill="1"/>
    <xf numFmtId="49" fontId="12" fillId="0" borderId="0" xfId="43" applyNumberFormat="1" applyFont="1" applyAlignment="1">
      <alignment vertical="center" textRotation="180"/>
    </xf>
    <xf numFmtId="0" fontId="48" fillId="29" borderId="0" xfId="43" applyFont="1" applyFill="1" applyAlignment="1">
      <alignment vertical="center"/>
    </xf>
    <xf numFmtId="0" fontId="3" fillId="29" borderId="127" xfId="43" applyFont="1" applyFill="1" applyBorder="1" applyAlignment="1">
      <alignment horizontal="center"/>
    </xf>
    <xf numFmtId="0" fontId="3" fillId="29" borderId="33" xfId="43" applyFont="1" applyFill="1" applyBorder="1"/>
    <xf numFmtId="0" fontId="3" fillId="29" borderId="113" xfId="43" applyFont="1" applyFill="1" applyBorder="1"/>
    <xf numFmtId="0" fontId="3" fillId="29" borderId="0" xfId="43" applyFont="1" applyFill="1"/>
    <xf numFmtId="0" fontId="1" fillId="29" borderId="0" xfId="43" applyFill="1" applyAlignment="1">
      <alignment horizontal="center"/>
    </xf>
    <xf numFmtId="0" fontId="3" fillId="29" borderId="128" xfId="43" applyFont="1" applyFill="1" applyBorder="1"/>
    <xf numFmtId="0" fontId="3" fillId="29" borderId="0" xfId="43" applyFont="1" applyFill="1" applyAlignment="1">
      <alignment horizontal="center"/>
    </xf>
    <xf numFmtId="0" fontId="3" fillId="29" borderId="47" xfId="43" applyFont="1" applyFill="1" applyBorder="1"/>
    <xf numFmtId="0" fontId="3" fillId="29" borderId="129" xfId="43" applyFont="1" applyFill="1" applyBorder="1"/>
    <xf numFmtId="0" fontId="3" fillId="29" borderId="34" xfId="43" applyFont="1" applyFill="1" applyBorder="1"/>
    <xf numFmtId="0" fontId="3" fillId="29" borderId="53" xfId="43" applyFont="1" applyFill="1" applyBorder="1"/>
    <xf numFmtId="0" fontId="1" fillId="29" borderId="0" xfId="43" quotePrefix="1" applyFill="1"/>
    <xf numFmtId="0" fontId="3" fillId="29" borderId="47" xfId="43" applyFont="1" applyFill="1" applyBorder="1" applyAlignment="1">
      <alignment horizontal="center"/>
    </xf>
    <xf numFmtId="0" fontId="3" fillId="29" borderId="33" xfId="43" applyFont="1" applyFill="1" applyBorder="1" applyAlignment="1">
      <alignment horizontal="center"/>
    </xf>
    <xf numFmtId="0" fontId="3" fillId="29" borderId="113" xfId="43" applyFont="1" applyFill="1" applyBorder="1" applyAlignment="1">
      <alignment horizontal="center"/>
    </xf>
    <xf numFmtId="0" fontId="3" fillId="29" borderId="128" xfId="43" applyFont="1" applyFill="1" applyBorder="1" applyAlignment="1">
      <alignment horizontal="center"/>
    </xf>
    <xf numFmtId="0" fontId="1" fillId="29" borderId="34" xfId="43" applyFill="1" applyBorder="1"/>
    <xf numFmtId="0" fontId="3" fillId="29" borderId="53" xfId="43" applyFont="1" applyFill="1" applyBorder="1" applyAlignment="1">
      <alignment horizontal="center"/>
    </xf>
    <xf numFmtId="0" fontId="3" fillId="29" borderId="129" xfId="43" applyFont="1" applyFill="1" applyBorder="1" applyAlignment="1">
      <alignment horizontal="center"/>
    </xf>
    <xf numFmtId="0" fontId="3" fillId="29" borderId="34" xfId="43" applyFont="1" applyFill="1" applyBorder="1" applyAlignment="1">
      <alignment horizontal="center"/>
    </xf>
    <xf numFmtId="0" fontId="0" fillId="29" borderId="0" xfId="43" applyFont="1" applyFill="1"/>
    <xf numFmtId="0" fontId="1" fillId="29" borderId="0" xfId="43" applyFill="1" applyAlignment="1">
      <alignment horizontal="center" vertical="center"/>
    </xf>
    <xf numFmtId="0" fontId="1" fillId="29" borderId="0" xfId="43" applyFill="1" applyAlignment="1">
      <alignment horizontal="center" vertical="center" shrinkToFit="1"/>
    </xf>
    <xf numFmtId="0" fontId="3" fillId="29" borderId="0" xfId="43" applyFont="1" applyFill="1" applyAlignment="1">
      <alignment vertical="center"/>
    </xf>
    <xf numFmtId="0" fontId="3" fillId="29" borderId="0" xfId="43" applyFont="1" applyFill="1" applyAlignment="1">
      <alignment vertical="center" wrapText="1" shrinkToFit="1"/>
    </xf>
    <xf numFmtId="0" fontId="3" fillId="29" borderId="0" xfId="43" applyFont="1" applyFill="1" applyAlignment="1">
      <alignment vertical="center" shrinkToFit="1"/>
    </xf>
    <xf numFmtId="0" fontId="1" fillId="29" borderId="0" xfId="43" applyFill="1" applyAlignment="1">
      <alignment vertical="center" shrinkToFit="1"/>
    </xf>
    <xf numFmtId="0" fontId="3" fillId="29" borderId="0" xfId="43" applyFont="1" applyFill="1" applyAlignment="1">
      <alignment horizontal="center" vertical="center" shrinkToFit="1"/>
    </xf>
    <xf numFmtId="0" fontId="12" fillId="0" borderId="0" xfId="43" applyFont="1" applyAlignment="1">
      <alignment vertical="center" textRotation="180"/>
    </xf>
    <xf numFmtId="0" fontId="3" fillId="29" borderId="0" xfId="43" applyFont="1" applyFill="1" applyAlignment="1">
      <alignment horizontal="left" vertical="center" shrinkToFit="1"/>
    </xf>
    <xf numFmtId="0" fontId="3" fillId="0" borderId="0" xfId="43" applyFont="1" applyAlignment="1">
      <alignment vertical="center" textRotation="180"/>
    </xf>
    <xf numFmtId="0" fontId="1" fillId="0" borderId="0" xfId="43" applyAlignment="1">
      <alignment horizontal="center" vertical="center"/>
    </xf>
    <xf numFmtId="0" fontId="1" fillId="29" borderId="0" xfId="43" applyFill="1" applyAlignment="1">
      <alignment wrapText="1"/>
    </xf>
    <xf numFmtId="0" fontId="48" fillId="0" borderId="0" xfId="43" applyFont="1" applyAlignment="1">
      <alignment vertical="center"/>
    </xf>
    <xf numFmtId="0" fontId="3" fillId="0" borderId="127" xfId="43" applyFont="1" applyBorder="1" applyAlignment="1">
      <alignment horizontal="center"/>
    </xf>
    <xf numFmtId="0" fontId="3" fillId="0" borderId="33" xfId="43" applyFont="1" applyBorder="1"/>
    <xf numFmtId="0" fontId="3" fillId="0" borderId="113" xfId="43" applyFont="1" applyBorder="1"/>
    <xf numFmtId="0" fontId="3" fillId="0" borderId="0" xfId="43" applyFont="1"/>
    <xf numFmtId="0" fontId="1" fillId="0" borderId="0" xfId="43" applyAlignment="1">
      <alignment horizontal="center"/>
    </xf>
    <xf numFmtId="0" fontId="3" fillId="0" borderId="128" xfId="43" applyFont="1" applyBorder="1"/>
    <xf numFmtId="0" fontId="3" fillId="0" borderId="0" xfId="43" applyFont="1" applyAlignment="1">
      <alignment horizontal="center"/>
    </xf>
    <xf numFmtId="0" fontId="3" fillId="0" borderId="47" xfId="43" applyFont="1" applyBorder="1"/>
    <xf numFmtId="0" fontId="3" fillId="0" borderId="129" xfId="43" applyFont="1" applyBorder="1"/>
    <xf numFmtId="0" fontId="3" fillId="0" borderId="34" xfId="43" applyFont="1" applyBorder="1"/>
    <xf numFmtId="0" fontId="3" fillId="0" borderId="53" xfId="43" applyFont="1" applyBorder="1"/>
    <xf numFmtId="0" fontId="1" fillId="0" borderId="0" xfId="43" quotePrefix="1"/>
    <xf numFmtId="0" fontId="3" fillId="0" borderId="47" xfId="43" applyFont="1" applyBorder="1" applyAlignment="1">
      <alignment horizontal="center"/>
    </xf>
    <xf numFmtId="0" fontId="3" fillId="30" borderId="127" xfId="43" applyFont="1" applyFill="1" applyBorder="1" applyAlignment="1">
      <alignment horizontal="center"/>
    </xf>
    <xf numFmtId="0" fontId="3" fillId="30" borderId="33" xfId="43" applyFont="1" applyFill="1" applyBorder="1" applyAlignment="1">
      <alignment horizontal="center"/>
    </xf>
    <xf numFmtId="0" fontId="3" fillId="0" borderId="33" xfId="43" applyFont="1" applyBorder="1" applyAlignment="1">
      <alignment horizontal="center"/>
    </xf>
    <xf numFmtId="0" fontId="3" fillId="30" borderId="113" xfId="43" applyFont="1" applyFill="1" applyBorder="1" applyAlignment="1">
      <alignment horizontal="center"/>
    </xf>
    <xf numFmtId="0" fontId="3" fillId="31" borderId="33" xfId="43" applyFont="1" applyFill="1" applyBorder="1" applyAlignment="1">
      <alignment horizontal="center"/>
    </xf>
    <xf numFmtId="0" fontId="3" fillId="31" borderId="113" xfId="43" applyFont="1" applyFill="1" applyBorder="1" applyAlignment="1">
      <alignment horizontal="center"/>
    </xf>
    <xf numFmtId="0" fontId="3" fillId="1" borderId="33" xfId="43" applyFont="1" applyFill="1" applyBorder="1" applyAlignment="1">
      <alignment horizontal="center"/>
    </xf>
    <xf numFmtId="0" fontId="3" fillId="0" borderId="128" xfId="43" applyFont="1" applyBorder="1" applyAlignment="1">
      <alignment horizontal="center"/>
    </xf>
    <xf numFmtId="0" fontId="3" fillId="30" borderId="128" xfId="43" applyFont="1" applyFill="1" applyBorder="1" applyAlignment="1">
      <alignment horizontal="center"/>
    </xf>
    <xf numFmtId="0" fontId="3" fillId="30" borderId="0" xfId="43" applyFont="1" applyFill="1" applyAlignment="1">
      <alignment horizontal="center"/>
    </xf>
    <xf numFmtId="0" fontId="3" fillId="30" borderId="47" xfId="43" applyFont="1" applyFill="1" applyBorder="1" applyAlignment="1">
      <alignment horizontal="center"/>
    </xf>
    <xf numFmtId="0" fontId="3" fillId="31" borderId="128" xfId="43" applyFont="1" applyFill="1" applyBorder="1" applyAlignment="1">
      <alignment horizontal="center"/>
    </xf>
    <xf numFmtId="0" fontId="3" fillId="31" borderId="47" xfId="43" applyFont="1" applyFill="1" applyBorder="1" applyAlignment="1">
      <alignment horizontal="center"/>
    </xf>
    <xf numFmtId="0" fontId="3" fillId="1" borderId="128" xfId="43" applyFont="1" applyFill="1" applyBorder="1" applyAlignment="1">
      <alignment horizontal="center"/>
    </xf>
    <xf numFmtId="0" fontId="3" fillId="1" borderId="0" xfId="43" applyFont="1" applyFill="1" applyAlignment="1">
      <alignment horizontal="center"/>
    </xf>
    <xf numFmtId="0" fontId="1" fillId="0" borderId="34" xfId="43" applyBorder="1"/>
    <xf numFmtId="0" fontId="3" fillId="0" borderId="53" xfId="43" applyFont="1" applyBorder="1" applyAlignment="1">
      <alignment horizontal="center"/>
    </xf>
    <xf numFmtId="0" fontId="3" fillId="30" borderId="129" xfId="43" applyFont="1" applyFill="1" applyBorder="1" applyAlignment="1">
      <alignment horizontal="center"/>
    </xf>
    <xf numFmtId="0" fontId="3" fillId="30" borderId="34" xfId="43" applyFont="1" applyFill="1" applyBorder="1" applyAlignment="1">
      <alignment horizontal="center"/>
    </xf>
    <xf numFmtId="0" fontId="3" fillId="31" borderId="129" xfId="43" applyFont="1" applyFill="1" applyBorder="1" applyAlignment="1">
      <alignment horizontal="center"/>
    </xf>
    <xf numFmtId="0" fontId="3" fillId="31" borderId="34" xfId="43" applyFont="1" applyFill="1" applyBorder="1" applyAlignment="1">
      <alignment horizontal="center"/>
    </xf>
    <xf numFmtId="0" fontId="3" fillId="1" borderId="129" xfId="43" applyFont="1" applyFill="1" applyBorder="1" applyAlignment="1">
      <alignment horizontal="center"/>
    </xf>
    <xf numFmtId="0" fontId="3" fillId="1" borderId="34" xfId="43" applyFont="1" applyFill="1" applyBorder="1" applyAlignment="1">
      <alignment horizontal="center"/>
    </xf>
    <xf numFmtId="0" fontId="3" fillId="0" borderId="34" xfId="43" applyFont="1" applyBorder="1" applyAlignment="1">
      <alignment horizontal="center"/>
    </xf>
    <xf numFmtId="0" fontId="3" fillId="32" borderId="127" xfId="43" applyFont="1" applyFill="1" applyBorder="1" applyAlignment="1">
      <alignment horizontal="center"/>
    </xf>
    <xf numFmtId="0" fontId="3" fillId="32" borderId="33" xfId="43" applyFont="1" applyFill="1" applyBorder="1" applyAlignment="1">
      <alignment horizontal="center"/>
    </xf>
    <xf numFmtId="0" fontId="3" fillId="32" borderId="113" xfId="43" applyFont="1" applyFill="1" applyBorder="1" applyAlignment="1">
      <alignment horizontal="center"/>
    </xf>
    <xf numFmtId="0" fontId="3" fillId="33" borderId="33" xfId="43" applyFont="1" applyFill="1" applyBorder="1" applyAlignment="1">
      <alignment horizontal="center"/>
    </xf>
    <xf numFmtId="0" fontId="3" fillId="33" borderId="113" xfId="43" applyFont="1" applyFill="1" applyBorder="1" applyAlignment="1">
      <alignment horizontal="center"/>
    </xf>
    <xf numFmtId="0" fontId="3" fillId="34" borderId="33" xfId="43" applyFont="1" applyFill="1" applyBorder="1" applyAlignment="1">
      <alignment horizontal="center"/>
    </xf>
    <xf numFmtId="0" fontId="3" fillId="34" borderId="113" xfId="43" applyFont="1" applyFill="1" applyBorder="1" applyAlignment="1">
      <alignment horizontal="center"/>
    </xf>
    <xf numFmtId="0" fontId="3" fillId="35" borderId="33" xfId="43" applyFont="1" applyFill="1" applyBorder="1" applyAlignment="1">
      <alignment horizontal="center"/>
    </xf>
    <xf numFmtId="0" fontId="3" fillId="35" borderId="113" xfId="43" applyFont="1" applyFill="1" applyBorder="1" applyAlignment="1">
      <alignment horizontal="center"/>
    </xf>
    <xf numFmtId="0" fontId="3" fillId="32" borderId="128" xfId="43" applyFont="1" applyFill="1" applyBorder="1" applyAlignment="1">
      <alignment horizontal="center"/>
    </xf>
    <xf numFmtId="0" fontId="3" fillId="32" borderId="0" xfId="43" applyFont="1" applyFill="1" applyAlignment="1">
      <alignment horizontal="center"/>
    </xf>
    <xf numFmtId="0" fontId="3" fillId="32" borderId="47" xfId="43" applyFont="1" applyFill="1" applyBorder="1" applyAlignment="1">
      <alignment horizontal="center"/>
    </xf>
    <xf numFmtId="0" fontId="3" fillId="33" borderId="128" xfId="43" applyFont="1" applyFill="1" applyBorder="1" applyAlignment="1">
      <alignment horizontal="center"/>
    </xf>
    <xf numFmtId="0" fontId="3" fillId="33" borderId="47" xfId="43" applyFont="1" applyFill="1" applyBorder="1" applyAlignment="1">
      <alignment horizontal="center"/>
    </xf>
    <xf numFmtId="0" fontId="3" fillId="34" borderId="128" xfId="43" applyFont="1" applyFill="1" applyBorder="1" applyAlignment="1">
      <alignment horizontal="center"/>
    </xf>
    <xf numFmtId="0" fontId="3" fillId="34" borderId="47" xfId="43" applyFont="1" applyFill="1" applyBorder="1" applyAlignment="1">
      <alignment horizontal="center"/>
    </xf>
    <xf numFmtId="0" fontId="3" fillId="35" borderId="128" xfId="43" applyFont="1" applyFill="1" applyBorder="1" applyAlignment="1">
      <alignment horizontal="center"/>
    </xf>
    <xf numFmtId="0" fontId="3" fillId="35" borderId="47" xfId="43" applyFont="1" applyFill="1" applyBorder="1" applyAlignment="1">
      <alignment horizontal="center"/>
    </xf>
    <xf numFmtId="0" fontId="3" fillId="32" borderId="129" xfId="43" applyFont="1" applyFill="1" applyBorder="1" applyAlignment="1">
      <alignment horizontal="center"/>
    </xf>
    <xf numFmtId="0" fontId="3" fillId="32" borderId="34" xfId="43" applyFont="1" applyFill="1" applyBorder="1" applyAlignment="1">
      <alignment horizontal="center"/>
    </xf>
    <xf numFmtId="0" fontId="3" fillId="33" borderId="129" xfId="43" applyFont="1" applyFill="1" applyBorder="1" applyAlignment="1">
      <alignment horizontal="center"/>
    </xf>
    <xf numFmtId="0" fontId="3" fillId="33" borderId="34" xfId="43" applyFont="1" applyFill="1" applyBorder="1" applyAlignment="1">
      <alignment horizontal="center"/>
    </xf>
    <xf numFmtId="0" fontId="3" fillId="34" borderId="129" xfId="43" applyFont="1" applyFill="1" applyBorder="1" applyAlignment="1">
      <alignment horizontal="center"/>
    </xf>
    <xf numFmtId="0" fontId="3" fillId="34" borderId="34" xfId="43" applyFont="1" applyFill="1" applyBorder="1" applyAlignment="1">
      <alignment horizontal="center"/>
    </xf>
    <xf numFmtId="0" fontId="3" fillId="35" borderId="129" xfId="43" applyFont="1" applyFill="1" applyBorder="1" applyAlignment="1">
      <alignment horizontal="center"/>
    </xf>
    <xf numFmtId="0" fontId="3" fillId="35" borderId="34" xfId="43" applyFont="1" applyFill="1" applyBorder="1" applyAlignment="1">
      <alignment horizontal="center"/>
    </xf>
    <xf numFmtId="0" fontId="3" fillId="0" borderId="129" xfId="43" applyFont="1" applyBorder="1" applyAlignment="1">
      <alignment horizontal="center"/>
    </xf>
    <xf numFmtId="0" fontId="3" fillId="1" borderId="113" xfId="43" applyFont="1" applyFill="1" applyBorder="1" applyAlignment="1">
      <alignment horizontal="center"/>
    </xf>
    <xf numFmtId="0" fontId="3" fillId="1" borderId="47" xfId="43" applyFont="1" applyFill="1" applyBorder="1" applyAlignment="1">
      <alignment horizontal="center"/>
    </xf>
    <xf numFmtId="0" fontId="1" fillId="0" borderId="0" xfId="43" applyAlignment="1">
      <alignment horizontal="center" vertical="center" shrinkToFit="1"/>
    </xf>
    <xf numFmtId="0" fontId="1" fillId="0" borderId="0" xfId="43" applyAlignment="1">
      <alignment horizontal="left" vertical="center"/>
    </xf>
    <xf numFmtId="0" fontId="3" fillId="0" borderId="113" xfId="43" applyFont="1" applyBorder="1" applyAlignment="1">
      <alignment horizontal="center"/>
    </xf>
    <xf numFmtId="0" fontId="3" fillId="0" borderId="32" xfId="43" applyFont="1" applyBorder="1" applyAlignment="1">
      <alignment horizontal="center" vertical="center"/>
    </xf>
    <xf numFmtId="0" fontId="3" fillId="0" borderId="65" xfId="43" applyFont="1" applyBorder="1" applyAlignment="1">
      <alignment horizontal="center"/>
    </xf>
    <xf numFmtId="0" fontId="3" fillId="0" borderId="77" xfId="43" applyFont="1" applyBorder="1" applyAlignment="1">
      <alignment horizontal="center"/>
    </xf>
    <xf numFmtId="0" fontId="3" fillId="0" borderId="0" xfId="43" applyFont="1" applyAlignment="1">
      <alignment horizontal="center" vertical="center"/>
    </xf>
    <xf numFmtId="0" fontId="3" fillId="0" borderId="26" xfId="43" applyFont="1" applyBorder="1" applyAlignment="1">
      <alignment horizontal="center" vertical="center" shrinkToFit="1"/>
    </xf>
    <xf numFmtId="0" fontId="3" fillId="0" borderId="67" xfId="43" applyFont="1" applyBorder="1" applyAlignment="1">
      <alignment horizontal="center" vertical="center" shrinkToFit="1"/>
    </xf>
    <xf numFmtId="0" fontId="3" fillId="0" borderId="68" xfId="43" applyFont="1" applyBorder="1" applyAlignment="1">
      <alignment horizontal="center" vertical="center" shrinkToFit="1"/>
    </xf>
    <xf numFmtId="0" fontId="1" fillId="33" borderId="64" xfId="43" applyFill="1" applyBorder="1"/>
    <xf numFmtId="0" fontId="1" fillId="0" borderId="65" xfId="43" applyBorder="1" applyAlignment="1">
      <alignment horizontal="center"/>
    </xf>
    <xf numFmtId="0" fontId="1" fillId="33" borderId="77" xfId="43" applyFill="1" applyBorder="1"/>
    <xf numFmtId="0" fontId="3" fillId="0" borderId="64" xfId="43" applyFont="1" applyBorder="1" applyAlignment="1">
      <alignment horizontal="center" vertical="center" shrinkToFit="1"/>
    </xf>
    <xf numFmtId="0" fontId="3" fillId="0" borderId="66" xfId="43" applyFont="1" applyBorder="1" applyAlignment="1">
      <alignment horizontal="center" vertical="center" shrinkToFit="1"/>
    </xf>
    <xf numFmtId="0" fontId="3" fillId="0" borderId="122" xfId="43" applyFont="1" applyBorder="1" applyAlignment="1">
      <alignment horizontal="center" vertical="center" shrinkToFit="1"/>
    </xf>
    <xf numFmtId="0" fontId="3" fillId="0" borderId="77" xfId="43" applyFont="1" applyBorder="1" applyAlignment="1">
      <alignment horizontal="center" vertical="center" shrinkToFit="1"/>
    </xf>
    <xf numFmtId="0" fontId="3" fillId="0" borderId="65" xfId="43" applyFont="1" applyBorder="1" applyAlignment="1">
      <alignment horizontal="center" vertical="center" shrinkToFit="1"/>
    </xf>
    <xf numFmtId="0" fontId="1" fillId="1" borderId="26" xfId="43" applyFill="1" applyBorder="1"/>
    <xf numFmtId="0" fontId="1" fillId="0" borderId="67" xfId="43" applyBorder="1" applyAlignment="1">
      <alignment horizontal="center"/>
    </xf>
    <xf numFmtId="0" fontId="1" fillId="1" borderId="70" xfId="43" applyFill="1" applyBorder="1"/>
    <xf numFmtId="0" fontId="3" fillId="0" borderId="69" xfId="43" applyFont="1" applyBorder="1" applyAlignment="1">
      <alignment horizontal="center" vertical="center" shrinkToFit="1"/>
    </xf>
    <xf numFmtId="0" fontId="3" fillId="0" borderId="70" xfId="43" applyFont="1" applyBorder="1" applyAlignment="1">
      <alignment horizontal="center" vertical="center" shrinkToFit="1"/>
    </xf>
    <xf numFmtId="0" fontId="3" fillId="0" borderId="70" xfId="43" applyFont="1" applyBorder="1" applyAlignment="1">
      <alignment horizontal="center"/>
    </xf>
    <xf numFmtId="0" fontId="1" fillId="35" borderId="26" xfId="43" applyFill="1" applyBorder="1"/>
    <xf numFmtId="0" fontId="1" fillId="35" borderId="70" xfId="43" applyFill="1" applyBorder="1"/>
    <xf numFmtId="0" fontId="1" fillId="0" borderId="0" xfId="43" applyAlignment="1">
      <alignment vertical="center" shrinkToFit="1"/>
    </xf>
    <xf numFmtId="0" fontId="1" fillId="34" borderId="26" xfId="43" applyFill="1" applyBorder="1"/>
    <xf numFmtId="0" fontId="1" fillId="34" borderId="70" xfId="43" applyFill="1" applyBorder="1"/>
    <xf numFmtId="0" fontId="1" fillId="32" borderId="26" xfId="43" applyFill="1" applyBorder="1"/>
    <xf numFmtId="0" fontId="1" fillId="32" borderId="70" xfId="43" applyFill="1" applyBorder="1"/>
    <xf numFmtId="0" fontId="1" fillId="30" borderId="26" xfId="43" applyFill="1" applyBorder="1"/>
    <xf numFmtId="0" fontId="1" fillId="30" borderId="70" xfId="43" applyFill="1" applyBorder="1"/>
    <xf numFmtId="0" fontId="1" fillId="31" borderId="26" xfId="43" applyFill="1" applyBorder="1"/>
    <xf numFmtId="0" fontId="1" fillId="31" borderId="70" xfId="43" applyFill="1" applyBorder="1"/>
    <xf numFmtId="0" fontId="1" fillId="0" borderId="75" xfId="43" applyBorder="1"/>
    <xf numFmtId="0" fontId="1" fillId="0" borderId="72" xfId="43" applyBorder="1" applyAlignment="1">
      <alignment horizontal="center"/>
    </xf>
    <xf numFmtId="0" fontId="1" fillId="0" borderId="83" xfId="43" applyBorder="1"/>
    <xf numFmtId="0" fontId="3" fillId="0" borderId="75" xfId="43" applyFont="1" applyBorder="1" applyAlignment="1">
      <alignment horizontal="left" vertical="center" shrinkToFit="1"/>
    </xf>
    <xf numFmtId="0" fontId="3" fillId="0" borderId="72" xfId="43" applyFont="1" applyBorder="1" applyAlignment="1">
      <alignment horizontal="left" vertical="center" shrinkToFit="1"/>
    </xf>
    <xf numFmtId="0" fontId="3" fillId="0" borderId="83" xfId="43" applyFont="1" applyBorder="1" applyAlignment="1">
      <alignment horizontal="left" vertical="center" shrinkToFit="1"/>
    </xf>
    <xf numFmtId="0" fontId="1" fillId="0" borderId="0" xfId="43" applyAlignment="1">
      <alignment wrapText="1"/>
    </xf>
    <xf numFmtId="0" fontId="1" fillId="29" borderId="129" xfId="43" applyFill="1" applyBorder="1" applyAlignment="1">
      <alignment horizontal="center"/>
    </xf>
    <xf numFmtId="0" fontId="3" fillId="0" borderId="0" xfId="43" applyFont="1" applyAlignment="1">
      <alignment vertical="center"/>
    </xf>
    <xf numFmtId="0" fontId="3" fillId="0" borderId="0" xfId="43" applyFont="1" applyAlignment="1">
      <alignment horizontal="center" vertical="center" shrinkToFit="1"/>
    </xf>
    <xf numFmtId="0" fontId="12" fillId="0" borderId="0" xfId="43" applyFont="1" applyAlignment="1">
      <alignment textRotation="180"/>
    </xf>
    <xf numFmtId="0" fontId="3" fillId="0" borderId="0" xfId="43" applyFont="1" applyAlignment="1">
      <alignment horizontal="left" vertical="center" shrinkToFit="1"/>
    </xf>
    <xf numFmtId="0" fontId="3" fillId="1" borderId="127" xfId="43" applyFont="1" applyFill="1" applyBorder="1" applyAlignment="1">
      <alignment horizontal="center"/>
    </xf>
    <xf numFmtId="0" fontId="3" fillId="1" borderId="53" xfId="43" applyFont="1" applyFill="1" applyBorder="1" applyAlignment="1">
      <alignment horizontal="center"/>
    </xf>
    <xf numFmtId="0" fontId="3" fillId="0" borderId="25" xfId="43" applyFont="1" applyBorder="1" applyAlignment="1">
      <alignment vertical="center"/>
    </xf>
    <xf numFmtId="0" fontId="3" fillId="0" borderId="48" xfId="43" applyFont="1" applyBorder="1" applyAlignment="1">
      <alignment vertical="center"/>
    </xf>
    <xf numFmtId="0" fontId="3" fillId="0" borderId="64" xfId="43" applyFont="1" applyBorder="1" applyAlignment="1">
      <alignment vertical="center"/>
    </xf>
    <xf numFmtId="0" fontId="3" fillId="0" borderId="65" xfId="43" applyFont="1" applyBorder="1" applyAlignment="1">
      <alignment horizontal="center" vertical="center"/>
    </xf>
    <xf numFmtId="0" fontId="3" fillId="0" borderId="77" xfId="43" applyFont="1" applyBorder="1" applyAlignment="1">
      <alignment vertical="center"/>
    </xf>
    <xf numFmtId="0" fontId="3" fillId="0" borderId="65" xfId="43" applyFont="1" applyBorder="1" applyAlignment="1">
      <alignment vertical="center"/>
    </xf>
    <xf numFmtId="0" fontId="3" fillId="0" borderId="43" xfId="43" applyFont="1" applyBorder="1" applyAlignment="1">
      <alignment vertical="center"/>
    </xf>
    <xf numFmtId="0" fontId="3" fillId="0" borderId="31" xfId="43" applyFont="1" applyBorder="1" applyAlignment="1">
      <alignment horizontal="center" vertical="center"/>
    </xf>
    <xf numFmtId="0" fontId="3" fillId="0" borderId="37" xfId="43" applyFont="1" applyBorder="1" applyAlignment="1">
      <alignment vertical="center"/>
    </xf>
    <xf numFmtId="0" fontId="3" fillId="0" borderId="38" xfId="43" applyFont="1" applyBorder="1" applyAlignment="1">
      <alignment vertical="center"/>
    </xf>
    <xf numFmtId="0" fontId="1" fillId="0" borderId="64" xfId="43" applyBorder="1"/>
    <xf numFmtId="0" fontId="1" fillId="0" borderId="77" xfId="43" applyBorder="1"/>
    <xf numFmtId="0" fontId="3" fillId="1" borderId="64" xfId="43" applyFont="1" applyFill="1" applyBorder="1" applyAlignment="1">
      <alignment horizontal="center" vertical="center" shrinkToFit="1"/>
    </xf>
    <xf numFmtId="0" fontId="3" fillId="1" borderId="65" xfId="43" applyFont="1" applyFill="1" applyBorder="1" applyAlignment="1">
      <alignment horizontal="center" vertical="center" shrinkToFit="1"/>
    </xf>
    <xf numFmtId="0" fontId="3" fillId="1" borderId="77" xfId="43" applyFont="1" applyFill="1" applyBorder="1" applyAlignment="1">
      <alignment horizontal="center" vertical="center" shrinkToFit="1"/>
    </xf>
    <xf numFmtId="0" fontId="3" fillId="0" borderId="25" xfId="43" applyFont="1" applyBorder="1" applyAlignment="1">
      <alignment horizontal="center" vertical="center" shrinkToFit="1"/>
    </xf>
    <xf numFmtId="0" fontId="3" fillId="0" borderId="32" xfId="43" applyFont="1" applyBorder="1" applyAlignment="1">
      <alignment horizontal="center" vertical="center" shrinkToFit="1"/>
    </xf>
    <xf numFmtId="0" fontId="3" fillId="0" borderId="48" xfId="43" applyFont="1" applyBorder="1" applyAlignment="1">
      <alignment horizontal="center" vertical="center" shrinkToFit="1"/>
    </xf>
    <xf numFmtId="0" fontId="3" fillId="0" borderId="38" xfId="43" applyFont="1" applyBorder="1" applyAlignment="1">
      <alignment horizontal="center"/>
    </xf>
    <xf numFmtId="0" fontId="1" fillId="0" borderId="26" xfId="43" applyBorder="1"/>
    <xf numFmtId="0" fontId="1" fillId="0" borderId="70" xfId="43" applyBorder="1"/>
    <xf numFmtId="0" fontId="3" fillId="0" borderId="67" xfId="43" applyFont="1" applyBorder="1" applyAlignment="1">
      <alignment horizontal="center"/>
    </xf>
    <xf numFmtId="0" fontId="3" fillId="35" borderId="26" xfId="43" applyFont="1" applyFill="1" applyBorder="1" applyAlignment="1">
      <alignment horizontal="center" vertical="center" shrinkToFit="1"/>
    </xf>
    <xf numFmtId="0" fontId="3" fillId="35" borderId="67" xfId="43" applyFont="1" applyFill="1" applyBorder="1" applyAlignment="1">
      <alignment horizontal="center" vertical="center" shrinkToFit="1"/>
    </xf>
    <xf numFmtId="0" fontId="3" fillId="35" borderId="70" xfId="43" applyFont="1" applyFill="1" applyBorder="1" applyAlignment="1">
      <alignment horizontal="center" vertical="center" shrinkToFit="1"/>
    </xf>
    <xf numFmtId="0" fontId="3" fillId="0" borderId="38" xfId="43" applyFont="1" applyBorder="1" applyAlignment="1">
      <alignment horizontal="center" vertical="center" shrinkToFit="1"/>
    </xf>
    <xf numFmtId="0" fontId="3" fillId="0" borderId="39" xfId="43" applyFont="1" applyBorder="1" applyAlignment="1">
      <alignment horizontal="center" vertical="center" shrinkToFit="1"/>
    </xf>
    <xf numFmtId="0" fontId="3" fillId="34" borderId="26" xfId="43" applyFont="1" applyFill="1" applyBorder="1" applyAlignment="1">
      <alignment horizontal="center" vertical="center" shrinkToFit="1"/>
    </xf>
    <xf numFmtId="0" fontId="3" fillId="34" borderId="67" xfId="43" applyFont="1" applyFill="1" applyBorder="1" applyAlignment="1">
      <alignment horizontal="center" vertical="center" shrinkToFit="1"/>
    </xf>
    <xf numFmtId="0" fontId="3" fillId="34" borderId="70" xfId="43" applyFont="1" applyFill="1" applyBorder="1" applyAlignment="1">
      <alignment horizontal="center" vertical="center" shrinkToFit="1"/>
    </xf>
    <xf numFmtId="0" fontId="3" fillId="35" borderId="127" xfId="43" applyFont="1" applyFill="1" applyBorder="1" applyAlignment="1">
      <alignment horizontal="center"/>
    </xf>
    <xf numFmtId="0" fontId="3" fillId="35" borderId="0" xfId="43" applyFont="1" applyFill="1" applyAlignment="1">
      <alignment horizontal="center"/>
    </xf>
    <xf numFmtId="0" fontId="1" fillId="0" borderId="25" xfId="43" applyBorder="1"/>
    <xf numFmtId="0" fontId="1" fillId="0" borderId="32" xfId="43" applyBorder="1" applyAlignment="1">
      <alignment horizontal="center"/>
    </xf>
    <xf numFmtId="0" fontId="1" fillId="0" borderId="48" xfId="43" applyBorder="1"/>
    <xf numFmtId="0" fontId="1" fillId="0" borderId="65" xfId="43" applyBorder="1"/>
    <xf numFmtId="0" fontId="1" fillId="0" borderId="67" xfId="43" applyBorder="1"/>
    <xf numFmtId="0" fontId="1" fillId="0" borderId="49" xfId="43" applyBorder="1"/>
    <xf numFmtId="0" fontId="1" fillId="0" borderId="35" xfId="43" applyBorder="1"/>
    <xf numFmtId="0" fontId="1" fillId="0" borderId="40" xfId="43" applyBorder="1"/>
    <xf numFmtId="0" fontId="1" fillId="0" borderId="72" xfId="43" applyBorder="1"/>
    <xf numFmtId="0" fontId="3" fillId="0" borderId="74" xfId="43" applyFont="1" applyBorder="1" applyAlignment="1">
      <alignment horizontal="left" vertical="center" shrinkToFit="1"/>
    </xf>
    <xf numFmtId="0" fontId="3" fillId="0" borderId="73" xfId="43" applyFont="1" applyBorder="1" applyAlignment="1">
      <alignment horizontal="left" vertical="center" shrinkToFit="1"/>
    </xf>
    <xf numFmtId="0" fontId="12" fillId="25" borderId="130" xfId="45" applyFont="1" applyFill="1" applyBorder="1" applyAlignment="1">
      <alignment horizontal="centerContinuous" shrinkToFit="1"/>
    </xf>
    <xf numFmtId="0" fontId="12" fillId="25" borderId="123" xfId="45" applyFont="1" applyFill="1" applyBorder="1" applyAlignment="1">
      <alignment horizontal="center" shrinkToFit="1"/>
    </xf>
    <xf numFmtId="0" fontId="14" fillId="25" borderId="131" xfId="45" applyFont="1" applyFill="1" applyBorder="1" applyAlignment="1">
      <alignment horizontal="center" vertical="top" textRotation="255" shrinkToFit="1"/>
    </xf>
    <xf numFmtId="0" fontId="14" fillId="25" borderId="132" xfId="45" applyFont="1" applyFill="1" applyBorder="1" applyAlignment="1">
      <alignment horizontal="center" vertical="top" textRotation="255" shrinkToFit="1"/>
    </xf>
    <xf numFmtId="0" fontId="1" fillId="25" borderId="132" xfId="45" applyFill="1" applyBorder="1" applyAlignment="1">
      <alignment horizontal="center" vertical="top" textRotation="255" shrinkToFit="1"/>
    </xf>
    <xf numFmtId="0" fontId="1" fillId="25" borderId="43" xfId="45" applyFill="1" applyBorder="1" applyAlignment="1">
      <alignment horizontal="center" vertical="top" textRotation="255" shrinkToFit="1"/>
    </xf>
    <xf numFmtId="9" fontId="12" fillId="0" borderId="82" xfId="45" applyNumberFormat="1" applyFont="1" applyBorder="1" applyAlignment="1">
      <alignment horizontal="center"/>
    </xf>
    <xf numFmtId="0" fontId="12" fillId="0" borderId="133" xfId="45" applyFont="1" applyBorder="1" applyAlignment="1">
      <alignment horizontal="center" shrinkToFit="1"/>
    </xf>
    <xf numFmtId="9" fontId="12" fillId="0" borderId="89" xfId="45" applyNumberFormat="1" applyFont="1" applyBorder="1" applyAlignment="1">
      <alignment horizontal="center"/>
    </xf>
    <xf numFmtId="0" fontId="12" fillId="0" borderId="67" xfId="45" applyFont="1" applyBorder="1" applyAlignment="1">
      <alignment horizontal="center" shrinkToFit="1"/>
    </xf>
    <xf numFmtId="0" fontId="5" fillId="0" borderId="31" xfId="46" applyFont="1" applyBorder="1" applyAlignment="1">
      <alignment horizontal="center" vertical="center"/>
    </xf>
    <xf numFmtId="0" fontId="12" fillId="0" borderId="0" xfId="49" applyFont="1" applyAlignment="1">
      <alignment vertical="center"/>
    </xf>
    <xf numFmtId="0" fontId="12" fillId="0" borderId="0" xfId="47" applyFont="1" applyAlignment="1">
      <alignment vertical="center"/>
    </xf>
    <xf numFmtId="56" fontId="5" fillId="0" borderId="54" xfId="46" quotePrefix="1" applyNumberFormat="1" applyFont="1" applyBorder="1">
      <alignment vertical="center"/>
    </xf>
    <xf numFmtId="56" fontId="5" fillId="0" borderId="33" xfId="46" quotePrefix="1" applyNumberFormat="1" applyFont="1" applyBorder="1">
      <alignment vertical="center"/>
    </xf>
    <xf numFmtId="0" fontId="12" fillId="0" borderId="52" xfId="46" applyFont="1" applyBorder="1" applyAlignment="1">
      <alignment vertical="top" wrapText="1"/>
    </xf>
    <xf numFmtId="0" fontId="12" fillId="0" borderId="34" xfId="46" applyFont="1" applyBorder="1" applyAlignment="1">
      <alignment vertical="top" wrapText="1"/>
    </xf>
    <xf numFmtId="0" fontId="5" fillId="25" borderId="105" xfId="49" applyFont="1" applyFill="1" applyBorder="1" applyAlignment="1" applyProtection="1">
      <alignment vertical="center"/>
      <protection locked="0"/>
    </xf>
    <xf numFmtId="0" fontId="5" fillId="0" borderId="105" xfId="49" applyFont="1" applyBorder="1" applyAlignment="1">
      <alignment vertical="center"/>
    </xf>
    <xf numFmtId="0" fontId="5" fillId="25" borderId="54" xfId="49" applyFont="1" applyFill="1" applyBorder="1" applyAlignment="1" applyProtection="1">
      <alignment vertical="center"/>
      <protection locked="0"/>
    </xf>
    <xf numFmtId="0" fontId="5" fillId="25" borderId="38" xfId="49" applyFont="1" applyFill="1" applyBorder="1" applyAlignment="1" applyProtection="1">
      <alignment vertical="center"/>
      <protection locked="0"/>
    </xf>
    <xf numFmtId="0" fontId="5" fillId="25" borderId="0" xfId="49" applyFont="1" applyFill="1" applyAlignment="1" applyProtection="1">
      <alignment vertical="center"/>
      <protection locked="0"/>
    </xf>
    <xf numFmtId="0" fontId="5" fillId="0" borderId="0" xfId="49" applyFont="1" applyAlignment="1">
      <alignment vertical="center"/>
    </xf>
    <xf numFmtId="0" fontId="5" fillId="0" borderId="0" xfId="49" applyFont="1" applyAlignment="1">
      <alignment horizontal="center" vertical="center"/>
    </xf>
    <xf numFmtId="0" fontId="5" fillId="25" borderId="35" xfId="49" applyFont="1" applyFill="1" applyBorder="1" applyAlignment="1" applyProtection="1">
      <alignment vertical="center"/>
      <protection locked="0"/>
    </xf>
    <xf numFmtId="0" fontId="5" fillId="0" borderId="38" xfId="49" applyFont="1" applyBorder="1" applyAlignment="1">
      <alignment vertical="center"/>
    </xf>
    <xf numFmtId="0" fontId="5" fillId="25" borderId="25" xfId="49" applyFont="1" applyFill="1" applyBorder="1" applyAlignment="1" applyProtection="1">
      <alignment vertical="center"/>
      <protection locked="0"/>
    </xf>
    <xf numFmtId="0" fontId="5" fillId="0" borderId="0" xfId="49" applyFont="1" applyAlignment="1">
      <alignment horizontal="left" vertical="center"/>
    </xf>
    <xf numFmtId="0" fontId="5" fillId="0" borderId="49" xfId="49" applyFont="1" applyBorder="1" applyAlignment="1">
      <alignment vertical="center"/>
    </xf>
    <xf numFmtId="0" fontId="5" fillId="0" borderId="35" xfId="49" applyFont="1" applyBorder="1" applyAlignment="1">
      <alignment vertical="center"/>
    </xf>
    <xf numFmtId="0" fontId="5" fillId="25" borderId="49" xfId="49" applyFont="1" applyFill="1" applyBorder="1" applyAlignment="1" applyProtection="1">
      <alignment vertical="center"/>
      <protection locked="0"/>
    </xf>
    <xf numFmtId="0" fontId="5" fillId="38" borderId="0" xfId="49" applyFont="1" applyFill="1" applyAlignment="1" applyProtection="1">
      <alignment vertical="center"/>
      <protection locked="0"/>
    </xf>
    <xf numFmtId="0" fontId="5" fillId="38" borderId="38" xfId="49" applyFont="1" applyFill="1" applyBorder="1" applyAlignment="1" applyProtection="1">
      <alignment vertical="center"/>
      <protection locked="0"/>
    </xf>
    <xf numFmtId="0" fontId="5" fillId="0" borderId="35" xfId="49" applyFont="1" applyBorder="1" applyAlignment="1">
      <alignment horizontal="center" vertical="center"/>
    </xf>
    <xf numFmtId="0" fontId="5" fillId="0" borderId="38" xfId="49" applyFont="1" applyBorder="1" applyAlignment="1" applyProtection="1">
      <alignment vertical="center"/>
      <protection locked="0"/>
    </xf>
    <xf numFmtId="0" fontId="5" fillId="0" borderId="25" xfId="49" applyFont="1" applyBorder="1" applyAlignment="1">
      <alignment vertical="center"/>
    </xf>
    <xf numFmtId="0" fontId="5" fillId="0" borderId="43" xfId="49" applyFont="1" applyBorder="1" applyAlignment="1">
      <alignment vertical="center"/>
    </xf>
    <xf numFmtId="0" fontId="5" fillId="0" borderId="31" xfId="49" applyFont="1" applyBorder="1" applyAlignment="1">
      <alignment vertical="center"/>
    </xf>
    <xf numFmtId="0" fontId="5" fillId="38" borderId="31" xfId="49" applyFont="1" applyFill="1" applyBorder="1" applyAlignment="1" applyProtection="1">
      <alignment vertical="center"/>
      <protection locked="0"/>
    </xf>
    <xf numFmtId="0" fontId="5" fillId="0" borderId="32" xfId="49" applyFont="1" applyBorder="1" applyAlignment="1">
      <alignment vertical="center"/>
    </xf>
    <xf numFmtId="0" fontId="5" fillId="0" borderId="0" xfId="49" applyFont="1" applyAlignment="1">
      <alignment horizontal="right" vertical="center"/>
    </xf>
    <xf numFmtId="0" fontId="5" fillId="0" borderId="0" xfId="49" applyFont="1" applyAlignment="1" applyProtection="1">
      <alignment vertical="center"/>
      <protection locked="0"/>
    </xf>
    <xf numFmtId="0" fontId="5" fillId="0" borderId="0" xfId="49" applyFont="1" applyAlignment="1" applyProtection="1">
      <alignment horizontal="center" vertical="center"/>
      <protection locked="0"/>
    </xf>
    <xf numFmtId="0" fontId="5" fillId="0" borderId="49" xfId="49" applyFont="1" applyBorder="1" applyAlignment="1" applyProtection="1">
      <alignment vertical="center"/>
      <protection locked="0"/>
    </xf>
    <xf numFmtId="0" fontId="5" fillId="0" borderId="35" xfId="49" applyFont="1" applyBorder="1" applyAlignment="1">
      <alignment horizontal="right" vertical="center"/>
    </xf>
    <xf numFmtId="0" fontId="5" fillId="0" borderId="0" xfId="49" applyFont="1" applyAlignment="1" applyProtection="1">
      <alignment horizontal="left" vertical="center"/>
      <protection locked="0"/>
    </xf>
    <xf numFmtId="0" fontId="5" fillId="0" borderId="34" xfId="49" applyFont="1" applyBorder="1" applyAlignment="1">
      <alignment vertical="center"/>
    </xf>
    <xf numFmtId="0" fontId="5" fillId="0" borderId="34" xfId="49" applyFont="1" applyBorder="1" applyAlignment="1">
      <alignment horizontal="center" vertical="center"/>
    </xf>
    <xf numFmtId="0" fontId="5" fillId="0" borderId="21" xfId="45" applyFont="1" applyBorder="1" applyAlignment="1">
      <alignment horizontal="center" vertical="center"/>
    </xf>
    <xf numFmtId="0" fontId="3" fillId="0" borderId="0" xfId="45" applyFont="1" applyAlignment="1">
      <alignment vertical="top"/>
    </xf>
    <xf numFmtId="0" fontId="1" fillId="0" borderId="206" xfId="45" applyBorder="1"/>
    <xf numFmtId="0" fontId="57" fillId="0" borderId="0" xfId="45" applyFont="1"/>
    <xf numFmtId="0" fontId="0" fillId="0" borderId="0" xfId="45" applyFont="1" applyAlignment="1">
      <alignment horizontal="center" vertical="center" wrapText="1" shrinkToFit="1"/>
    </xf>
    <xf numFmtId="0" fontId="5" fillId="0" borderId="0" xfId="45" applyFont="1" applyAlignment="1">
      <alignment horizontal="right" vertical="center" wrapText="1" shrinkToFit="1"/>
    </xf>
    <xf numFmtId="0" fontId="5" fillId="0" borderId="21" xfId="45" applyFont="1" applyBorder="1" applyAlignment="1">
      <alignment horizontal="right" vertical="center" wrapText="1" shrinkToFit="1"/>
    </xf>
    <xf numFmtId="0" fontId="5" fillId="0" borderId="0" xfId="45" applyFont="1" applyAlignment="1">
      <alignment horizontal="center" vertical="center" wrapText="1" shrinkToFit="1"/>
    </xf>
    <xf numFmtId="0" fontId="58" fillId="0" borderId="126" xfId="46" applyFont="1" applyBorder="1">
      <alignment vertical="center"/>
    </xf>
    <xf numFmtId="0" fontId="14" fillId="0" borderId="65" xfId="42" applyFont="1" applyBorder="1" applyAlignment="1">
      <alignment horizontal="center"/>
    </xf>
    <xf numFmtId="0" fontId="14" fillId="0" borderId="67" xfId="42" applyFont="1" applyBorder="1" applyAlignment="1">
      <alignment horizontal="center"/>
    </xf>
    <xf numFmtId="0" fontId="14" fillId="0" borderId="67" xfId="45" applyFont="1" applyBorder="1" applyAlignment="1">
      <alignment horizontal="right"/>
    </xf>
    <xf numFmtId="0" fontId="14" fillId="0" borderId="67" xfId="42" applyFont="1" applyBorder="1" applyAlignment="1"/>
    <xf numFmtId="0" fontId="0" fillId="0" borderId="67" xfId="42" applyFont="1" applyBorder="1" applyAlignment="1">
      <alignment horizontal="center"/>
    </xf>
    <xf numFmtId="0" fontId="0" fillId="0" borderId="35" xfId="42" applyFont="1" applyBorder="1" applyAlignment="1">
      <alignment horizontal="center"/>
    </xf>
    <xf numFmtId="0" fontId="14" fillId="0" borderId="35" xfId="42" applyFont="1" applyBorder="1" applyAlignment="1">
      <alignment horizontal="center"/>
    </xf>
    <xf numFmtId="0" fontId="14" fillId="0" borderId="32" xfId="42" applyFont="1" applyBorder="1" applyAlignment="1">
      <alignment horizontal="center"/>
    </xf>
    <xf numFmtId="0" fontId="14" fillId="0" borderId="35" xfId="45" applyFont="1" applyBorder="1" applyAlignment="1">
      <alignment vertical="center"/>
    </xf>
    <xf numFmtId="0" fontId="14" fillId="0" borderId="35" xfId="45" applyFont="1" applyBorder="1" applyAlignment="1">
      <alignment vertical="center" shrinkToFit="1"/>
    </xf>
    <xf numFmtId="0" fontId="14" fillId="0" borderId="0" xfId="45" applyFont="1" applyAlignment="1">
      <alignment horizontal="right"/>
    </xf>
    <xf numFmtId="0" fontId="14" fillId="0" borderId="38" xfId="45" applyFont="1" applyBorder="1"/>
    <xf numFmtId="0" fontId="14" fillId="0" borderId="57" xfId="45" applyFont="1" applyBorder="1"/>
    <xf numFmtId="0" fontId="14" fillId="0" borderId="0" xfId="45" applyFont="1" applyAlignment="1">
      <alignment vertical="center"/>
    </xf>
    <xf numFmtId="49" fontId="5" fillId="0" borderId="0" xfId="0" applyNumberFormat="1" applyFont="1" applyAlignment="1">
      <alignment horizontal="right" vertical="center"/>
    </xf>
    <xf numFmtId="0" fontId="12" fillId="0" borderId="58" xfId="0" applyFont="1" applyBorder="1" applyAlignment="1">
      <alignment horizontal="left" vertical="center"/>
    </xf>
    <xf numFmtId="0" fontId="12" fillId="0" borderId="0" xfId="0" applyFont="1" applyAlignment="1">
      <alignment horizontal="right" shrinkToFit="1"/>
    </xf>
    <xf numFmtId="0" fontId="5" fillId="0" borderId="0" xfId="45" applyFont="1" applyAlignment="1">
      <alignment vertical="top"/>
    </xf>
    <xf numFmtId="0" fontId="5" fillId="0" borderId="0" xfId="45" applyFont="1" applyAlignment="1">
      <alignment horizontal="center" vertical="top"/>
    </xf>
    <xf numFmtId="0" fontId="5" fillId="0" borderId="56" xfId="0" applyFont="1" applyBorder="1">
      <alignment vertical="center"/>
    </xf>
    <xf numFmtId="0" fontId="5" fillId="0" borderId="58" xfId="0" applyFont="1" applyBorder="1">
      <alignment vertical="center"/>
    </xf>
    <xf numFmtId="0" fontId="12" fillId="0" borderId="134" xfId="0" applyFont="1" applyBorder="1" applyAlignment="1">
      <alignment horizontal="center" vertical="center"/>
    </xf>
    <xf numFmtId="49" fontId="5" fillId="0" borderId="0" xfId="0" applyNumberFormat="1" applyFont="1">
      <alignment vertical="center"/>
    </xf>
    <xf numFmtId="49" fontId="5" fillId="0" borderId="135" xfId="45" applyNumberFormat="1" applyFont="1" applyBorder="1" applyAlignment="1">
      <alignment horizontal="left" vertical="center"/>
    </xf>
    <xf numFmtId="49" fontId="5" fillId="0" borderId="135" xfId="45" applyNumberFormat="1" applyFont="1" applyBorder="1" applyAlignment="1">
      <alignment horizontal="right" vertical="center"/>
    </xf>
    <xf numFmtId="49" fontId="5" fillId="0" borderId="98" xfId="45" applyNumberFormat="1" applyFont="1" applyBorder="1" applyAlignment="1">
      <alignment horizontal="left" vertical="center"/>
    </xf>
    <xf numFmtId="0" fontId="15" fillId="0" borderId="21" xfId="45" applyFont="1" applyBorder="1" applyAlignment="1">
      <alignment horizontal="right" vertical="center"/>
    </xf>
    <xf numFmtId="0" fontId="5" fillId="0" borderId="58" xfId="46" applyFont="1" applyBorder="1" applyAlignment="1">
      <alignment vertical="center" wrapText="1"/>
    </xf>
    <xf numFmtId="0" fontId="5" fillId="0" borderId="71" xfId="46" applyFont="1" applyBorder="1" applyAlignment="1">
      <alignment vertical="center" wrapText="1"/>
    </xf>
    <xf numFmtId="0" fontId="5" fillId="0" borderId="57" xfId="46" applyFont="1" applyBorder="1" applyProtection="1">
      <alignment vertical="center"/>
      <protection locked="0"/>
    </xf>
    <xf numFmtId="0" fontId="5" fillId="0" borderId="58" xfId="46" applyFont="1" applyBorder="1" applyProtection="1">
      <alignment vertical="center"/>
      <protection locked="0"/>
    </xf>
    <xf numFmtId="0" fontId="5" fillId="0" borderId="71" xfId="46" applyFont="1" applyBorder="1" applyProtection="1">
      <alignment vertical="center"/>
      <protection locked="0"/>
    </xf>
    <xf numFmtId="56" fontId="5" fillId="0" borderId="57" xfId="46" quotePrefix="1" applyNumberFormat="1" applyFont="1" applyBorder="1">
      <alignment vertical="center"/>
    </xf>
    <xf numFmtId="56" fontId="5" fillId="0" borderId="58" xfId="46" quotePrefix="1" applyNumberFormat="1" applyFont="1" applyBorder="1">
      <alignment vertical="center"/>
    </xf>
    <xf numFmtId="0" fontId="12" fillId="0" borderId="57" xfId="46" applyFont="1" applyBorder="1" applyAlignment="1">
      <alignment vertical="top" wrapText="1"/>
    </xf>
    <xf numFmtId="0" fontId="12" fillId="0" borderId="58" xfId="46" applyFont="1" applyBorder="1" applyAlignment="1">
      <alignment vertical="top" wrapText="1"/>
    </xf>
    <xf numFmtId="0" fontId="5" fillId="0" borderId="49" xfId="46" applyFont="1" applyBorder="1" applyAlignment="1" applyProtection="1">
      <alignment horizontal="center" vertical="center"/>
      <protection locked="0"/>
    </xf>
    <xf numFmtId="0" fontId="12" fillId="25" borderId="70" xfId="45" applyFont="1" applyFill="1" applyBorder="1" applyAlignment="1">
      <alignment horizontal="center" shrinkToFit="1"/>
    </xf>
    <xf numFmtId="0" fontId="12" fillId="0" borderId="64" xfId="45" applyFont="1" applyBorder="1" applyAlignment="1">
      <alignment horizontal="center" shrinkToFit="1"/>
    </xf>
    <xf numFmtId="0" fontId="12" fillId="0" borderId="65" xfId="45" applyFont="1" applyBorder="1" applyAlignment="1">
      <alignment horizontal="center" shrinkToFit="1"/>
    </xf>
    <xf numFmtId="0" fontId="12" fillId="0" borderId="122" xfId="45" applyFont="1" applyBorder="1" applyAlignment="1">
      <alignment horizontal="center" shrinkToFit="1"/>
    </xf>
    <xf numFmtId="49" fontId="5" fillId="0" borderId="38" xfId="46" applyNumberFormat="1" applyFont="1" applyBorder="1">
      <alignment vertical="center"/>
    </xf>
    <xf numFmtId="0" fontId="1" fillId="0" borderId="0" xfId="0" applyFont="1">
      <alignment vertical="center"/>
    </xf>
    <xf numFmtId="0" fontId="27" fillId="0" borderId="0" xfId="45" applyFont="1" applyAlignment="1">
      <alignment vertical="center" textRotation="255"/>
    </xf>
    <xf numFmtId="0" fontId="26" fillId="0" borderId="0" xfId="45" applyFont="1" applyAlignment="1">
      <alignment vertical="center" shrinkToFit="1"/>
    </xf>
    <xf numFmtId="49" fontId="12" fillId="0" borderId="0" xfId="45" applyNumberFormat="1" applyFont="1"/>
    <xf numFmtId="0" fontId="28" fillId="0" borderId="25" xfId="45" applyFont="1" applyBorder="1"/>
    <xf numFmtId="0" fontId="28" fillId="0" borderId="32" xfId="45" applyFont="1" applyBorder="1"/>
    <xf numFmtId="0" fontId="14" fillId="0" borderId="32" xfId="45" applyFont="1" applyBorder="1"/>
    <xf numFmtId="0" fontId="12" fillId="0" borderId="32" xfId="45" applyFont="1" applyBorder="1"/>
    <xf numFmtId="49" fontId="12" fillId="39" borderId="21" xfId="45" applyNumberFormat="1" applyFont="1" applyFill="1" applyBorder="1"/>
    <xf numFmtId="0" fontId="12" fillId="39" borderId="0" xfId="45" applyFont="1" applyFill="1" applyAlignment="1">
      <alignment horizontal="left"/>
    </xf>
    <xf numFmtId="49" fontId="12" fillId="0" borderId="21" xfId="45" applyNumberFormat="1" applyFont="1" applyBorder="1"/>
    <xf numFmtId="0" fontId="28" fillId="25" borderId="134" xfId="45" applyFont="1" applyFill="1" applyBorder="1"/>
    <xf numFmtId="0" fontId="14" fillId="0" borderId="38" xfId="45" applyFont="1" applyBorder="1" applyAlignment="1">
      <alignment horizontal="right"/>
    </xf>
    <xf numFmtId="0" fontId="12" fillId="0" borderId="0" xfId="45" applyFont="1" applyAlignment="1">
      <alignment vertical="center"/>
    </xf>
    <xf numFmtId="0" fontId="27" fillId="0" borderId="0" xfId="45" applyFont="1"/>
    <xf numFmtId="0" fontId="28" fillId="0" borderId="68" xfId="45" applyFont="1" applyBorder="1"/>
    <xf numFmtId="192" fontId="14" fillId="0" borderId="0" xfId="45" applyNumberFormat="1" applyFont="1"/>
    <xf numFmtId="0" fontId="28" fillId="25" borderId="116" xfId="45" applyFont="1" applyFill="1" applyBorder="1"/>
    <xf numFmtId="0" fontId="14" fillId="0" borderId="58" xfId="45" applyFont="1" applyBorder="1" applyAlignment="1">
      <alignment horizontal="right"/>
    </xf>
    <xf numFmtId="0" fontId="28" fillId="0" borderId="38" xfId="45" applyFont="1" applyBorder="1"/>
    <xf numFmtId="0" fontId="14" fillId="0" borderId="0" xfId="45" applyFont="1" applyAlignment="1">
      <alignment vertical="center" shrinkToFit="1"/>
    </xf>
    <xf numFmtId="0" fontId="14" fillId="0" borderId="38" xfId="45" applyFont="1" applyBorder="1" applyAlignment="1">
      <alignment horizontal="right" vertical="center"/>
    </xf>
    <xf numFmtId="0" fontId="14" fillId="0" borderId="0" xfId="45" applyFont="1" applyAlignment="1">
      <alignment horizontal="right" vertical="center"/>
    </xf>
    <xf numFmtId="49" fontId="12" fillId="40" borderId="21" xfId="45" applyNumberFormat="1" applyFont="1" applyFill="1" applyBorder="1"/>
    <xf numFmtId="0" fontId="12" fillId="40" borderId="0" xfId="45" applyFont="1" applyFill="1" applyAlignment="1">
      <alignment horizontal="left"/>
    </xf>
    <xf numFmtId="0" fontId="14" fillId="0" borderId="58" xfId="45" applyFont="1" applyBorder="1" applyAlignment="1">
      <alignment horizontal="right" vertical="center" shrinkToFit="1"/>
    </xf>
    <xf numFmtId="0" fontId="14" fillId="0" borderId="71" xfId="45" applyFont="1" applyBorder="1" applyAlignment="1">
      <alignment vertical="center" shrinkToFit="1"/>
    </xf>
    <xf numFmtId="0" fontId="12" fillId="0" borderId="0" xfId="45" applyFont="1" applyAlignment="1">
      <alignment horizontal="left" shrinkToFit="1"/>
    </xf>
    <xf numFmtId="49" fontId="12" fillId="0" borderId="0" xfId="45" applyNumberFormat="1" applyFont="1" applyAlignment="1">
      <alignment horizontal="center" shrinkToFit="1"/>
    </xf>
    <xf numFmtId="0" fontId="58" fillId="0" borderId="35" xfId="45" applyFont="1" applyBorder="1"/>
    <xf numFmtId="0" fontId="12" fillId="39" borderId="0" xfId="45" applyFont="1" applyFill="1" applyAlignment="1">
      <alignment horizontal="left" shrinkToFit="1"/>
    </xf>
    <xf numFmtId="0" fontId="12" fillId="38" borderId="49" xfId="45" applyFont="1" applyFill="1" applyBorder="1" applyAlignment="1">
      <alignment shrinkToFit="1"/>
    </xf>
    <xf numFmtId="0" fontId="12" fillId="38" borderId="35" xfId="45" applyFont="1" applyFill="1" applyBorder="1" applyAlignment="1">
      <alignment shrinkToFit="1"/>
    </xf>
    <xf numFmtId="0" fontId="12" fillId="38" borderId="40" xfId="45" applyFont="1" applyFill="1" applyBorder="1" applyAlignment="1">
      <alignment shrinkToFit="1"/>
    </xf>
    <xf numFmtId="49" fontId="14" fillId="0" borderId="0" xfId="45" applyNumberFormat="1" applyFont="1" applyAlignment="1">
      <alignment vertical="top" textRotation="255" shrinkToFit="1"/>
    </xf>
    <xf numFmtId="0" fontId="14" fillId="0" borderId="0" xfId="45" applyFont="1" applyAlignment="1">
      <alignment horizontal="left" vertical="top" textRotation="255" shrinkToFit="1"/>
    </xf>
    <xf numFmtId="0" fontId="14" fillId="25" borderId="12" xfId="45" applyFont="1" applyFill="1" applyBorder="1" applyAlignment="1">
      <alignment horizontal="center" vertical="top" textRotation="255" shrinkToFit="1"/>
    </xf>
    <xf numFmtId="0" fontId="12" fillId="0" borderId="0" xfId="45" applyFont="1" applyAlignment="1">
      <alignment horizontal="left" vertical="top" shrinkToFit="1"/>
    </xf>
    <xf numFmtId="0" fontId="12" fillId="0" borderId="14" xfId="45" applyFont="1" applyBorder="1" applyAlignment="1">
      <alignment horizontal="center" shrinkToFit="1"/>
    </xf>
    <xf numFmtId="0" fontId="12" fillId="0" borderId="13" xfId="45" applyFont="1" applyBorder="1" applyAlignment="1">
      <alignment horizontal="center" shrinkToFit="1"/>
    </xf>
    <xf numFmtId="0" fontId="12" fillId="0" borderId="136" xfId="45" applyFont="1" applyBorder="1" applyAlignment="1">
      <alignment horizontal="center" shrinkToFit="1"/>
    </xf>
    <xf numFmtId="0" fontId="12" fillId="0" borderId="66" xfId="45" applyFont="1" applyBorder="1" applyAlignment="1">
      <alignment horizontal="center" shrinkToFit="1"/>
    </xf>
    <xf numFmtId="0" fontId="12" fillId="0" borderId="137" xfId="45" applyFont="1" applyBorder="1" applyAlignment="1">
      <alignment horizontal="center" shrinkToFit="1"/>
    </xf>
    <xf numFmtId="0" fontId="12" fillId="0" borderId="15" xfId="45" applyFont="1" applyBorder="1" applyAlignment="1">
      <alignment horizontal="center" shrinkToFit="1"/>
    </xf>
    <xf numFmtId="176" fontId="12" fillId="0" borderId="14" xfId="45" applyNumberFormat="1" applyFont="1" applyBorder="1" applyAlignment="1">
      <alignment horizontal="center" shrinkToFit="1"/>
    </xf>
    <xf numFmtId="186" fontId="12" fillId="0" borderId="122" xfId="45" applyNumberFormat="1" applyFont="1" applyBorder="1" applyAlignment="1">
      <alignment horizontal="center" shrinkToFit="1"/>
    </xf>
    <xf numFmtId="9" fontId="12" fillId="0" borderId="15" xfId="45" applyNumberFormat="1" applyFont="1" applyBorder="1" applyAlignment="1">
      <alignment horizontal="center" shrinkToFit="1"/>
    </xf>
    <xf numFmtId="9" fontId="12" fillId="0" borderId="79" xfId="45" applyNumberFormat="1" applyFont="1" applyBorder="1" applyAlignment="1">
      <alignment horizontal="center"/>
    </xf>
    <xf numFmtId="9" fontId="12" fillId="0" borderId="14" xfId="45" applyNumberFormat="1" applyFont="1" applyBorder="1" applyAlignment="1">
      <alignment horizontal="center" shrinkToFit="1"/>
    </xf>
    <xf numFmtId="49" fontId="12" fillId="0" borderId="0" xfId="0" applyNumberFormat="1" applyFont="1" applyAlignment="1">
      <alignment horizontal="center"/>
    </xf>
    <xf numFmtId="176" fontId="12" fillId="0" borderId="19" xfId="45" applyNumberFormat="1" applyFont="1" applyBorder="1" applyAlignment="1">
      <alignment horizontal="center" shrinkToFit="1"/>
    </xf>
    <xf numFmtId="186" fontId="12" fillId="0" borderId="69" xfId="45" applyNumberFormat="1" applyFont="1" applyBorder="1" applyAlignment="1">
      <alignment horizontal="center" shrinkToFit="1"/>
    </xf>
    <xf numFmtId="176" fontId="12" fillId="0" borderId="23" xfId="45" applyNumberFormat="1" applyFont="1" applyBorder="1" applyAlignment="1">
      <alignment horizontal="center" shrinkToFit="1"/>
    </xf>
    <xf numFmtId="186" fontId="12" fillId="0" borderId="74" xfId="45" applyNumberFormat="1" applyFont="1" applyBorder="1" applyAlignment="1">
      <alignment horizontal="center" shrinkToFit="1"/>
    </xf>
    <xf numFmtId="0" fontId="12" fillId="0" borderId="116" xfId="0" applyFont="1" applyBorder="1" applyAlignment="1">
      <alignment horizontal="center" vertical="center"/>
    </xf>
    <xf numFmtId="0" fontId="12" fillId="0" borderId="57" xfId="0" applyFont="1" applyBorder="1" applyAlignment="1">
      <alignment horizontal="center" vertical="center"/>
    </xf>
    <xf numFmtId="0" fontId="12" fillId="0" borderId="138" xfId="0" applyFont="1" applyBorder="1" applyAlignment="1">
      <alignment horizontal="left" vertical="center"/>
    </xf>
    <xf numFmtId="0" fontId="12" fillId="0" borderId="76" xfId="0" applyFont="1" applyBorder="1" applyAlignment="1">
      <alignment horizontal="left" vertical="center"/>
    </xf>
    <xf numFmtId="0" fontId="5" fillId="0" borderId="0" xfId="49" applyFont="1" applyAlignment="1">
      <alignment vertical="center" shrinkToFit="1"/>
    </xf>
    <xf numFmtId="0" fontId="12" fillId="0" borderId="126" xfId="0" applyFont="1" applyBorder="1" applyAlignment="1">
      <alignment shrinkToFit="1"/>
    </xf>
    <xf numFmtId="0" fontId="12" fillId="0" borderId="36" xfId="0" applyFont="1" applyBorder="1" applyAlignment="1">
      <alignment shrinkToFit="1"/>
    </xf>
    <xf numFmtId="0" fontId="12" fillId="0" borderId="46" xfId="0" applyFont="1" applyBorder="1" applyAlignment="1">
      <alignment shrinkToFit="1"/>
    </xf>
    <xf numFmtId="0" fontId="12" fillId="0" borderId="139" xfId="0" applyFont="1" applyBorder="1" applyAlignment="1">
      <alignment shrinkToFit="1"/>
    </xf>
    <xf numFmtId="0" fontId="0" fillId="0" borderId="0" xfId="0" applyAlignment="1"/>
    <xf numFmtId="0" fontId="15" fillId="0" borderId="35" xfId="0" applyFont="1" applyBorder="1" applyAlignment="1"/>
    <xf numFmtId="0" fontId="12" fillId="36" borderId="0" xfId="49" applyFont="1" applyFill="1" applyAlignment="1">
      <alignment vertical="center" shrinkToFit="1"/>
    </xf>
    <xf numFmtId="0" fontId="12" fillId="36" borderId="0" xfId="49" applyFont="1" applyFill="1" applyAlignment="1">
      <alignment vertical="center"/>
    </xf>
    <xf numFmtId="0" fontId="5" fillId="36" borderId="54" xfId="49" applyFont="1" applyFill="1" applyBorder="1" applyAlignment="1">
      <alignment vertical="center"/>
    </xf>
    <xf numFmtId="0" fontId="5" fillId="36" borderId="55" xfId="49" applyFont="1" applyFill="1" applyBorder="1" applyAlignment="1">
      <alignment vertical="center"/>
    </xf>
    <xf numFmtId="0" fontId="5" fillId="36" borderId="33" xfId="49" applyFont="1" applyFill="1" applyBorder="1" applyAlignment="1">
      <alignment vertical="center"/>
    </xf>
    <xf numFmtId="0" fontId="5" fillId="38" borderId="54" xfId="49" applyFont="1" applyFill="1" applyBorder="1" applyAlignment="1" applyProtection="1">
      <alignment vertical="center"/>
      <protection locked="0"/>
    </xf>
    <xf numFmtId="0" fontId="5" fillId="36" borderId="0" xfId="49" applyFont="1" applyFill="1" applyAlignment="1">
      <alignment vertical="center"/>
    </xf>
    <xf numFmtId="0" fontId="5" fillId="0" borderId="33" xfId="49" applyFont="1" applyBorder="1" applyAlignment="1">
      <alignment vertical="center"/>
    </xf>
    <xf numFmtId="0" fontId="5" fillId="36" borderId="38" xfId="49" applyFont="1" applyFill="1" applyBorder="1" applyAlignment="1">
      <alignment vertical="center"/>
    </xf>
    <xf numFmtId="0" fontId="5" fillId="36" borderId="39" xfId="49" applyFont="1" applyFill="1" applyBorder="1" applyAlignment="1">
      <alignment vertical="center"/>
    </xf>
    <xf numFmtId="0" fontId="5" fillId="36" borderId="38" xfId="49" applyFont="1" applyFill="1" applyBorder="1" applyAlignment="1">
      <alignment horizontal="right" vertical="center"/>
    </xf>
    <xf numFmtId="0" fontId="5" fillId="36" borderId="49" xfId="49" applyFont="1" applyFill="1" applyBorder="1" applyAlignment="1">
      <alignment vertical="center"/>
    </xf>
    <xf numFmtId="0" fontId="5" fillId="36" borderId="35" xfId="49" applyFont="1" applyFill="1" applyBorder="1" applyAlignment="1">
      <alignment vertical="center"/>
    </xf>
    <xf numFmtId="0" fontId="5" fillId="36" borderId="0" xfId="49" applyFont="1" applyFill="1" applyAlignment="1">
      <alignment horizontal="center" vertical="center"/>
    </xf>
    <xf numFmtId="0" fontId="5" fillId="36" borderId="40" xfId="49" applyFont="1" applyFill="1" applyBorder="1" applyAlignment="1">
      <alignment vertical="center"/>
    </xf>
    <xf numFmtId="0" fontId="5" fillId="0" borderId="35" xfId="49" applyFont="1" applyBorder="1" applyAlignment="1">
      <alignment vertical="center" shrinkToFit="1"/>
    </xf>
    <xf numFmtId="0" fontId="5" fillId="36" borderId="0" xfId="49" applyFont="1" applyFill="1" applyAlignment="1">
      <alignment horizontal="right" vertical="center"/>
    </xf>
    <xf numFmtId="0" fontId="5" fillId="36" borderId="52" xfId="49" applyFont="1" applyFill="1" applyBorder="1" applyAlignment="1">
      <alignment vertical="center"/>
    </xf>
    <xf numFmtId="0" fontId="5" fillId="36" borderId="51" xfId="49" applyFont="1" applyFill="1" applyBorder="1" applyAlignment="1">
      <alignment vertical="center"/>
    </xf>
    <xf numFmtId="0" fontId="5" fillId="36" borderId="34" xfId="49" applyFont="1" applyFill="1" applyBorder="1" applyAlignment="1">
      <alignment vertical="center"/>
    </xf>
    <xf numFmtId="0" fontId="5" fillId="36" borderId="0" xfId="49" applyFont="1" applyFill="1"/>
    <xf numFmtId="0" fontId="12" fillId="36" borderId="0" xfId="49" applyFont="1" applyFill="1"/>
    <xf numFmtId="0" fontId="12" fillId="0" borderId="0" xfId="49" applyFont="1"/>
    <xf numFmtId="0" fontId="12" fillId="0" borderId="0" xfId="49" applyFont="1" applyAlignment="1">
      <alignment vertical="center" shrinkToFit="1"/>
    </xf>
    <xf numFmtId="0" fontId="0" fillId="0" borderId="56" xfId="0" applyBorder="1">
      <alignment vertical="center"/>
    </xf>
    <xf numFmtId="0" fontId="12" fillId="0" borderId="0" xfId="0" applyFont="1" applyAlignment="1">
      <alignment horizontal="left" vertical="top"/>
    </xf>
    <xf numFmtId="0" fontId="12" fillId="0" borderId="135" xfId="0" applyFont="1" applyBorder="1" applyAlignment="1">
      <alignment horizontal="center" vertical="center"/>
    </xf>
    <xf numFmtId="0" fontId="0" fillId="0" borderId="58" xfId="0" applyBorder="1">
      <alignment vertical="center"/>
    </xf>
    <xf numFmtId="0" fontId="12" fillId="0" borderId="92" xfId="0" applyFont="1" applyBorder="1" applyAlignment="1">
      <alignment horizontal="center" vertical="center"/>
    </xf>
    <xf numFmtId="0" fontId="5" fillId="0" borderId="38" xfId="45" applyFont="1" applyBorder="1" applyAlignment="1">
      <alignment horizontal="right" vertical="center"/>
    </xf>
    <xf numFmtId="0" fontId="5" fillId="38" borderId="46" xfId="45" applyFont="1" applyFill="1" applyBorder="1" applyAlignment="1">
      <alignment horizontal="center" vertical="center" wrapText="1"/>
    </xf>
    <xf numFmtId="0" fontId="5" fillId="0" borderId="97" xfId="45" applyFont="1" applyBorder="1" applyAlignment="1">
      <alignment horizontal="right" vertical="center"/>
    </xf>
    <xf numFmtId="0" fontId="12" fillId="0" borderId="38" xfId="46" applyFont="1" applyBorder="1" applyAlignment="1">
      <alignment vertical="top"/>
    </xf>
    <xf numFmtId="0" fontId="12" fillId="0" borderId="0" xfId="46" applyFont="1" applyAlignment="1">
      <alignment vertical="top"/>
    </xf>
    <xf numFmtId="0" fontId="1" fillId="0" borderId="34" xfId="0" applyFont="1" applyBorder="1">
      <alignment vertical="center"/>
    </xf>
    <xf numFmtId="0" fontId="5" fillId="0" borderId="0" xfId="0" quotePrefix="1" applyFont="1">
      <alignment vertical="center"/>
    </xf>
    <xf numFmtId="0" fontId="14" fillId="0" borderId="49" xfId="45" applyFont="1" applyBorder="1" applyAlignment="1">
      <alignment horizontal="right"/>
    </xf>
    <xf numFmtId="0" fontId="12" fillId="0" borderId="35" xfId="45" applyFont="1" applyBorder="1" applyAlignment="1">
      <alignment horizontal="center" shrinkToFit="1"/>
    </xf>
    <xf numFmtId="0" fontId="14" fillId="0" borderId="35" xfId="45" applyFont="1" applyBorder="1" applyAlignment="1">
      <alignment horizontal="right"/>
    </xf>
    <xf numFmtId="0" fontId="14" fillId="0" borderId="49" xfId="45" applyFont="1" applyBorder="1"/>
    <xf numFmtId="0" fontId="1" fillId="25" borderId="0" xfId="45" applyFill="1" applyAlignment="1">
      <alignment horizontal="center" shrinkToFit="1"/>
    </xf>
    <xf numFmtId="0" fontId="1" fillId="25" borderId="71" xfId="45" applyFill="1" applyBorder="1" applyAlignment="1">
      <alignment horizontal="center"/>
    </xf>
    <xf numFmtId="0" fontId="1" fillId="25" borderId="0" xfId="45" applyFill="1"/>
    <xf numFmtId="0" fontId="1" fillId="25" borderId="39" xfId="45" applyFill="1" applyBorder="1"/>
    <xf numFmtId="0" fontId="1" fillId="25" borderId="0" xfId="45" applyFill="1" applyAlignment="1">
      <alignment horizontal="center"/>
    </xf>
    <xf numFmtId="0" fontId="1" fillId="25" borderId="39" xfId="45" applyFill="1" applyBorder="1" applyAlignment="1">
      <alignment horizontal="center"/>
    </xf>
    <xf numFmtId="0" fontId="5" fillId="25" borderId="54" xfId="48" applyFont="1" applyFill="1" applyBorder="1" applyAlignment="1" applyProtection="1">
      <alignment vertical="center"/>
      <protection locked="0"/>
    </xf>
    <xf numFmtId="0" fontId="5" fillId="25" borderId="38" xfId="48" applyFont="1" applyFill="1" applyBorder="1" applyAlignment="1" applyProtection="1">
      <alignment vertical="center"/>
      <protection locked="0"/>
    </xf>
    <xf numFmtId="0" fontId="12" fillId="0" borderId="0" xfId="48" applyFont="1" applyAlignment="1">
      <alignment vertical="center"/>
    </xf>
    <xf numFmtId="0" fontId="5" fillId="0" borderId="0" xfId="48" applyFont="1" applyAlignment="1" applyProtection="1">
      <alignment vertical="center"/>
      <protection locked="0"/>
    </xf>
    <xf numFmtId="0" fontId="5" fillId="25" borderId="25" xfId="48" applyFont="1" applyFill="1" applyBorder="1" applyAlignment="1" applyProtection="1">
      <alignment vertical="center"/>
      <protection locked="0"/>
    </xf>
    <xf numFmtId="56" fontId="5" fillId="0" borderId="57" xfId="46" applyNumberFormat="1" applyFont="1" applyBorder="1">
      <alignment vertical="center"/>
    </xf>
    <xf numFmtId="56" fontId="5" fillId="0" borderId="71" xfId="46" quotePrefix="1" applyNumberFormat="1" applyFont="1" applyBorder="1">
      <alignment vertical="center"/>
    </xf>
    <xf numFmtId="49" fontId="12" fillId="0" borderId="79" xfId="45" applyNumberFormat="1" applyFont="1" applyBorder="1"/>
    <xf numFmtId="49" fontId="12" fillId="0" borderId="89" xfId="45" applyNumberFormat="1" applyFont="1" applyBorder="1"/>
    <xf numFmtId="0" fontId="5" fillId="0" borderId="0" xfId="0" applyFont="1" applyAlignment="1">
      <alignment shrinkToFit="1"/>
    </xf>
    <xf numFmtId="0" fontId="12" fillId="0" borderId="140" xfId="45" applyFont="1" applyBorder="1" applyAlignment="1">
      <alignment horizontal="center" shrinkToFit="1"/>
    </xf>
    <xf numFmtId="0" fontId="1" fillId="0" borderId="0" xfId="44"/>
    <xf numFmtId="0" fontId="15" fillId="0" borderId="0" xfId="44" applyFont="1" applyAlignment="1">
      <alignment horizontal="left"/>
    </xf>
    <xf numFmtId="0" fontId="15" fillId="0" borderId="0" xfId="44" applyFont="1"/>
    <xf numFmtId="0" fontId="5" fillId="0" borderId="0" xfId="44" applyFont="1" applyAlignment="1">
      <alignment horizontal="center"/>
    </xf>
    <xf numFmtId="0" fontId="5" fillId="0" borderId="0" xfId="44" applyFont="1"/>
    <xf numFmtId="0" fontId="5" fillId="38" borderId="0" xfId="49" applyFont="1" applyFill="1" applyAlignment="1">
      <alignment vertical="center" shrinkToFit="1"/>
    </xf>
    <xf numFmtId="0" fontId="5" fillId="36" borderId="0" xfId="49" applyFont="1" applyFill="1" applyAlignment="1">
      <alignment vertical="center" shrinkToFit="1"/>
    </xf>
    <xf numFmtId="0" fontId="5" fillId="36" borderId="127" xfId="49" applyFont="1" applyFill="1" applyBorder="1" applyAlignment="1">
      <alignment vertical="center"/>
    </xf>
    <xf numFmtId="0" fontId="5" fillId="38" borderId="33" xfId="49" applyFont="1" applyFill="1" applyBorder="1" applyAlignment="1" applyProtection="1">
      <alignment vertical="center"/>
      <protection locked="0"/>
    </xf>
    <xf numFmtId="0" fontId="5" fillId="36" borderId="113" xfId="49" applyFont="1" applyFill="1" applyBorder="1" applyAlignment="1">
      <alignment vertical="center" shrinkToFit="1"/>
    </xf>
    <xf numFmtId="0" fontId="5" fillId="36" borderId="128" xfId="49" applyFont="1" applyFill="1" applyBorder="1" applyAlignment="1">
      <alignment vertical="center"/>
    </xf>
    <xf numFmtId="0" fontId="5" fillId="36" borderId="47" xfId="49" applyFont="1" applyFill="1" applyBorder="1" applyAlignment="1">
      <alignment vertical="center" shrinkToFit="1"/>
    </xf>
    <xf numFmtId="0" fontId="5" fillId="36" borderId="50" xfId="49" applyFont="1" applyFill="1" applyBorder="1" applyAlignment="1">
      <alignment vertical="center" shrinkToFit="1"/>
    </xf>
    <xf numFmtId="0" fontId="5" fillId="36" borderId="141" xfId="49" applyFont="1" applyFill="1" applyBorder="1" applyAlignment="1">
      <alignment vertical="center"/>
    </xf>
    <xf numFmtId="0" fontId="5" fillId="36" borderId="129" xfId="49" applyFont="1" applyFill="1" applyBorder="1" applyAlignment="1">
      <alignment vertical="center"/>
    </xf>
    <xf numFmtId="0" fontId="5" fillId="36" borderId="53" xfId="49" applyFont="1" applyFill="1" applyBorder="1" applyAlignment="1">
      <alignment vertical="center" shrinkToFit="1"/>
    </xf>
    <xf numFmtId="0" fontId="5" fillId="0" borderId="142" xfId="46" applyFont="1" applyBorder="1" applyAlignment="1">
      <alignment vertical="top" textRotation="255"/>
    </xf>
    <xf numFmtId="0" fontId="5" fillId="0" borderId="112" xfId="46" applyFont="1" applyBorder="1" applyAlignment="1">
      <alignment vertical="top" textRotation="255"/>
    </xf>
    <xf numFmtId="49" fontId="15" fillId="0" borderId="135" xfId="45" applyNumberFormat="1" applyFont="1" applyBorder="1" applyAlignment="1">
      <alignment horizontal="left" vertical="center"/>
    </xf>
    <xf numFmtId="0" fontId="15" fillId="0" borderId="39" xfId="45" applyFont="1" applyBorder="1" applyAlignment="1">
      <alignment vertical="center"/>
    </xf>
    <xf numFmtId="0" fontId="5" fillId="0" borderId="49" xfId="45" applyFont="1" applyBorder="1" applyAlignment="1">
      <alignment horizontal="right" vertical="center"/>
    </xf>
    <xf numFmtId="0" fontId="5" fillId="38" borderId="32" xfId="46" applyFont="1" applyFill="1" applyBorder="1" applyAlignment="1" applyProtection="1">
      <alignment horizontal="center" vertical="center"/>
      <protection locked="0"/>
    </xf>
    <xf numFmtId="0" fontId="5" fillId="0" borderId="49" xfId="45" applyFont="1" applyBorder="1" applyAlignment="1">
      <alignment vertical="center"/>
    </xf>
    <xf numFmtId="0" fontId="5" fillId="0" borderId="35" xfId="45" applyFont="1" applyBorder="1" applyAlignment="1">
      <alignment vertical="center"/>
    </xf>
    <xf numFmtId="0" fontId="10" fillId="0" borderId="0" xfId="0" applyFont="1">
      <alignment vertical="center"/>
    </xf>
    <xf numFmtId="0" fontId="5"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left" vertical="center"/>
      <protection locked="0"/>
    </xf>
    <xf numFmtId="0" fontId="5" fillId="0" borderId="143" xfId="0" applyFont="1" applyBorder="1" applyAlignment="1" applyProtection="1">
      <alignment horizontal="center" vertical="center"/>
      <protection locked="0"/>
    </xf>
    <xf numFmtId="0" fontId="5" fillId="0" borderId="39" xfId="0" applyFont="1" applyBorder="1" applyProtection="1">
      <alignment vertical="center"/>
      <protection locked="0"/>
    </xf>
    <xf numFmtId="0" fontId="15" fillId="0" borderId="0" xfId="0" applyFont="1" applyProtection="1">
      <alignment vertical="center"/>
      <protection locked="0"/>
    </xf>
    <xf numFmtId="0" fontId="59" fillId="0" borderId="0" xfId="0" applyFont="1">
      <alignment vertical="center"/>
    </xf>
    <xf numFmtId="0" fontId="59" fillId="0" borderId="0" xfId="0" applyFont="1" applyAlignment="1">
      <alignment vertical="top"/>
    </xf>
    <xf numFmtId="0" fontId="12" fillId="0" borderId="0" xfId="0" applyFont="1" applyAlignment="1" applyProtection="1">
      <alignment horizontal="left" vertical="center"/>
      <protection locked="0"/>
    </xf>
    <xf numFmtId="0" fontId="5" fillId="0" borderId="35" xfId="0" applyFont="1" applyBorder="1" applyProtection="1">
      <alignment vertical="center"/>
      <protection locked="0"/>
    </xf>
    <xf numFmtId="0" fontId="5" fillId="0" borderId="19"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right" vertical="center"/>
      <protection locked="0"/>
    </xf>
    <xf numFmtId="0" fontId="5" fillId="38" borderId="0" xfId="0" applyFont="1" applyFill="1" applyAlignment="1" applyProtection="1">
      <alignment horizontal="center" vertical="center"/>
      <protection locked="0"/>
    </xf>
    <xf numFmtId="0" fontId="5" fillId="0" borderId="56" xfId="0" applyFont="1" applyBorder="1" applyAlignment="1" applyProtection="1">
      <alignment horizontal="left" vertical="center"/>
      <protection locked="0"/>
    </xf>
    <xf numFmtId="0" fontId="18" fillId="0" borderId="0" xfId="0" applyFont="1" applyAlignment="1">
      <alignment horizontal="center" vertical="center"/>
    </xf>
    <xf numFmtId="0" fontId="5" fillId="0" borderId="58" xfId="0" applyFont="1" applyBorder="1" applyAlignment="1">
      <alignment horizontal="right" vertical="center"/>
    </xf>
    <xf numFmtId="0" fontId="5" fillId="0" borderId="58" xfId="0" applyFont="1" applyBorder="1" applyAlignment="1">
      <alignment horizontal="left" vertical="center"/>
    </xf>
    <xf numFmtId="0" fontId="5" fillId="0" borderId="58" xfId="0" applyFont="1" applyBorder="1" applyAlignment="1">
      <alignment horizontal="center" vertical="center"/>
    </xf>
    <xf numFmtId="0" fontId="5" fillId="0" borderId="0" xfId="0" applyFont="1" applyAlignment="1">
      <alignment horizontal="left" vertical="center"/>
    </xf>
    <xf numFmtId="0" fontId="5" fillId="0" borderId="56" xfId="0" applyFont="1" applyBorder="1" applyAlignment="1">
      <alignment horizontal="center" vertical="center"/>
    </xf>
    <xf numFmtId="0" fontId="5" fillId="0" borderId="56" xfId="0" applyFont="1" applyBorder="1" applyAlignment="1">
      <alignment horizontal="right" vertical="center"/>
    </xf>
    <xf numFmtId="0" fontId="5" fillId="0" borderId="56" xfId="0" applyFont="1" applyBorder="1" applyAlignment="1">
      <alignment horizontal="left" vertical="center"/>
    </xf>
    <xf numFmtId="0" fontId="5" fillId="0" borderId="100" xfId="0" applyFont="1" applyBorder="1">
      <alignment vertical="center"/>
    </xf>
    <xf numFmtId="0" fontId="5" fillId="0" borderId="39" xfId="0" applyFont="1" applyBorder="1" applyAlignment="1">
      <alignment vertical="center" textRotation="255"/>
    </xf>
    <xf numFmtId="0" fontId="5" fillId="0" borderId="65" xfId="0" applyFont="1" applyBorder="1">
      <alignment vertical="center"/>
    </xf>
    <xf numFmtId="0" fontId="5" fillId="0" borderId="67" xfId="0" applyFont="1" applyBorder="1">
      <alignment vertical="center"/>
    </xf>
    <xf numFmtId="42" fontId="5" fillId="0" borderId="0" xfId="0" applyNumberFormat="1" applyFont="1">
      <alignment vertical="center"/>
    </xf>
    <xf numFmtId="0" fontId="12" fillId="25" borderId="26" xfId="45" applyFont="1" applyFill="1" applyBorder="1" applyAlignment="1">
      <alignment horizontal="center"/>
    </xf>
    <xf numFmtId="0" fontId="12" fillId="0" borderId="32" xfId="45" applyFont="1" applyBorder="1" applyAlignment="1">
      <alignment horizontal="left" indent="1"/>
    </xf>
    <xf numFmtId="0" fontId="28" fillId="0" borderId="49" xfId="45" applyFont="1" applyBorder="1"/>
    <xf numFmtId="0" fontId="28" fillId="0" borderId="35" xfId="45" applyFont="1" applyBorder="1"/>
    <xf numFmtId="0" fontId="28" fillId="0" borderId="35" xfId="45" applyFont="1" applyBorder="1" applyAlignment="1">
      <alignment horizontal="left" indent="1"/>
    </xf>
    <xf numFmtId="0" fontId="12" fillId="0" borderId="35" xfId="45" applyFont="1" applyBorder="1" applyAlignment="1">
      <alignment horizontal="left" indent="1"/>
    </xf>
    <xf numFmtId="9" fontId="12" fillId="0" borderId="122" xfId="45" applyNumberFormat="1" applyFont="1" applyBorder="1" applyAlignment="1">
      <alignment horizontal="center" shrinkToFit="1"/>
    </xf>
    <xf numFmtId="9" fontId="12" fillId="0" borderId="69" xfId="45" applyNumberFormat="1" applyFont="1" applyBorder="1" applyAlignment="1">
      <alignment horizontal="center" shrinkToFit="1"/>
    </xf>
    <xf numFmtId="9" fontId="12" fillId="0" borderId="74" xfId="45" applyNumberFormat="1" applyFont="1" applyBorder="1" applyAlignment="1">
      <alignment horizontal="center" shrinkToFit="1"/>
    </xf>
    <xf numFmtId="0" fontId="14" fillId="25" borderId="144" xfId="45" applyFont="1" applyFill="1" applyBorder="1" applyAlignment="1">
      <alignment vertical="top" textRotation="255" shrinkToFit="1"/>
    </xf>
    <xf numFmtId="0" fontId="12" fillId="0" borderId="145" xfId="45" applyFont="1" applyBorder="1" applyAlignment="1">
      <alignment horizontal="center" shrinkToFit="1"/>
    </xf>
    <xf numFmtId="0" fontId="12" fillId="0" borderId="80" xfId="45" applyFont="1" applyBorder="1" applyAlignment="1">
      <alignment horizontal="center" shrinkToFit="1"/>
    </xf>
    <xf numFmtId="0" fontId="12" fillId="0" borderId="146" xfId="45" applyFont="1" applyBorder="1" applyAlignment="1">
      <alignment horizontal="center" shrinkToFit="1"/>
    </xf>
    <xf numFmtId="0" fontId="12" fillId="25" borderId="67" xfId="45" applyFont="1" applyFill="1" applyBorder="1" applyAlignment="1">
      <alignment horizontal="center"/>
    </xf>
    <xf numFmtId="0" fontId="60" fillId="0" borderId="0" xfId="0" applyFont="1" applyAlignment="1">
      <alignment horizontal="left"/>
    </xf>
    <xf numFmtId="0" fontId="53" fillId="0" borderId="0" xfId="0" applyFont="1" applyAlignment="1"/>
    <xf numFmtId="0" fontId="12" fillId="0" borderId="0" xfId="0" applyFont="1" applyAlignment="1"/>
    <xf numFmtId="0" fontId="53" fillId="0" borderId="0" xfId="0" applyFont="1" applyAlignment="1">
      <alignment horizontal="left"/>
    </xf>
    <xf numFmtId="0" fontId="53" fillId="0" borderId="0" xfId="45" applyFont="1" applyAlignment="1">
      <alignment horizontal="right"/>
    </xf>
    <xf numFmtId="0" fontId="53" fillId="0" borderId="0" xfId="45" applyFont="1" applyAlignment="1">
      <alignment horizontal="left"/>
    </xf>
    <xf numFmtId="0" fontId="53" fillId="0" borderId="0" xfId="45" applyFont="1"/>
    <xf numFmtId="0" fontId="53" fillId="0" borderId="0" xfId="45" applyFont="1" applyAlignment="1">
      <alignment horizontal="right" vertical="center"/>
    </xf>
    <xf numFmtId="0" fontId="15" fillId="0" borderId="35" xfId="0" applyFont="1" applyBorder="1" applyAlignment="1">
      <alignment horizontal="left"/>
    </xf>
    <xf numFmtId="0" fontId="1" fillId="0" borderId="35" xfId="0" applyFont="1" applyBorder="1" applyAlignment="1"/>
    <xf numFmtId="0" fontId="5" fillId="43" borderId="0" xfId="0" applyFont="1" applyFill="1" applyAlignment="1">
      <alignment horizontal="center"/>
    </xf>
    <xf numFmtId="0" fontId="5" fillId="43" borderId="0" xfId="0" applyFont="1" applyFill="1" applyAlignment="1">
      <alignment horizontal="left"/>
    </xf>
    <xf numFmtId="0" fontId="5" fillId="44" borderId="0" xfId="0" applyFont="1" applyFill="1" applyAlignment="1">
      <alignment horizontal="center"/>
    </xf>
    <xf numFmtId="0" fontId="5" fillId="43" borderId="0" xfId="0" applyFont="1" applyFill="1" applyAlignment="1"/>
    <xf numFmtId="0" fontId="60" fillId="0" borderId="0" xfId="45" applyFont="1" applyAlignment="1">
      <alignment horizontal="left"/>
    </xf>
    <xf numFmtId="0" fontId="53" fillId="0" borderId="0" xfId="0" applyFont="1" applyAlignment="1">
      <alignment horizontal="right"/>
    </xf>
    <xf numFmtId="20" fontId="53" fillId="0" borderId="0" xfId="45" applyNumberFormat="1" applyFont="1" applyAlignment="1">
      <alignment horizontal="right"/>
    </xf>
    <xf numFmtId="0" fontId="53" fillId="0" borderId="0" xfId="45" applyFont="1" applyAlignment="1">
      <alignment vertical="center"/>
    </xf>
    <xf numFmtId="58" fontId="12" fillId="0" borderId="32" xfId="45" applyNumberFormat="1" applyFont="1" applyBorder="1" applyAlignment="1">
      <alignment vertical="center"/>
    </xf>
    <xf numFmtId="58" fontId="12" fillId="0" borderId="48" xfId="45" applyNumberFormat="1" applyFont="1" applyBorder="1" applyAlignment="1">
      <alignment vertical="center"/>
    </xf>
    <xf numFmtId="0" fontId="5" fillId="0" borderId="27" xfId="45" applyFont="1" applyBorder="1" applyAlignment="1">
      <alignment vertical="center"/>
    </xf>
    <xf numFmtId="0" fontId="5" fillId="0" borderId="46" xfId="45" applyFont="1" applyBorder="1" applyAlignment="1">
      <alignment vertical="center"/>
    </xf>
    <xf numFmtId="0" fontId="5" fillId="0" borderId="21" xfId="45" applyFont="1" applyBorder="1" applyAlignment="1">
      <alignment horizontal="right" vertical="center"/>
    </xf>
    <xf numFmtId="58" fontId="5" fillId="0" borderId="38" xfId="0" applyNumberFormat="1" applyFont="1" applyBorder="1" applyAlignment="1"/>
    <xf numFmtId="58" fontId="5" fillId="0" borderId="0" xfId="0" applyNumberFormat="1" applyFont="1" applyAlignment="1"/>
    <xf numFmtId="58" fontId="5" fillId="0" borderId="39" xfId="0" applyNumberFormat="1" applyFont="1" applyBorder="1" applyAlignment="1"/>
    <xf numFmtId="58" fontId="5" fillId="0" borderId="49" xfId="0" applyNumberFormat="1" applyFont="1" applyBorder="1" applyAlignment="1"/>
    <xf numFmtId="58" fontId="5" fillId="0" borderId="35" xfId="0" applyNumberFormat="1" applyFont="1" applyBorder="1" applyAlignment="1"/>
    <xf numFmtId="58" fontId="5" fillId="0" borderId="40" xfId="0" applyNumberFormat="1" applyFont="1" applyBorder="1" applyAlignment="1"/>
    <xf numFmtId="58" fontId="5" fillId="0" borderId="43" xfId="0" applyNumberFormat="1" applyFont="1" applyBorder="1" applyAlignment="1"/>
    <xf numFmtId="58" fontId="5" fillId="0" borderId="31" xfId="0" applyNumberFormat="1" applyFont="1" applyBorder="1" applyAlignment="1"/>
    <xf numFmtId="58" fontId="5" fillId="0" borderId="37" xfId="0" applyNumberFormat="1" applyFont="1" applyBorder="1" applyAlignment="1"/>
    <xf numFmtId="0" fontId="5" fillId="0" borderId="49" xfId="46" applyFont="1" applyBorder="1" applyAlignment="1">
      <alignment horizontal="left" vertical="center"/>
    </xf>
    <xf numFmtId="0" fontId="5" fillId="0" borderId="54" xfId="46" applyFont="1" applyBorder="1" applyAlignment="1">
      <alignment horizontal="left" vertical="center"/>
    </xf>
    <xf numFmtId="0" fontId="1" fillId="0" borderId="35" xfId="0" applyFont="1" applyBorder="1">
      <alignment vertical="center"/>
    </xf>
    <xf numFmtId="0" fontId="24" fillId="0" borderId="38" xfId="46" applyFont="1" applyBorder="1" applyAlignment="1">
      <alignment horizontal="left" vertical="center"/>
    </xf>
    <xf numFmtId="0" fontId="24" fillId="0" borderId="0" xfId="46" applyFont="1" applyAlignment="1">
      <alignment horizontal="left" vertical="center"/>
    </xf>
    <xf numFmtId="0" fontId="24" fillId="0" borderId="39" xfId="46" applyFont="1" applyBorder="1" applyAlignment="1">
      <alignment horizontal="left" vertical="center"/>
    </xf>
    <xf numFmtId="0" fontId="5" fillId="0" borderId="35" xfId="0" applyFont="1" applyBorder="1" applyAlignment="1">
      <alignment horizontal="center" vertical="center"/>
    </xf>
    <xf numFmtId="0" fontId="24" fillId="0" borderId="49" xfId="46" applyFont="1" applyBorder="1" applyAlignment="1">
      <alignment horizontal="left" vertical="center"/>
    </xf>
    <xf numFmtId="0" fontId="24" fillId="0" borderId="35" xfId="46" applyFont="1" applyBorder="1" applyAlignment="1">
      <alignment horizontal="left" vertical="center"/>
    </xf>
    <xf numFmtId="0" fontId="24" fillId="0" borderId="40" xfId="46" applyFont="1" applyBorder="1" applyAlignment="1">
      <alignment horizontal="left" vertical="center"/>
    </xf>
    <xf numFmtId="0" fontId="3" fillId="0" borderId="114" xfId="46" applyBorder="1">
      <alignment vertical="center"/>
    </xf>
    <xf numFmtId="0" fontId="3" fillId="0" borderId="47" xfId="46" applyBorder="1">
      <alignment vertical="center"/>
    </xf>
    <xf numFmtId="0" fontId="5" fillId="38" borderId="49" xfId="0" applyFont="1" applyFill="1" applyBorder="1" applyProtection="1">
      <alignment vertical="center"/>
      <protection locked="0"/>
    </xf>
    <xf numFmtId="0" fontId="3" fillId="0" borderId="50" xfId="46" applyBorder="1">
      <alignment vertical="center"/>
    </xf>
    <xf numFmtId="0" fontId="1" fillId="0" borderId="48" xfId="0" applyFont="1" applyBorder="1">
      <alignment vertical="center"/>
    </xf>
    <xf numFmtId="0" fontId="1" fillId="0" borderId="0" xfId="0" applyFont="1" applyAlignment="1">
      <alignment horizontal="center" vertical="center"/>
    </xf>
    <xf numFmtId="0" fontId="1" fillId="0" borderId="39" xfId="0" applyFont="1" applyBorder="1">
      <alignment vertical="center"/>
    </xf>
    <xf numFmtId="0" fontId="1" fillId="0" borderId="38" xfId="0" applyFont="1" applyBorder="1">
      <alignment vertical="center"/>
    </xf>
    <xf numFmtId="0" fontId="5" fillId="0" borderId="52" xfId="46" applyFont="1" applyBorder="1" applyAlignment="1">
      <alignment horizontal="left" vertical="center"/>
    </xf>
    <xf numFmtId="0" fontId="5" fillId="0" borderId="34" xfId="46" applyFont="1" applyBorder="1" applyAlignment="1">
      <alignment horizontal="left" vertical="center"/>
    </xf>
    <xf numFmtId="0" fontId="5" fillId="0" borderId="51" xfId="46" applyFont="1" applyBorder="1" applyAlignment="1">
      <alignment horizontal="left" vertical="center"/>
    </xf>
    <xf numFmtId="0" fontId="12" fillId="0" borderId="38" xfId="46" applyFont="1" applyBorder="1" applyAlignment="1">
      <alignment horizontal="left" vertical="center"/>
    </xf>
    <xf numFmtId="0" fontId="12" fillId="0" borderId="49" xfId="46" applyFont="1" applyBorder="1" applyAlignment="1">
      <alignment horizontal="left" vertical="center"/>
    </xf>
    <xf numFmtId="0" fontId="1" fillId="0" borderId="32" xfId="0" applyFont="1" applyBorder="1">
      <alignment vertical="center"/>
    </xf>
    <xf numFmtId="0" fontId="5" fillId="0" borderId="46" xfId="45" applyFont="1" applyBorder="1" applyAlignment="1">
      <alignment horizontal="center" vertical="center"/>
    </xf>
    <xf numFmtId="0" fontId="15" fillId="0" borderId="0" xfId="45" applyFont="1" applyAlignment="1">
      <alignment vertical="center"/>
    </xf>
    <xf numFmtId="0" fontId="9" fillId="0" borderId="35" xfId="45" applyFont="1" applyBorder="1" applyAlignment="1">
      <alignment vertical="center"/>
    </xf>
    <xf numFmtId="0" fontId="1" fillId="0" borderId="35" xfId="45" applyBorder="1" applyAlignment="1">
      <alignment vertical="center"/>
    </xf>
    <xf numFmtId="0" fontId="12" fillId="42" borderId="65" xfId="0" applyFont="1" applyFill="1" applyBorder="1" applyAlignment="1">
      <alignment horizontal="center" vertical="center"/>
    </xf>
    <xf numFmtId="0" fontId="5" fillId="0" borderId="38" xfId="46" applyFont="1" applyBorder="1" applyAlignment="1">
      <alignment horizontal="left" vertical="top" wrapText="1"/>
    </xf>
    <xf numFmtId="0" fontId="5" fillId="0" borderId="0" xfId="46" applyFont="1" applyAlignment="1">
      <alignment horizontal="left" vertical="top" wrapText="1"/>
    </xf>
    <xf numFmtId="0" fontId="5" fillId="0" borderId="39" xfId="46" applyFont="1" applyBorder="1" applyAlignment="1">
      <alignment horizontal="left" vertical="top" wrapText="1"/>
    </xf>
    <xf numFmtId="0" fontId="5" fillId="0" borderId="0" xfId="0" applyFont="1" applyAlignment="1">
      <alignment horizontal="distributed"/>
    </xf>
    <xf numFmtId="185" fontId="5" fillId="38" borderId="0" xfId="0" applyNumberFormat="1" applyFont="1" applyFill="1" applyAlignment="1">
      <alignment horizontal="center"/>
    </xf>
    <xf numFmtId="177" fontId="5" fillId="38" borderId="35" xfId="0" applyNumberFormat="1" applyFont="1" applyFill="1" applyBorder="1" applyAlignment="1">
      <alignment horizontal="left"/>
    </xf>
    <xf numFmtId="0" fontId="15" fillId="0" borderId="0" xfId="0" applyFont="1" applyAlignment="1">
      <alignment horizontal="left"/>
    </xf>
    <xf numFmtId="49" fontId="5" fillId="38" borderId="0" xfId="0" applyNumberFormat="1" applyFont="1" applyFill="1" applyAlignment="1">
      <alignment horizontal="center"/>
    </xf>
    <xf numFmtId="0" fontId="5" fillId="38" borderId="35" xfId="0" applyFont="1" applyFill="1" applyBorder="1" applyAlignment="1">
      <alignment horizontal="left" shrinkToFit="1"/>
    </xf>
    <xf numFmtId="0" fontId="5" fillId="0" borderId="0" xfId="0" applyFont="1" applyAlignment="1">
      <alignment horizontal="center"/>
    </xf>
    <xf numFmtId="0" fontId="5" fillId="38" borderId="0" xfId="0" applyFont="1" applyFill="1" applyAlignment="1">
      <alignment horizontal="left"/>
    </xf>
    <xf numFmtId="0" fontId="5" fillId="43" borderId="0" xfId="0" applyFont="1" applyFill="1" applyAlignment="1"/>
    <xf numFmtId="0" fontId="5" fillId="44" borderId="0" xfId="0" applyFont="1" applyFill="1" applyAlignment="1">
      <alignment horizontal="center"/>
    </xf>
    <xf numFmtId="177" fontId="5" fillId="44" borderId="0" xfId="0" applyNumberFormat="1" applyFont="1" applyFill="1" applyAlignment="1"/>
    <xf numFmtId="0" fontId="5" fillId="38" borderId="35" xfId="0" applyFont="1" applyFill="1" applyBorder="1" applyAlignment="1">
      <alignment horizontal="center"/>
    </xf>
    <xf numFmtId="190" fontId="5" fillId="38" borderId="0" xfId="0" applyNumberFormat="1" applyFont="1" applyFill="1" applyAlignment="1">
      <alignment horizontal="right" shrinkToFit="1"/>
    </xf>
    <xf numFmtId="0" fontId="5" fillId="0" borderId="35" xfId="0" applyFont="1" applyBorder="1" applyAlignment="1">
      <alignment horizontal="distributed"/>
    </xf>
    <xf numFmtId="0" fontId="5" fillId="0" borderId="35" xfId="0" applyFont="1" applyBorder="1" applyAlignment="1">
      <alignment horizontal="center"/>
    </xf>
    <xf numFmtId="0" fontId="5" fillId="0" borderId="0" xfId="0" applyFont="1" applyAlignment="1">
      <alignment horizontal="left"/>
    </xf>
    <xf numFmtId="0" fontId="5" fillId="38" borderId="0" xfId="0" applyFont="1" applyFill="1" applyAlignment="1">
      <alignment horizontal="left" shrinkToFit="1"/>
    </xf>
    <xf numFmtId="184" fontId="5" fillId="38" borderId="0" xfId="0" applyNumberFormat="1" applyFont="1" applyFill="1" applyAlignment="1">
      <alignment horizontal="left"/>
    </xf>
    <xf numFmtId="0" fontId="5" fillId="0" borderId="0" xfId="0" applyFont="1" applyAlignment="1">
      <alignment horizontal="center" shrinkToFit="1"/>
    </xf>
    <xf numFmtId="0" fontId="5" fillId="42" borderId="0" xfId="0" applyFont="1" applyFill="1" applyAlignment="1" applyProtection="1">
      <alignment shrinkToFit="1"/>
      <protection locked="0"/>
    </xf>
    <xf numFmtId="0" fontId="19" fillId="0" borderId="0" xfId="0" applyFont="1" applyAlignment="1">
      <alignment horizontal="center"/>
    </xf>
    <xf numFmtId="0" fontId="5" fillId="0" borderId="31" xfId="0" applyFont="1" applyBorder="1" applyAlignment="1">
      <alignment horizontal="center" shrinkToFit="1"/>
    </xf>
    <xf numFmtId="0" fontId="5" fillId="38" borderId="0" xfId="0" applyFont="1" applyFill="1" applyAlignment="1">
      <alignment horizontal="center"/>
    </xf>
    <xf numFmtId="49" fontId="5" fillId="38" borderId="0" xfId="0" applyNumberFormat="1" applyFont="1" applyFill="1" applyAlignment="1">
      <alignment horizontal="center" shrinkToFit="1"/>
    </xf>
    <xf numFmtId="0" fontId="5" fillId="0" borderId="0" xfId="0" applyFont="1" applyAlignment="1">
      <alignment horizontal="distributed" shrinkToFit="1"/>
    </xf>
    <xf numFmtId="0" fontId="5" fillId="38" borderId="0" xfId="0" applyFont="1" applyFill="1" applyAlignment="1">
      <alignment horizontal="center" shrinkToFit="1"/>
    </xf>
    <xf numFmtId="0" fontId="5" fillId="0" borderId="0" xfId="44" applyFont="1" applyAlignment="1">
      <alignment horizontal="left"/>
    </xf>
    <xf numFmtId="0" fontId="5" fillId="0" borderId="0" xfId="44" applyFont="1" applyAlignment="1">
      <alignment horizontal="center"/>
    </xf>
    <xf numFmtId="0" fontId="3" fillId="0" borderId="0" xfId="45" applyFont="1" applyAlignment="1">
      <alignment horizontal="center" vertical="center"/>
    </xf>
    <xf numFmtId="0" fontId="3" fillId="0" borderId="0" xfId="45" applyFont="1" applyAlignment="1">
      <alignment horizontal="distributed" vertical="center"/>
    </xf>
    <xf numFmtId="0" fontId="3" fillId="0" borderId="35" xfId="45" applyFont="1" applyBorder="1" applyAlignment="1">
      <alignment horizontal="distributed" vertical="center"/>
    </xf>
    <xf numFmtId="0" fontId="3" fillId="0" borderId="31" xfId="45" applyFont="1" applyBorder="1" applyAlignment="1">
      <alignment horizontal="left" vertical="center"/>
    </xf>
    <xf numFmtId="176" fontId="3" fillId="0" borderId="0" xfId="45" applyNumberFormat="1" applyFont="1" applyAlignment="1">
      <alignment horizontal="right" vertical="center"/>
    </xf>
    <xf numFmtId="176" fontId="3" fillId="0" borderId="35" xfId="45" applyNumberFormat="1" applyFont="1" applyBorder="1" applyAlignment="1">
      <alignment horizontal="right" vertical="center"/>
    </xf>
    <xf numFmtId="0" fontId="12" fillId="0" borderId="0" xfId="45" applyFont="1" applyAlignment="1">
      <alignment horizontal="center" vertical="center"/>
    </xf>
    <xf numFmtId="0" fontId="3" fillId="0" borderId="0" xfId="45" applyFont="1" applyAlignment="1">
      <alignment horizontal="left" vertical="center" wrapText="1"/>
    </xf>
    <xf numFmtId="0" fontId="3" fillId="0" borderId="35" xfId="45" applyFont="1" applyBorder="1" applyAlignment="1">
      <alignment horizontal="left" vertical="center" wrapText="1"/>
    </xf>
    <xf numFmtId="179" fontId="3" fillId="0" borderId="21" xfId="45" applyNumberFormat="1" applyFont="1" applyBorder="1" applyAlignment="1">
      <alignment horizontal="center" vertical="center" wrapText="1" shrinkToFit="1"/>
    </xf>
    <xf numFmtId="0" fontId="3" fillId="38" borderId="21" xfId="45" applyFont="1" applyFill="1" applyBorder="1" applyAlignment="1">
      <alignment horizontal="center" vertical="center" wrapText="1" shrinkToFit="1"/>
    </xf>
    <xf numFmtId="0" fontId="19" fillId="0" borderId="0" xfId="45" applyFont="1" applyAlignment="1">
      <alignment horizontal="center" vertical="center" wrapText="1" shrinkToFit="1"/>
    </xf>
    <xf numFmtId="0" fontId="3" fillId="0" borderId="27" xfId="45" applyFont="1" applyBorder="1" applyAlignment="1">
      <alignment horizontal="center" vertical="center" shrinkToFit="1"/>
    </xf>
    <xf numFmtId="0" fontId="3" fillId="0" borderId="36" xfId="45" applyFont="1" applyBorder="1" applyAlignment="1">
      <alignment horizontal="center" vertical="center" shrinkToFit="1"/>
    </xf>
    <xf numFmtId="0" fontId="3" fillId="0" borderId="46" xfId="45" applyFont="1" applyBorder="1" applyAlignment="1">
      <alignment horizontal="center" vertical="center" shrinkToFit="1"/>
    </xf>
    <xf numFmtId="0" fontId="3" fillId="0" borderId="21" xfId="45" applyFont="1" applyBorder="1" applyAlignment="1">
      <alignment horizontal="center" vertical="center" wrapText="1" shrinkToFit="1"/>
    </xf>
    <xf numFmtId="0" fontId="3" fillId="0" borderId="25" xfId="45" applyFont="1" applyBorder="1" applyAlignment="1">
      <alignment horizontal="center" vertical="center" wrapText="1" shrinkToFit="1"/>
    </xf>
    <xf numFmtId="0" fontId="3" fillId="0" borderId="48" xfId="45" applyFont="1" applyBorder="1" applyAlignment="1">
      <alignment horizontal="center" vertical="center" wrapText="1" shrinkToFit="1"/>
    </xf>
    <xf numFmtId="0" fontId="3" fillId="0" borderId="49" xfId="45" applyFont="1" applyBorder="1" applyAlignment="1">
      <alignment horizontal="center" vertical="center" wrapText="1" shrinkToFit="1"/>
    </xf>
    <xf numFmtId="0" fontId="3" fillId="0" borderId="40" xfId="45" applyFont="1" applyBorder="1" applyAlignment="1">
      <alignment horizontal="center" vertical="center" wrapText="1" shrinkToFit="1"/>
    </xf>
    <xf numFmtId="0" fontId="3" fillId="0" borderId="43" xfId="45" applyFont="1" applyBorder="1" applyAlignment="1">
      <alignment horizontal="center" vertical="center" wrapText="1" shrinkToFit="1"/>
    </xf>
    <xf numFmtId="0" fontId="3" fillId="0" borderId="31" xfId="45" applyFont="1" applyBorder="1" applyAlignment="1">
      <alignment horizontal="center" vertical="center" wrapText="1" shrinkToFit="1"/>
    </xf>
    <xf numFmtId="0" fontId="3" fillId="0" borderId="37" xfId="45" applyFont="1" applyBorder="1" applyAlignment="1">
      <alignment horizontal="center" vertical="center" wrapText="1" shrinkToFit="1"/>
    </xf>
    <xf numFmtId="0" fontId="5" fillId="0" borderId="0" xfId="0" applyFont="1" applyAlignment="1">
      <alignment horizontal="center" wrapText="1"/>
    </xf>
    <xf numFmtId="0" fontId="61" fillId="0" borderId="0" xfId="51" applyFont="1" applyAlignment="1">
      <alignment horizontal="center" vertical="center"/>
    </xf>
    <xf numFmtId="0" fontId="5" fillId="44" borderId="0" xfId="0" applyFont="1" applyFill="1" applyAlignment="1">
      <alignment horizontal="left"/>
    </xf>
    <xf numFmtId="0" fontId="5" fillId="0" borderId="0" xfId="0" applyFont="1" applyAlignment="1">
      <alignment horizontal="left" shrinkToFit="1"/>
    </xf>
    <xf numFmtId="0" fontId="12" fillId="0" borderId="33" xfId="49" applyFont="1" applyBorder="1" applyAlignment="1">
      <alignment wrapText="1"/>
    </xf>
    <xf numFmtId="0" fontId="12" fillId="0" borderId="0" xfId="49" applyFont="1" applyAlignment="1">
      <alignment wrapText="1"/>
    </xf>
    <xf numFmtId="0" fontId="54" fillId="36" borderId="47" xfId="49" applyFont="1" applyFill="1" applyBorder="1" applyAlignment="1">
      <alignment horizontal="center" vertical="center"/>
    </xf>
    <xf numFmtId="0" fontId="5" fillId="38" borderId="0" xfId="49" applyFont="1" applyFill="1" applyAlignment="1">
      <alignment vertical="center" shrinkToFit="1"/>
    </xf>
    <xf numFmtId="0" fontId="5" fillId="38" borderId="32" xfId="49" applyFont="1" applyFill="1" applyBorder="1" applyAlignment="1">
      <alignment vertical="center" shrinkToFit="1"/>
    </xf>
    <xf numFmtId="0" fontId="54" fillId="36" borderId="38" xfId="49" applyFont="1" applyFill="1" applyBorder="1" applyAlignment="1">
      <alignment horizontal="center" vertical="center"/>
    </xf>
    <xf numFmtId="0" fontId="5" fillId="38" borderId="0" xfId="49" applyFont="1" applyFill="1" applyAlignment="1">
      <alignment horizontal="left" vertical="center" wrapText="1"/>
    </xf>
    <xf numFmtId="0" fontId="12" fillId="38" borderId="127" xfId="49" applyFont="1" applyFill="1" applyBorder="1" applyAlignment="1">
      <alignment vertical="center" shrinkToFit="1"/>
    </xf>
    <xf numFmtId="0" fontId="12" fillId="38" borderId="33" xfId="49" applyFont="1" applyFill="1" applyBorder="1" applyAlignment="1">
      <alignment vertical="center" shrinkToFit="1"/>
    </xf>
    <xf numFmtId="0" fontId="12" fillId="38" borderId="113" xfId="49" applyFont="1" applyFill="1" applyBorder="1" applyAlignment="1">
      <alignment vertical="center" shrinkToFit="1"/>
    </xf>
    <xf numFmtId="0" fontId="12" fillId="38" borderId="128" xfId="49" applyFont="1" applyFill="1" applyBorder="1" applyAlignment="1">
      <alignment vertical="center" shrinkToFit="1"/>
    </xf>
    <xf numFmtId="0" fontId="12" fillId="38" borderId="0" xfId="49" applyFont="1" applyFill="1" applyAlignment="1">
      <alignment vertical="center" shrinkToFit="1"/>
    </xf>
    <xf numFmtId="0" fontId="12" fillId="38" borderId="47" xfId="49" applyFont="1" applyFill="1" applyBorder="1" applyAlignment="1">
      <alignment vertical="center" shrinkToFit="1"/>
    </xf>
    <xf numFmtId="0" fontId="12" fillId="38" borderId="129" xfId="49" applyFont="1" applyFill="1" applyBorder="1" applyAlignment="1">
      <alignment vertical="center" shrinkToFit="1"/>
    </xf>
    <xf numFmtId="0" fontId="12" fillId="38" borderId="34" xfId="49" applyFont="1" applyFill="1" applyBorder="1" applyAlignment="1">
      <alignment vertical="center" shrinkToFit="1"/>
    </xf>
    <xf numFmtId="0" fontId="12" fillId="38" borderId="53" xfId="49" applyFont="1" applyFill="1" applyBorder="1" applyAlignment="1">
      <alignment vertical="center" shrinkToFit="1"/>
    </xf>
    <xf numFmtId="0" fontId="5" fillId="38" borderId="0" xfId="49" applyFont="1" applyFill="1" applyAlignment="1">
      <alignment horizontal="center" vertical="center" shrinkToFit="1"/>
    </xf>
    <xf numFmtId="0" fontId="5" fillId="38" borderId="0" xfId="49" applyFont="1" applyFill="1" applyAlignment="1">
      <alignment horizontal="left" vertical="center" shrinkToFit="1"/>
    </xf>
    <xf numFmtId="0" fontId="5" fillId="36" borderId="0" xfId="49" applyFont="1" applyFill="1" applyAlignment="1">
      <alignment horizontal="center" vertical="center"/>
    </xf>
    <xf numFmtId="0" fontId="18" fillId="36" borderId="34" xfId="49" applyFont="1" applyFill="1" applyBorder="1" applyAlignment="1">
      <alignment vertical="center" shrinkToFit="1"/>
    </xf>
    <xf numFmtId="0" fontId="5" fillId="36" borderId="127" xfId="49" applyFont="1" applyFill="1" applyBorder="1" applyAlignment="1">
      <alignment horizontal="center" vertical="center"/>
    </xf>
    <xf numFmtId="0" fontId="5" fillId="36" borderId="55" xfId="49" applyFont="1" applyFill="1" applyBorder="1" applyAlignment="1">
      <alignment horizontal="center" vertical="center"/>
    </xf>
    <xf numFmtId="0" fontId="5" fillId="36" borderId="128" xfId="49" applyFont="1" applyFill="1" applyBorder="1" applyAlignment="1">
      <alignment horizontal="center" vertical="center"/>
    </xf>
    <xf numFmtId="0" fontId="5" fillId="36" borderId="39" xfId="49" applyFont="1" applyFill="1" applyBorder="1" applyAlignment="1">
      <alignment horizontal="center" vertical="center"/>
    </xf>
    <xf numFmtId="0" fontId="5" fillId="36" borderId="129" xfId="49" applyFont="1" applyFill="1" applyBorder="1" applyAlignment="1">
      <alignment horizontal="center" vertical="center"/>
    </xf>
    <xf numFmtId="0" fontId="5" fillId="36" borderId="51" xfId="49" applyFont="1" applyFill="1" applyBorder="1" applyAlignment="1">
      <alignment horizontal="center" vertical="center"/>
    </xf>
    <xf numFmtId="0" fontId="5" fillId="36" borderId="110" xfId="49" applyFont="1" applyFill="1" applyBorder="1" applyAlignment="1">
      <alignment horizontal="center" vertical="center"/>
    </xf>
    <xf numFmtId="0" fontId="5" fillId="36" borderId="105" xfId="49" applyFont="1" applyFill="1" applyBorder="1" applyAlignment="1">
      <alignment horizontal="center" vertical="center"/>
    </xf>
    <xf numFmtId="0" fontId="5" fillId="36" borderId="147" xfId="49" applyFont="1" applyFill="1" applyBorder="1" applyAlignment="1">
      <alignment horizontal="center" vertical="center"/>
    </xf>
    <xf numFmtId="0" fontId="5" fillId="36" borderId="25" xfId="49" applyFont="1" applyFill="1" applyBorder="1" applyAlignment="1">
      <alignment horizontal="center" vertical="center"/>
    </xf>
    <xf numFmtId="0" fontId="5" fillId="36" borderId="32" xfId="49" applyFont="1" applyFill="1" applyBorder="1" applyAlignment="1">
      <alignment horizontal="center" vertical="center"/>
    </xf>
    <xf numFmtId="0" fontId="5" fillId="36" borderId="48" xfId="49" applyFont="1" applyFill="1" applyBorder="1" applyAlignment="1">
      <alignment horizontal="center" vertical="center"/>
    </xf>
    <xf numFmtId="0" fontId="5" fillId="36" borderId="52" xfId="49" applyFont="1" applyFill="1" applyBorder="1" applyAlignment="1">
      <alignment horizontal="center" vertical="center"/>
    </xf>
    <xf numFmtId="0" fontId="5" fillId="36" borderId="34" xfId="49" applyFont="1" applyFill="1" applyBorder="1" applyAlignment="1">
      <alignment horizontal="center" vertical="center"/>
    </xf>
    <xf numFmtId="0" fontId="5" fillId="36" borderId="25" xfId="49" applyFont="1" applyFill="1" applyBorder="1" applyAlignment="1">
      <alignment horizontal="center" vertical="center" wrapText="1"/>
    </xf>
    <xf numFmtId="0" fontId="5" fillId="36" borderId="114" xfId="49" applyFont="1" applyFill="1" applyBorder="1" applyAlignment="1">
      <alignment horizontal="center" vertical="center"/>
    </xf>
    <xf numFmtId="0" fontId="5" fillId="36" borderId="53" xfId="49" applyFont="1" applyFill="1" applyBorder="1" applyAlignment="1">
      <alignment horizontal="center" vertical="center"/>
    </xf>
    <xf numFmtId="0" fontId="3" fillId="38" borderId="0" xfId="45" applyFont="1" applyFill="1" applyAlignment="1">
      <alignment horizontal="center"/>
    </xf>
    <xf numFmtId="0" fontId="3" fillId="38" borderId="58" xfId="45" applyFont="1" applyFill="1" applyBorder="1" applyAlignment="1">
      <alignment vertical="center" shrinkToFit="1"/>
    </xf>
    <xf numFmtId="0" fontId="3" fillId="38" borderId="58" xfId="45" applyFont="1" applyFill="1" applyBorder="1" applyAlignment="1">
      <alignment vertical="center"/>
    </xf>
    <xf numFmtId="0" fontId="19" fillId="0" borderId="0" xfId="45" applyFont="1" applyAlignment="1">
      <alignment horizontal="center"/>
    </xf>
    <xf numFmtId="0" fontId="3" fillId="0" borderId="0" xfId="45" applyFont="1" applyAlignment="1">
      <alignment horizontal="center"/>
    </xf>
    <xf numFmtId="0" fontId="3" fillId="38" borderId="0" xfId="45" applyFont="1" applyFill="1" applyAlignment="1">
      <alignment horizontal="center" shrinkToFit="1"/>
    </xf>
    <xf numFmtId="0" fontId="3" fillId="0" borderId="58" xfId="45" applyFont="1" applyBorder="1" applyAlignment="1">
      <alignment horizontal="center" vertical="center"/>
    </xf>
    <xf numFmtId="0" fontId="3" fillId="38" borderId="58" xfId="45" applyFont="1" applyFill="1" applyBorder="1" applyAlignment="1">
      <alignment horizontal="left" vertical="center" shrinkToFit="1"/>
    </xf>
    <xf numFmtId="0" fontId="12" fillId="42" borderId="122" xfId="0" applyFont="1" applyFill="1" applyBorder="1" applyAlignment="1">
      <alignment horizontal="center" vertical="center"/>
    </xf>
    <xf numFmtId="0" fontId="12" fillId="42" borderId="65" xfId="0" applyFont="1" applyFill="1" applyBorder="1" applyAlignment="1">
      <alignment horizontal="center" vertical="center"/>
    </xf>
    <xf numFmtId="0" fontId="12" fillId="38" borderId="134" xfId="0" applyFont="1" applyFill="1" applyBorder="1" applyAlignment="1">
      <alignment horizontal="center" vertical="center"/>
    </xf>
    <xf numFmtId="0" fontId="12" fillId="38" borderId="58" xfId="0" applyFont="1" applyFill="1" applyBorder="1" applyAlignment="1">
      <alignment horizontal="center" vertical="center"/>
    </xf>
    <xf numFmtId="0" fontId="12" fillId="38" borderId="69" xfId="0" applyFont="1" applyFill="1" applyBorder="1" applyAlignment="1">
      <alignment horizontal="center" vertical="center"/>
    </xf>
    <xf numFmtId="0" fontId="12" fillId="38" borderId="67" xfId="0" applyFont="1" applyFill="1" applyBorder="1" applyAlignment="1">
      <alignment horizontal="center" vertical="center"/>
    </xf>
    <xf numFmtId="0" fontId="12" fillId="38" borderId="74" xfId="0" applyFont="1" applyFill="1" applyBorder="1" applyAlignment="1">
      <alignment horizontal="center" vertical="center"/>
    </xf>
    <xf numFmtId="0" fontId="12" fillId="38" borderId="72" xfId="0" applyFont="1" applyFill="1" applyBorder="1" applyAlignment="1">
      <alignment horizontal="center" vertical="center"/>
    </xf>
    <xf numFmtId="0" fontId="10" fillId="0" borderId="0" xfId="0" applyFont="1" applyAlignment="1">
      <alignment horizontal="center" vertical="center"/>
    </xf>
    <xf numFmtId="0" fontId="10" fillId="0" borderId="35" xfId="0" applyFont="1" applyBorder="1" applyAlignment="1">
      <alignment horizontal="center" vertical="center"/>
    </xf>
    <xf numFmtId="0" fontId="12" fillId="0" borderId="75" xfId="0" applyFont="1" applyBorder="1">
      <alignment vertical="center"/>
    </xf>
    <xf numFmtId="0" fontId="12" fillId="0" borderId="72" xfId="0" applyFont="1" applyBorder="1">
      <alignment vertical="center"/>
    </xf>
    <xf numFmtId="0" fontId="12" fillId="0" borderId="32" xfId="0" applyFont="1" applyBorder="1" applyAlignment="1">
      <alignment horizontal="left" vertical="center"/>
    </xf>
    <xf numFmtId="0" fontId="12" fillId="0" borderId="48" xfId="0" applyFont="1" applyBorder="1" applyAlignment="1">
      <alignment horizontal="left" vertical="center"/>
    </xf>
    <xf numFmtId="0" fontId="12" fillId="0" borderId="64" xfId="0" applyFont="1" applyBorder="1">
      <alignment vertical="center"/>
    </xf>
    <xf numFmtId="0" fontId="12" fillId="0" borderId="65" xfId="0" applyFont="1" applyBorder="1">
      <alignment vertical="center"/>
    </xf>
    <xf numFmtId="0" fontId="12" fillId="0" borderId="26" xfId="0" applyFont="1" applyBorder="1">
      <alignment vertical="center"/>
    </xf>
    <xf numFmtId="0" fontId="12" fillId="0" borderId="67" xfId="0" applyFont="1" applyBorder="1">
      <alignment vertical="center"/>
    </xf>
    <xf numFmtId="0" fontId="12" fillId="0" borderId="38" xfId="0" applyFont="1" applyBorder="1" applyAlignment="1">
      <alignment horizontal="center" vertical="center"/>
    </xf>
    <xf numFmtId="0" fontId="12" fillId="0" borderId="0" xfId="0" applyFont="1" applyAlignment="1">
      <alignment horizontal="center" vertical="center"/>
    </xf>
    <xf numFmtId="0" fontId="12" fillId="0" borderId="39" xfId="0" applyFont="1" applyBorder="1" applyAlignment="1">
      <alignment horizontal="center" vertical="center"/>
    </xf>
    <xf numFmtId="0" fontId="12" fillId="0" borderId="19" xfId="0" applyFont="1" applyBorder="1" applyAlignment="1">
      <alignment horizontal="left" vertical="center"/>
    </xf>
    <xf numFmtId="0" fontId="12" fillId="0" borderId="148" xfId="0" applyFont="1" applyBorder="1" applyAlignment="1">
      <alignment horizontal="center" vertical="center"/>
    </xf>
    <xf numFmtId="0" fontId="12" fillId="0" borderId="32" xfId="0" applyFont="1" applyBorder="1" applyAlignment="1">
      <alignment horizontal="center" vertical="center"/>
    </xf>
    <xf numFmtId="0" fontId="12" fillId="0" borderId="48" xfId="0" applyFont="1" applyBorder="1" applyAlignment="1">
      <alignment horizontal="center" vertical="center"/>
    </xf>
    <xf numFmtId="0" fontId="12" fillId="38" borderId="69" xfId="0" applyFont="1" applyFill="1" applyBorder="1" applyAlignment="1">
      <alignment horizontal="left" vertical="center" shrinkToFit="1"/>
    </xf>
    <xf numFmtId="0" fontId="12" fillId="38" borderId="67" xfId="0" applyFont="1" applyFill="1" applyBorder="1" applyAlignment="1">
      <alignment horizontal="left" vertical="center" shrinkToFit="1"/>
    </xf>
    <xf numFmtId="0" fontId="12" fillId="38" borderId="70" xfId="0" applyFont="1" applyFill="1" applyBorder="1" applyAlignment="1">
      <alignment horizontal="left" vertical="center" shrinkToFit="1"/>
    </xf>
    <xf numFmtId="0" fontId="12" fillId="0" borderId="149" xfId="0" applyFont="1" applyBorder="1" applyAlignment="1">
      <alignment horizontal="left" vertical="center"/>
    </xf>
    <xf numFmtId="0" fontId="12" fillId="0" borderId="76" xfId="0" applyFont="1" applyBorder="1" applyAlignment="1">
      <alignment horizontal="lef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16"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64" xfId="0" applyFont="1" applyBorder="1" applyAlignment="1">
      <alignment horizontal="center" vertical="center"/>
    </xf>
    <xf numFmtId="0" fontId="12" fillId="0" borderId="66" xfId="0" applyFont="1" applyBorder="1" applyAlignment="1">
      <alignment horizontal="center" vertical="center"/>
    </xf>
    <xf numFmtId="0" fontId="12" fillId="38" borderId="122" xfId="0" applyFont="1" applyFill="1" applyBorder="1" applyAlignment="1">
      <alignment horizontal="left" vertical="center" shrinkToFit="1"/>
    </xf>
    <xf numFmtId="0" fontId="12" fillId="38" borderId="65" xfId="0" applyFont="1" applyFill="1" applyBorder="1" applyAlignment="1">
      <alignment horizontal="left" vertical="center" shrinkToFit="1"/>
    </xf>
    <xf numFmtId="0" fontId="12" fillId="38" borderId="77" xfId="0" applyFont="1" applyFill="1" applyBorder="1" applyAlignment="1">
      <alignment horizontal="left" vertical="center" shrinkToFit="1"/>
    </xf>
    <xf numFmtId="0" fontId="12" fillId="0" borderId="56" xfId="0" applyFont="1" applyBorder="1" applyAlignment="1">
      <alignment horizontal="left" vertical="center"/>
    </xf>
    <xf numFmtId="0" fontId="12" fillId="0" borderId="58"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2" fillId="0" borderId="35" xfId="0" applyFont="1" applyBorder="1" applyAlignment="1">
      <alignment horizontal="center" vertical="center"/>
    </xf>
    <xf numFmtId="49" fontId="12" fillId="38" borderId="67" xfId="0" applyNumberFormat="1" applyFont="1" applyFill="1" applyBorder="1" applyAlignment="1">
      <alignment horizontal="center" vertical="center"/>
    </xf>
    <xf numFmtId="0" fontId="12" fillId="0" borderId="69" xfId="0" applyFont="1" applyBorder="1" applyAlignment="1">
      <alignment horizontal="center" vertical="center"/>
    </xf>
    <xf numFmtId="0" fontId="12" fillId="0" borderId="68" xfId="0" applyFont="1" applyBorder="1" applyAlignment="1">
      <alignment horizontal="center" vertical="center"/>
    </xf>
    <xf numFmtId="0" fontId="12" fillId="38" borderId="67" xfId="0" applyFont="1" applyFill="1" applyBorder="1" applyAlignment="1">
      <alignment horizontal="left" vertical="center"/>
    </xf>
    <xf numFmtId="0" fontId="12" fillId="38" borderId="70" xfId="0" applyFont="1" applyFill="1" applyBorder="1" applyAlignment="1">
      <alignment horizontal="left" vertical="center"/>
    </xf>
    <xf numFmtId="184" fontId="12" fillId="38" borderId="69" xfId="0" applyNumberFormat="1" applyFont="1" applyFill="1" applyBorder="1" applyAlignment="1">
      <alignment horizontal="left" vertical="center"/>
    </xf>
    <xf numFmtId="184" fontId="12" fillId="38" borderId="67" xfId="0" applyNumberFormat="1" applyFont="1" applyFill="1" applyBorder="1" applyAlignment="1">
      <alignment horizontal="left" vertical="center"/>
    </xf>
    <xf numFmtId="184" fontId="12" fillId="38" borderId="68" xfId="0" applyNumberFormat="1" applyFont="1" applyFill="1" applyBorder="1" applyAlignment="1">
      <alignment horizontal="left" vertical="center"/>
    </xf>
    <xf numFmtId="49" fontId="12" fillId="38" borderId="19" xfId="0" applyNumberFormat="1" applyFont="1" applyFill="1" applyBorder="1" applyAlignment="1">
      <alignment horizontal="center" vertical="center"/>
    </xf>
    <xf numFmtId="49" fontId="12" fillId="38" borderId="69" xfId="0" applyNumberFormat="1" applyFont="1" applyFill="1" applyBorder="1" applyAlignment="1">
      <alignment horizontal="center" vertical="center"/>
    </xf>
    <xf numFmtId="49" fontId="12" fillId="38" borderId="20" xfId="0" applyNumberFormat="1" applyFont="1" applyFill="1" applyBorder="1" applyAlignment="1">
      <alignment horizontal="center" vertical="center"/>
    </xf>
    <xf numFmtId="0" fontId="12" fillId="38" borderId="23" xfId="0" applyFont="1" applyFill="1" applyBorder="1" applyAlignment="1">
      <alignment horizontal="left" vertical="center" shrinkToFit="1"/>
    </xf>
    <xf numFmtId="0" fontId="12" fillId="38" borderId="74" xfId="0" applyFont="1" applyFill="1" applyBorder="1" applyAlignment="1">
      <alignment horizontal="left" vertical="center" shrinkToFit="1"/>
    </xf>
    <xf numFmtId="0" fontId="12" fillId="38" borderId="24" xfId="0" applyFont="1" applyFill="1" applyBorder="1" applyAlignment="1">
      <alignment horizontal="left" vertical="center" shrinkToFit="1"/>
    </xf>
    <xf numFmtId="177" fontId="12" fillId="38" borderId="35" xfId="0" applyNumberFormat="1" applyFont="1" applyFill="1" applyBorder="1" applyAlignment="1">
      <alignment horizontal="center" vertical="center"/>
    </xf>
    <xf numFmtId="0" fontId="12" fillId="0" borderId="67" xfId="0" applyFont="1" applyBorder="1" applyAlignment="1">
      <alignment horizontal="center" vertical="center"/>
    </xf>
    <xf numFmtId="0" fontId="12" fillId="0" borderId="92" xfId="0" applyFont="1" applyBorder="1" applyAlignment="1">
      <alignment horizontal="left" vertical="center" shrinkToFit="1"/>
    </xf>
    <xf numFmtId="0" fontId="12" fillId="0" borderId="56" xfId="0" applyFont="1" applyBorder="1" applyAlignment="1">
      <alignment horizontal="left" vertical="center" shrinkToFit="1"/>
    </xf>
    <xf numFmtId="0" fontId="12" fillId="0" borderId="149" xfId="0" applyFont="1" applyBorder="1" applyAlignment="1">
      <alignment horizontal="left" vertical="center" shrinkToFit="1"/>
    </xf>
    <xf numFmtId="0" fontId="12" fillId="0" borderId="134" xfId="0" applyFont="1" applyBorder="1" applyAlignment="1">
      <alignment horizontal="left" vertical="center" shrinkToFit="1"/>
    </xf>
    <xf numFmtId="0" fontId="12" fillId="0" borderId="58" xfId="0" applyFont="1" applyBorder="1" applyAlignment="1">
      <alignment horizontal="left" vertical="center" shrinkToFit="1"/>
    </xf>
    <xf numFmtId="0" fontId="12" fillId="0" borderId="76" xfId="0" applyFont="1" applyBorder="1" applyAlignment="1">
      <alignment horizontal="left" vertical="center" shrinkToFit="1"/>
    </xf>
    <xf numFmtId="0" fontId="12" fillId="38" borderId="58" xfId="0" applyFont="1" applyFill="1" applyBorder="1" applyAlignment="1">
      <alignment horizontal="left" vertical="center"/>
    </xf>
    <xf numFmtId="0" fontId="12" fillId="38" borderId="71" xfId="0" applyFont="1" applyFill="1" applyBorder="1" applyAlignment="1">
      <alignment horizontal="left" vertical="center"/>
    </xf>
    <xf numFmtId="0" fontId="12" fillId="0" borderId="49" xfId="0" applyFont="1" applyBorder="1" applyAlignment="1">
      <alignment horizontal="center" vertical="center"/>
    </xf>
    <xf numFmtId="0" fontId="12" fillId="0" borderId="0" xfId="0" applyFont="1" applyAlignment="1">
      <alignment horizontal="left" vertical="center"/>
    </xf>
    <xf numFmtId="0" fontId="12" fillId="0" borderId="138" xfId="0" applyFont="1" applyBorder="1" applyAlignment="1">
      <alignment horizontal="left" vertical="center"/>
    </xf>
    <xf numFmtId="0" fontId="12" fillId="0" borderId="35" xfId="0" applyFont="1" applyBorder="1" applyAlignment="1">
      <alignment horizontal="left" vertical="center"/>
    </xf>
    <xf numFmtId="0" fontId="12" fillId="0" borderId="86" xfId="0" applyFont="1" applyBorder="1" applyAlignment="1">
      <alignment horizontal="left" vertical="center"/>
    </xf>
    <xf numFmtId="49" fontId="12" fillId="38" borderId="35" xfId="0" applyNumberFormat="1" applyFont="1" applyFill="1" applyBorder="1" applyAlignment="1">
      <alignment horizontal="center" vertical="center"/>
    </xf>
    <xf numFmtId="0" fontId="12" fillId="38" borderId="35" xfId="0" applyFont="1" applyFill="1" applyBorder="1" applyAlignment="1">
      <alignment horizontal="center" vertical="center"/>
    </xf>
    <xf numFmtId="0" fontId="12" fillId="0" borderId="135" xfId="0" applyFont="1" applyBorder="1" applyAlignment="1">
      <alignment horizontal="left" vertical="center" shrinkToFit="1"/>
    </xf>
    <xf numFmtId="0" fontId="12" fillId="0" borderId="0" xfId="0" applyFont="1" applyAlignment="1">
      <alignment horizontal="left" vertical="center" shrinkToFit="1"/>
    </xf>
    <xf numFmtId="0" fontId="12" fillId="0" borderId="138" xfId="0" applyFont="1" applyBorder="1" applyAlignment="1">
      <alignment horizontal="left" vertical="center" shrinkToFit="1"/>
    </xf>
    <xf numFmtId="0" fontId="12" fillId="0" borderId="26" xfId="0" applyFont="1" applyBorder="1" applyAlignment="1">
      <alignment horizontal="center" vertical="center"/>
    </xf>
    <xf numFmtId="0" fontId="12" fillId="0" borderId="75" xfId="0" applyFont="1" applyBorder="1" applyAlignment="1">
      <alignment horizontal="center" vertical="center"/>
    </xf>
    <xf numFmtId="0" fontId="12" fillId="0" borderId="73" xfId="0" applyFont="1" applyBorder="1" applyAlignment="1">
      <alignment horizontal="center" vertical="center"/>
    </xf>
    <xf numFmtId="49" fontId="12" fillId="38" borderId="69" xfId="0" applyNumberFormat="1" applyFont="1" applyFill="1" applyBorder="1" applyAlignment="1">
      <alignment horizontal="center" vertical="center" shrinkToFit="1"/>
    </xf>
    <xf numFmtId="49" fontId="12" fillId="38" borderId="67" xfId="0" applyNumberFormat="1" applyFont="1" applyFill="1" applyBorder="1" applyAlignment="1">
      <alignment horizontal="center" vertical="center" shrinkToFit="1"/>
    </xf>
    <xf numFmtId="49" fontId="12" fillId="38" borderId="68" xfId="0" applyNumberFormat="1" applyFont="1" applyFill="1" applyBorder="1" applyAlignment="1">
      <alignment horizontal="center" vertical="center" shrinkToFit="1"/>
    </xf>
    <xf numFmtId="49" fontId="12" fillId="38" borderId="70" xfId="0" applyNumberFormat="1" applyFont="1" applyFill="1" applyBorder="1" applyAlignment="1">
      <alignment horizontal="center" vertical="center" shrinkToFit="1"/>
    </xf>
    <xf numFmtId="0" fontId="12" fillId="0" borderId="69" xfId="0" applyFont="1" applyBorder="1" applyAlignment="1">
      <alignment horizontal="center" vertical="center" shrinkToFit="1"/>
    </xf>
    <xf numFmtId="0" fontId="12" fillId="0" borderId="68" xfId="0" applyFont="1" applyBorder="1" applyAlignment="1">
      <alignment horizontal="center" vertical="center" shrinkToFit="1"/>
    </xf>
    <xf numFmtId="184" fontId="12" fillId="38" borderId="69" xfId="0" applyNumberFormat="1" applyFont="1" applyFill="1" applyBorder="1" applyAlignment="1">
      <alignment horizontal="left" vertical="center" shrinkToFit="1"/>
    </xf>
    <xf numFmtId="184" fontId="12" fillId="38" borderId="67" xfId="0" applyNumberFormat="1" applyFont="1" applyFill="1" applyBorder="1" applyAlignment="1">
      <alignment horizontal="left" vertical="center" shrinkToFit="1"/>
    </xf>
    <xf numFmtId="184" fontId="12" fillId="38" borderId="68" xfId="0" applyNumberFormat="1" applyFont="1" applyFill="1" applyBorder="1" applyAlignment="1">
      <alignment horizontal="left" vertical="center" shrinkToFit="1"/>
    </xf>
    <xf numFmtId="0" fontId="5" fillId="0" borderId="67" xfId="0" applyFont="1" applyBorder="1" applyAlignment="1">
      <alignment horizontal="center" vertical="center"/>
    </xf>
    <xf numFmtId="49" fontId="5" fillId="0" borderId="67" xfId="0" applyNumberFormat="1" applyFont="1" applyBorder="1" applyAlignment="1">
      <alignment horizontal="center" vertical="center"/>
    </xf>
    <xf numFmtId="193" fontId="5" fillId="0" borderId="0" xfId="0" applyNumberFormat="1" applyFont="1" applyAlignment="1">
      <alignment horizontal="right" vertical="center"/>
    </xf>
    <xf numFmtId="42" fontId="5" fillId="0" borderId="58" xfId="40" applyNumberFormat="1" applyFont="1" applyBorder="1" applyAlignment="1">
      <alignment horizontal="left" vertical="center"/>
    </xf>
    <xf numFmtId="0" fontId="5" fillId="0" borderId="58" xfId="0" applyFont="1" applyBorder="1" applyAlignment="1">
      <alignment horizontal="center" vertical="center"/>
    </xf>
    <xf numFmtId="49" fontId="5" fillId="0" borderId="58" xfId="0" applyNumberFormat="1"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42" fontId="5" fillId="0" borderId="69" xfId="0" applyNumberFormat="1" applyFont="1" applyBorder="1" applyAlignment="1">
      <alignment horizontal="left" vertical="center"/>
    </xf>
    <xf numFmtId="42" fontId="5" fillId="0" borderId="67" xfId="0" applyNumberFormat="1" applyFont="1" applyBorder="1" applyAlignment="1">
      <alignment horizontal="left" vertical="center"/>
    </xf>
    <xf numFmtId="42" fontId="5" fillId="0" borderId="70" xfId="0" applyNumberFormat="1" applyFont="1" applyBorder="1" applyAlignment="1">
      <alignment horizontal="left" vertical="center"/>
    </xf>
    <xf numFmtId="0" fontId="5" fillId="0" borderId="25" xfId="0" applyFont="1" applyBorder="1" applyAlignment="1">
      <alignment horizontal="center" vertical="center"/>
    </xf>
    <xf numFmtId="0" fontId="5" fillId="0" borderId="48"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42" fontId="5" fillId="0" borderId="74" xfId="0" applyNumberFormat="1" applyFont="1" applyBorder="1" applyAlignment="1">
      <alignment horizontal="left" vertical="center"/>
    </xf>
    <xf numFmtId="42" fontId="5" fillId="0" borderId="72" xfId="0" applyNumberFormat="1" applyFont="1" applyBorder="1" applyAlignment="1">
      <alignment horizontal="left" vertical="center"/>
    </xf>
    <xf numFmtId="42" fontId="5" fillId="0" borderId="83" xfId="0" applyNumberFormat="1" applyFont="1" applyBorder="1" applyAlignment="1">
      <alignment horizontal="left" vertical="center"/>
    </xf>
    <xf numFmtId="42" fontId="5" fillId="0" borderId="100" xfId="0" applyNumberFormat="1" applyFont="1" applyBorder="1" applyAlignment="1">
      <alignment horizontal="left" vertical="center"/>
    </xf>
    <xf numFmtId="42" fontId="5" fillId="0" borderId="31" xfId="0" applyNumberFormat="1" applyFont="1" applyBorder="1" applyAlignment="1">
      <alignment horizontal="left" vertical="center"/>
    </xf>
    <xf numFmtId="42" fontId="5" fillId="0" borderId="37" xfId="0" applyNumberFormat="1" applyFont="1" applyBorder="1" applyAlignment="1">
      <alignment horizontal="left" vertical="center"/>
    </xf>
    <xf numFmtId="0" fontId="5" fillId="0" borderId="150" xfId="0" applyFont="1" applyBorder="1" applyAlignment="1">
      <alignment horizontal="center" vertical="center" textRotation="255"/>
    </xf>
    <xf numFmtId="0" fontId="5" fillId="0" borderId="151" xfId="0" applyFont="1" applyBorder="1" applyAlignment="1">
      <alignment horizontal="center" vertical="center" textRotation="255"/>
    </xf>
    <xf numFmtId="0" fontId="5" fillId="0" borderId="97" xfId="0" applyFont="1" applyBorder="1" applyAlignment="1">
      <alignment horizontal="center" vertical="center" textRotation="255"/>
    </xf>
    <xf numFmtId="42" fontId="5" fillId="0" borderId="148" xfId="0" applyNumberFormat="1" applyFont="1" applyBorder="1" applyAlignment="1">
      <alignment horizontal="left" vertical="center"/>
    </xf>
    <xf numFmtId="42" fontId="5" fillId="0" borderId="32" xfId="0" applyNumberFormat="1" applyFont="1" applyBorder="1" applyAlignment="1">
      <alignment horizontal="left" vertical="center"/>
    </xf>
    <xf numFmtId="42" fontId="5" fillId="0" borderId="48" xfId="0" applyNumberFormat="1"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6"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38" borderId="69" xfId="0" applyFont="1" applyFill="1" applyBorder="1" applyAlignment="1" applyProtection="1">
      <alignment horizontal="left" vertical="center" shrinkToFit="1"/>
      <protection locked="0"/>
    </xf>
    <xf numFmtId="0" fontId="5" fillId="38" borderId="67" xfId="0" applyFont="1" applyFill="1" applyBorder="1" applyAlignment="1" applyProtection="1">
      <alignment horizontal="left" vertical="center" shrinkToFit="1"/>
      <protection locked="0"/>
    </xf>
    <xf numFmtId="0" fontId="5" fillId="38" borderId="68" xfId="0" applyFont="1" applyFill="1" applyBorder="1" applyAlignment="1" applyProtection="1">
      <alignment horizontal="left" vertical="center" shrinkToFit="1"/>
      <protection locked="0"/>
    </xf>
    <xf numFmtId="0" fontId="5" fillId="0" borderId="69" xfId="0" applyFont="1" applyBorder="1" applyAlignment="1" applyProtection="1">
      <alignment horizontal="center" vertical="center"/>
      <protection locked="0"/>
    </xf>
    <xf numFmtId="0" fontId="5" fillId="38" borderId="70" xfId="0" applyFont="1" applyFill="1" applyBorder="1" applyAlignment="1" applyProtection="1">
      <alignment horizontal="left" vertical="center" shrinkToFit="1"/>
      <protection locked="0"/>
    </xf>
    <xf numFmtId="0" fontId="5" fillId="0" borderId="75"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184" fontId="5" fillId="38" borderId="69" xfId="0" applyNumberFormat="1" applyFont="1" applyFill="1" applyBorder="1" applyAlignment="1" applyProtection="1">
      <alignment horizontal="left" vertical="center"/>
      <protection locked="0"/>
    </xf>
    <xf numFmtId="184" fontId="5" fillId="38" borderId="67" xfId="0" applyNumberFormat="1" applyFont="1" applyFill="1" applyBorder="1" applyAlignment="1" applyProtection="1">
      <alignment horizontal="left" vertical="center"/>
      <protection locked="0"/>
    </xf>
    <xf numFmtId="184" fontId="5" fillId="38" borderId="68" xfId="0" applyNumberFormat="1" applyFont="1" applyFill="1" applyBorder="1" applyAlignment="1" applyProtection="1">
      <alignment horizontal="left" vertical="center"/>
      <protection locked="0"/>
    </xf>
    <xf numFmtId="49" fontId="5" fillId="38" borderId="69" xfId="0" applyNumberFormat="1" applyFont="1" applyFill="1" applyBorder="1" applyAlignment="1" applyProtection="1">
      <alignment horizontal="center" vertical="center"/>
      <protection locked="0"/>
    </xf>
    <xf numFmtId="0" fontId="5" fillId="38" borderId="67" xfId="0" applyFont="1" applyFill="1" applyBorder="1" applyAlignment="1" applyProtection="1">
      <alignment horizontal="center" vertical="center"/>
      <protection locked="0"/>
    </xf>
    <xf numFmtId="0" fontId="5" fillId="38" borderId="68" xfId="0" applyFont="1" applyFill="1" applyBorder="1" applyAlignment="1" applyProtection="1">
      <alignment horizontal="center" vertical="center"/>
      <protection locked="0"/>
    </xf>
    <xf numFmtId="49" fontId="5" fillId="38" borderId="19" xfId="0" applyNumberFormat="1" applyFont="1" applyFill="1" applyBorder="1" applyAlignment="1" applyProtection="1">
      <alignment horizontal="center" vertical="center"/>
      <protection locked="0"/>
    </xf>
    <xf numFmtId="0" fontId="5" fillId="38" borderId="19" xfId="0" applyFont="1" applyFill="1" applyBorder="1" applyAlignment="1" applyProtection="1">
      <alignment horizontal="center" vertical="center"/>
      <protection locked="0"/>
    </xf>
    <xf numFmtId="0" fontId="5" fillId="38" borderId="69" xfId="0" applyFont="1" applyFill="1" applyBorder="1" applyAlignment="1" applyProtection="1">
      <alignment horizontal="center" vertical="center"/>
      <protection locked="0"/>
    </xf>
    <xf numFmtId="0" fontId="5" fillId="38" borderId="20" xfId="0" applyFont="1" applyFill="1" applyBorder="1" applyAlignment="1" applyProtection="1">
      <alignment horizontal="center" vertical="center"/>
      <protection locked="0"/>
    </xf>
    <xf numFmtId="0" fontId="5" fillId="38" borderId="74" xfId="0" applyFont="1" applyFill="1" applyBorder="1" applyAlignment="1" applyProtection="1">
      <alignment horizontal="left" vertical="center" shrinkToFit="1"/>
      <protection locked="0"/>
    </xf>
    <xf numFmtId="0" fontId="5" fillId="38" borderId="72" xfId="0" applyFont="1" applyFill="1" applyBorder="1" applyAlignment="1" applyProtection="1">
      <alignment horizontal="left" vertical="center" shrinkToFit="1"/>
      <protection locked="0"/>
    </xf>
    <xf numFmtId="0" fontId="5" fillId="38" borderId="83" xfId="0" applyFont="1" applyFill="1" applyBorder="1" applyAlignment="1" applyProtection="1">
      <alignment horizontal="left" vertical="center" shrinkToFit="1"/>
      <protection locked="0"/>
    </xf>
    <xf numFmtId="0" fontId="5" fillId="38" borderId="0" xfId="0" applyFont="1" applyFill="1" applyAlignment="1" applyProtection="1">
      <alignment horizontal="center" vertical="center" shrinkToFit="1"/>
      <protection locked="0"/>
    </xf>
    <xf numFmtId="0" fontId="5" fillId="38" borderId="0" xfId="0" applyFont="1" applyFill="1" applyAlignment="1" applyProtection="1">
      <alignment horizontal="center" vertical="center"/>
      <protection locked="0"/>
    </xf>
    <xf numFmtId="0" fontId="5" fillId="0" borderId="58" xfId="0" applyFont="1" applyBorder="1" applyAlignment="1" applyProtection="1">
      <alignment horizontal="left" vertical="center"/>
      <protection locked="0"/>
    </xf>
    <xf numFmtId="0" fontId="18" fillId="0" borderId="152" xfId="0" applyFont="1" applyBorder="1" applyAlignment="1">
      <alignment horizontal="center" vertical="center"/>
    </xf>
    <xf numFmtId="0" fontId="5" fillId="0" borderId="64"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38" borderId="122" xfId="0" applyFont="1" applyFill="1" applyBorder="1" applyAlignment="1" applyProtection="1">
      <alignment horizontal="left" vertical="center" shrinkToFit="1"/>
      <protection locked="0"/>
    </xf>
    <xf numFmtId="0" fontId="5" fillId="38" borderId="65" xfId="0" applyFont="1" applyFill="1" applyBorder="1" applyAlignment="1" applyProtection="1">
      <alignment horizontal="left" vertical="center" shrinkToFit="1"/>
      <protection locked="0"/>
    </xf>
    <xf numFmtId="0" fontId="5" fillId="38" borderId="77" xfId="0" applyFont="1" applyFill="1" applyBorder="1" applyAlignment="1" applyProtection="1">
      <alignment horizontal="left" vertical="center" shrinkToFit="1"/>
      <protection locked="0"/>
    </xf>
    <xf numFmtId="49" fontId="5" fillId="38" borderId="20"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184" fontId="5" fillId="0" borderId="134" xfId="0" applyNumberFormat="1" applyFont="1" applyBorder="1" applyAlignment="1" applyProtection="1">
      <alignment horizontal="left" vertical="center"/>
      <protection locked="0"/>
    </xf>
    <xf numFmtId="184" fontId="5" fillId="0" borderId="58" xfId="0" applyNumberFormat="1" applyFont="1" applyBorder="1" applyAlignment="1" applyProtection="1">
      <alignment horizontal="left" vertical="center"/>
      <protection locked="0"/>
    </xf>
    <xf numFmtId="184" fontId="5" fillId="0" borderId="76" xfId="0" applyNumberFormat="1" applyFont="1" applyBorder="1" applyAlignment="1" applyProtection="1">
      <alignment horizontal="left" vertical="center"/>
      <protection locked="0"/>
    </xf>
    <xf numFmtId="0" fontId="5" fillId="0" borderId="74" xfId="0" applyFont="1" applyBorder="1" applyAlignment="1" applyProtection="1">
      <alignment horizontal="left" vertical="center" shrinkToFit="1"/>
      <protection locked="0"/>
    </xf>
    <xf numFmtId="0" fontId="5" fillId="0" borderId="72" xfId="0" applyFont="1" applyBorder="1" applyAlignment="1" applyProtection="1">
      <alignment horizontal="left" vertical="center" shrinkToFit="1"/>
      <protection locked="0"/>
    </xf>
    <xf numFmtId="0" fontId="5" fillId="0" borderId="83"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protection locked="0"/>
    </xf>
    <xf numFmtId="0" fontId="5" fillId="0" borderId="26" xfId="0" applyFont="1" applyBorder="1" applyAlignment="1">
      <alignment horizontal="center" vertical="center"/>
    </xf>
    <xf numFmtId="0" fontId="5" fillId="0" borderId="68" xfId="0" applyFont="1" applyBorder="1" applyAlignment="1">
      <alignment horizontal="center" vertical="center"/>
    </xf>
    <xf numFmtId="0" fontId="55" fillId="37" borderId="127" xfId="0" applyFont="1" applyFill="1" applyBorder="1" applyAlignment="1" applyProtection="1">
      <alignment horizontal="center" vertical="center"/>
      <protection locked="0" hidden="1"/>
    </xf>
    <xf numFmtId="0" fontId="55" fillId="37" borderId="33" xfId="0" applyFont="1" applyFill="1" applyBorder="1" applyAlignment="1" applyProtection="1">
      <alignment horizontal="center" vertical="center"/>
      <protection locked="0" hidden="1"/>
    </xf>
    <xf numFmtId="0" fontId="55" fillId="37" borderId="113" xfId="0" applyFont="1" applyFill="1" applyBorder="1" applyAlignment="1" applyProtection="1">
      <alignment horizontal="center" vertical="center"/>
      <protection locked="0" hidden="1"/>
    </xf>
    <xf numFmtId="0" fontId="55" fillId="37" borderId="128" xfId="0" applyFont="1" applyFill="1" applyBorder="1" applyAlignment="1" applyProtection="1">
      <alignment horizontal="center" vertical="center"/>
      <protection locked="0" hidden="1"/>
    </xf>
    <xf numFmtId="0" fontId="55" fillId="37" borderId="0" xfId="0" applyFont="1" applyFill="1" applyAlignment="1" applyProtection="1">
      <alignment horizontal="center" vertical="center"/>
      <protection locked="0" hidden="1"/>
    </xf>
    <xf numFmtId="0" fontId="55" fillId="37" borderId="47" xfId="0" applyFont="1" applyFill="1" applyBorder="1" applyAlignment="1" applyProtection="1">
      <alignment horizontal="center" vertical="center"/>
      <protection locked="0" hidden="1"/>
    </xf>
    <xf numFmtId="0" fontId="55" fillId="37" borderId="129" xfId="0" applyFont="1" applyFill="1" applyBorder="1" applyAlignment="1" applyProtection="1">
      <alignment horizontal="center" vertical="center"/>
      <protection locked="0" hidden="1"/>
    </xf>
    <xf numFmtId="0" fontId="55" fillId="37" borderId="34" xfId="0" applyFont="1" applyFill="1" applyBorder="1" applyAlignment="1" applyProtection="1">
      <alignment horizontal="center" vertical="center"/>
      <protection locked="0" hidden="1"/>
    </xf>
    <xf numFmtId="0" fontId="55" fillId="37" borderId="53" xfId="0" applyFont="1" applyFill="1" applyBorder="1" applyAlignment="1" applyProtection="1">
      <alignment horizontal="center" vertical="center"/>
      <protection locked="0" hidden="1"/>
    </xf>
    <xf numFmtId="194" fontId="5" fillId="0" borderId="0" xfId="0" applyNumberFormat="1" applyFont="1" applyAlignment="1" applyProtection="1">
      <alignment horizontal="right" vertical="center"/>
      <protection locked="0"/>
    </xf>
    <xf numFmtId="0" fontId="15" fillId="0" borderId="0" xfId="0" applyFont="1" applyAlignment="1" applyProtection="1">
      <alignment horizontal="left" vertical="center"/>
      <protection locked="0"/>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5" fillId="0" borderId="38" xfId="45" applyFont="1" applyBorder="1" applyAlignment="1">
      <alignment horizontal="left" vertical="center"/>
    </xf>
    <xf numFmtId="0" fontId="5" fillId="0" borderId="0" xfId="45" applyFont="1" applyAlignment="1">
      <alignment vertical="center"/>
    </xf>
    <xf numFmtId="0" fontId="5" fillId="0" borderId="0" xfId="45" applyFont="1" applyAlignment="1">
      <alignment horizontal="left" vertical="center"/>
    </xf>
    <xf numFmtId="0" fontId="5" fillId="0" borderId="43" xfId="45" applyFont="1" applyBorder="1" applyAlignment="1">
      <alignment horizontal="center" vertical="center"/>
    </xf>
    <xf numFmtId="0" fontId="5" fillId="0" borderId="31" xfId="45" applyFont="1" applyBorder="1" applyAlignment="1">
      <alignment horizontal="center" vertical="center"/>
    </xf>
    <xf numFmtId="0" fontId="5" fillId="0" borderId="27" xfId="45" applyFont="1" applyBorder="1" applyAlignment="1">
      <alignment horizontal="center" vertical="center"/>
    </xf>
    <xf numFmtId="0" fontId="5" fillId="0" borderId="36" xfId="45" applyFont="1" applyBorder="1" applyAlignment="1">
      <alignment horizontal="center" vertical="center"/>
    </xf>
    <xf numFmtId="0" fontId="5" fillId="0" borderId="46" xfId="45" applyFont="1" applyBorder="1" applyAlignment="1">
      <alignment horizontal="center" vertical="center"/>
    </xf>
    <xf numFmtId="0" fontId="5" fillId="0" borderId="27" xfId="45" applyFont="1" applyBorder="1" applyAlignment="1">
      <alignment vertical="center" textRotation="255" wrapText="1"/>
    </xf>
    <xf numFmtId="0" fontId="5" fillId="0" borderId="36" xfId="45" applyFont="1" applyBorder="1" applyAlignment="1">
      <alignment vertical="center" wrapText="1"/>
    </xf>
    <xf numFmtId="0" fontId="5" fillId="0" borderId="46" xfId="45" applyFont="1" applyBorder="1" applyAlignment="1">
      <alignment vertical="center" wrapText="1"/>
    </xf>
    <xf numFmtId="0" fontId="5" fillId="0" borderId="25" xfId="45" applyFont="1" applyBorder="1" applyAlignment="1">
      <alignment horizontal="center" vertical="center"/>
    </xf>
    <xf numFmtId="0" fontId="5" fillId="0" borderId="32" xfId="45" applyFont="1" applyBorder="1" applyAlignment="1">
      <alignment horizontal="center" vertical="center"/>
    </xf>
    <xf numFmtId="0" fontId="5" fillId="0" borderId="38" xfId="45" applyFont="1" applyBorder="1" applyAlignment="1">
      <alignment horizontal="center" vertical="center"/>
    </xf>
    <xf numFmtId="0" fontId="5" fillId="0" borderId="0" xfId="45" applyFont="1" applyAlignment="1">
      <alignment horizontal="center" vertical="center"/>
    </xf>
    <xf numFmtId="0" fontId="5" fillId="0" borderId="43" xfId="45" applyFont="1" applyBorder="1" applyAlignment="1">
      <alignment horizontal="distributed" vertical="center"/>
    </xf>
    <xf numFmtId="0" fontId="5" fillId="0" borderId="31" xfId="45" applyFont="1" applyBorder="1" applyAlignment="1">
      <alignment horizontal="distributed" vertical="center"/>
    </xf>
    <xf numFmtId="0" fontId="5" fillId="0" borderId="37" xfId="45" applyFont="1" applyBorder="1" applyAlignment="1">
      <alignment horizontal="distributed" vertical="center"/>
    </xf>
    <xf numFmtId="0" fontId="10" fillId="0" borderId="0" xfId="45" applyFont="1" applyAlignment="1">
      <alignment vertical="center"/>
    </xf>
    <xf numFmtId="0" fontId="10" fillId="0" borderId="35" xfId="45" applyFont="1" applyBorder="1" applyAlignment="1">
      <alignment vertical="center"/>
    </xf>
    <xf numFmtId="0" fontId="5" fillId="38" borderId="43" xfId="45" applyFont="1" applyFill="1" applyBorder="1" applyAlignment="1">
      <alignment horizontal="left" vertical="center"/>
    </xf>
    <xf numFmtId="0" fontId="5" fillId="38" borderId="31" xfId="45" applyFont="1" applyFill="1" applyBorder="1" applyAlignment="1">
      <alignment horizontal="left" vertical="center"/>
    </xf>
    <xf numFmtId="0" fontId="5" fillId="38" borderId="37" xfId="45" applyFont="1" applyFill="1" applyBorder="1" applyAlignment="1">
      <alignment horizontal="left" vertical="center"/>
    </xf>
    <xf numFmtId="0" fontId="5" fillId="0" borderId="43" xfId="45" applyFont="1" applyBorder="1" applyAlignment="1">
      <alignment horizontal="left" vertical="center"/>
    </xf>
    <xf numFmtId="0" fontId="5" fillId="0" borderId="31" xfId="45" applyFont="1" applyBorder="1" applyAlignment="1">
      <alignment horizontal="left" vertical="center"/>
    </xf>
    <xf numFmtId="0" fontId="5" fillId="0" borderId="37" xfId="45" applyFont="1" applyBorder="1" applyAlignment="1">
      <alignment horizontal="left" vertical="center"/>
    </xf>
    <xf numFmtId="0" fontId="3" fillId="0" borderId="25" xfId="45" applyFont="1" applyBorder="1" applyAlignment="1">
      <alignment horizontal="center" vertical="center"/>
    </xf>
    <xf numFmtId="0" fontId="3" fillId="0" borderId="32" xfId="45" applyFont="1" applyBorder="1" applyAlignment="1">
      <alignment horizontal="center" vertical="center"/>
    </xf>
    <xf numFmtId="0" fontId="3" fillId="0" borderId="48" xfId="45" applyFont="1" applyBorder="1" applyAlignment="1">
      <alignment horizontal="center" vertical="center"/>
    </xf>
    <xf numFmtId="0" fontId="19" fillId="0" borderId="0" xfId="45" applyFont="1" applyAlignment="1">
      <alignment horizontal="center" vertical="center"/>
    </xf>
    <xf numFmtId="0" fontId="5" fillId="0" borderId="38" xfId="46" applyFont="1" applyBorder="1" applyAlignment="1">
      <alignment horizontal="left" vertical="top" wrapText="1"/>
    </xf>
    <xf numFmtId="0" fontId="5" fillId="0" borderId="0" xfId="46" applyFont="1" applyAlignment="1">
      <alignment horizontal="left" vertical="top" wrapText="1"/>
    </xf>
    <xf numFmtId="0" fontId="5" fillId="0" borderId="39" xfId="46" applyFont="1" applyBorder="1" applyAlignment="1">
      <alignment horizontal="left" vertical="top" wrapText="1"/>
    </xf>
    <xf numFmtId="0" fontId="5" fillId="38" borderId="31" xfId="46" applyFont="1" applyFill="1" applyBorder="1" applyAlignment="1">
      <alignment horizontal="center" vertical="center"/>
    </xf>
    <xf numFmtId="0" fontId="5" fillId="0" borderId="0" xfId="46" applyFont="1" applyAlignment="1">
      <alignment vertical="center" shrinkToFit="1"/>
    </xf>
    <xf numFmtId="0" fontId="5" fillId="0" borderId="39" xfId="46" applyFont="1" applyBorder="1" applyAlignment="1">
      <alignment vertical="center" shrinkToFit="1"/>
    </xf>
    <xf numFmtId="0" fontId="5" fillId="0" borderId="25" xfId="46" applyFont="1" applyBorder="1" applyAlignment="1">
      <alignment vertical="top" wrapText="1"/>
    </xf>
    <xf numFmtId="0" fontId="5" fillId="0" borderId="32" xfId="46" applyFont="1" applyBorder="1" applyAlignment="1">
      <alignment vertical="top" wrapText="1"/>
    </xf>
    <xf numFmtId="0" fontId="5" fillId="0" borderId="48" xfId="46" applyFont="1" applyBorder="1" applyAlignment="1">
      <alignment vertical="top" wrapText="1"/>
    </xf>
    <xf numFmtId="0" fontId="5" fillId="0" borderId="38" xfId="46" applyFont="1" applyBorder="1" applyAlignment="1">
      <alignment vertical="top" wrapText="1"/>
    </xf>
    <xf numFmtId="0" fontId="5" fillId="0" borderId="0" xfId="46" applyFont="1" applyAlignment="1">
      <alignment vertical="top" wrapText="1"/>
    </xf>
    <xf numFmtId="0" fontId="5" fillId="0" borderId="39" xfId="46" applyFont="1" applyBorder="1" applyAlignment="1">
      <alignment vertical="top" wrapText="1"/>
    </xf>
    <xf numFmtId="0" fontId="0" fillId="38" borderId="0" xfId="0" applyFill="1" applyAlignment="1">
      <alignment horizontal="center" vertical="center" shrinkToFit="1"/>
    </xf>
    <xf numFmtId="0" fontId="5" fillId="38" borderId="0" xfId="46" applyFont="1" applyFill="1" applyAlignment="1">
      <alignment horizontal="center" vertical="center"/>
    </xf>
    <xf numFmtId="0" fontId="5" fillId="38" borderId="35" xfId="46" applyFont="1" applyFill="1" applyBorder="1" applyAlignment="1">
      <alignment horizontal="center" vertical="center" shrinkToFit="1"/>
    </xf>
    <xf numFmtId="0" fontId="5" fillId="38" borderId="0" xfId="46" applyFont="1" applyFill="1" applyAlignment="1" applyProtection="1">
      <alignment horizontal="center" vertical="center" shrinkToFit="1"/>
      <protection locked="0"/>
    </xf>
    <xf numFmtId="0" fontId="5" fillId="0" borderId="0" xfId="48" applyFont="1" applyAlignment="1" applyProtection="1">
      <alignment vertical="center" shrinkToFit="1"/>
      <protection locked="0"/>
    </xf>
    <xf numFmtId="0" fontId="5" fillId="0" borderId="39" xfId="48" applyFont="1" applyBorder="1" applyAlignment="1" applyProtection="1">
      <alignment vertical="center" shrinkToFit="1"/>
      <protection locked="0"/>
    </xf>
    <xf numFmtId="0" fontId="5" fillId="38" borderId="0" xfId="46" applyFont="1" applyFill="1" applyAlignment="1">
      <alignment horizontal="center" vertical="center" shrinkToFit="1"/>
    </xf>
    <xf numFmtId="0" fontId="5" fillId="38" borderId="33" xfId="46" applyFont="1" applyFill="1" applyBorder="1" applyAlignment="1">
      <alignment horizontal="center" vertical="center"/>
    </xf>
    <xf numFmtId="0" fontId="5" fillId="38" borderId="32" xfId="46" applyFont="1" applyFill="1" applyBorder="1" applyAlignment="1">
      <alignment horizontal="center" vertical="center"/>
    </xf>
    <xf numFmtId="0" fontId="5" fillId="38" borderId="32" xfId="46" applyFont="1" applyFill="1" applyBorder="1" applyAlignment="1">
      <alignment horizontal="center" vertical="center" shrinkToFit="1"/>
    </xf>
    <xf numFmtId="0" fontId="5" fillId="0" borderId="109" xfId="46" applyFont="1" applyBorder="1" applyAlignment="1">
      <alignment horizontal="center" vertical="top" textRotation="255"/>
    </xf>
    <xf numFmtId="0" fontId="5" fillId="0" borderId="142" xfId="46" applyFont="1" applyBorder="1" applyAlignment="1">
      <alignment horizontal="center" vertical="top" textRotation="255"/>
    </xf>
    <xf numFmtId="0" fontId="5" fillId="0" borderId="112" xfId="46" applyFont="1" applyBorder="1" applyAlignment="1">
      <alignment horizontal="center" vertical="top" textRotation="255"/>
    </xf>
    <xf numFmtId="0" fontId="5" fillId="0" borderId="0" xfId="46" applyFont="1" applyAlignment="1">
      <alignment horizontal="left" vertical="center"/>
    </xf>
    <xf numFmtId="0" fontId="5" fillId="38" borderId="153" xfId="46" applyFont="1" applyFill="1" applyBorder="1">
      <alignment vertical="center"/>
    </xf>
    <xf numFmtId="0" fontId="5" fillId="38" borderId="33" xfId="46" applyFont="1" applyFill="1" applyBorder="1">
      <alignment vertical="center"/>
    </xf>
    <xf numFmtId="0" fontId="5" fillId="38" borderId="113" xfId="46" applyFont="1" applyFill="1" applyBorder="1">
      <alignment vertical="center"/>
    </xf>
    <xf numFmtId="0" fontId="5" fillId="38" borderId="154" xfId="46" applyFont="1" applyFill="1" applyBorder="1">
      <alignment vertical="center"/>
    </xf>
    <xf numFmtId="0" fontId="5" fillId="38" borderId="32" xfId="46" applyFont="1" applyFill="1" applyBorder="1">
      <alignment vertical="center"/>
    </xf>
    <xf numFmtId="0" fontId="5" fillId="38" borderId="114" xfId="46" applyFont="1" applyFill="1" applyBorder="1">
      <alignment vertical="center"/>
    </xf>
    <xf numFmtId="0" fontId="5" fillId="38" borderId="155" xfId="46" applyFont="1" applyFill="1" applyBorder="1">
      <alignment vertical="center"/>
    </xf>
    <xf numFmtId="0" fontId="5" fillId="38" borderId="31" xfId="46" applyFont="1" applyFill="1" applyBorder="1">
      <alignment vertical="center"/>
    </xf>
    <xf numFmtId="0" fontId="5" fillId="38" borderId="156" xfId="46" applyFont="1" applyFill="1" applyBorder="1">
      <alignment vertical="center"/>
    </xf>
    <xf numFmtId="0" fontId="5" fillId="0" borderId="52" xfId="46" applyFont="1" applyBorder="1" applyAlignment="1">
      <alignment horizontal="center" vertical="center"/>
    </xf>
    <xf numFmtId="0" fontId="5" fillId="0" borderId="34" xfId="46" applyFont="1" applyBorder="1" applyAlignment="1">
      <alignment horizontal="center" vertical="center"/>
    </xf>
    <xf numFmtId="0" fontId="5" fillId="0" borderId="51" xfId="46" applyFont="1" applyBorder="1" applyAlignment="1">
      <alignment horizontal="center" vertical="center"/>
    </xf>
    <xf numFmtId="0" fontId="5" fillId="0" borderId="117" xfId="46" applyFont="1" applyBorder="1" applyAlignment="1">
      <alignment horizontal="center" vertical="center"/>
    </xf>
    <xf numFmtId="0" fontId="5" fillId="0" borderId="108" xfId="46" applyFont="1" applyBorder="1" applyAlignment="1">
      <alignment horizontal="center" vertical="center"/>
    </xf>
    <xf numFmtId="0" fontId="5" fillId="0" borderId="118" xfId="46" applyFont="1" applyBorder="1" applyAlignment="1">
      <alignment horizontal="center" vertical="center"/>
    </xf>
    <xf numFmtId="0" fontId="5" fillId="0" borderId="157" xfId="46" applyFont="1" applyBorder="1">
      <alignment vertical="center"/>
    </xf>
    <xf numFmtId="0" fontId="5" fillId="0" borderId="108" xfId="46" applyFont="1" applyBorder="1">
      <alignment vertical="center"/>
    </xf>
    <xf numFmtId="0" fontId="5" fillId="0" borderId="158" xfId="46" applyFont="1" applyBorder="1">
      <alignment vertical="center"/>
    </xf>
    <xf numFmtId="0" fontId="5" fillId="0" borderId="54" xfId="46" applyFont="1" applyBorder="1" applyAlignment="1">
      <alignment horizontal="center" vertical="center" wrapText="1"/>
    </xf>
    <xf numFmtId="0" fontId="5" fillId="0" borderId="33" xfId="46" applyFont="1" applyBorder="1" applyAlignment="1">
      <alignment horizontal="center" vertical="center" wrapText="1"/>
    </xf>
    <xf numFmtId="0" fontId="5" fillId="0" borderId="55" xfId="46" applyFont="1" applyBorder="1" applyAlignment="1">
      <alignment horizontal="center" vertical="center" wrapText="1"/>
    </xf>
    <xf numFmtId="0" fontId="5" fillId="0" borderId="54" xfId="46" applyFont="1" applyBorder="1" applyAlignment="1">
      <alignment horizontal="center" vertical="center"/>
    </xf>
    <xf numFmtId="0" fontId="5" fillId="0" borderId="33" xfId="46" applyFont="1" applyBorder="1" applyAlignment="1">
      <alignment horizontal="center" vertical="center"/>
    </xf>
    <xf numFmtId="0" fontId="5" fillId="0" borderId="55" xfId="46" applyFont="1" applyBorder="1" applyAlignment="1">
      <alignment horizontal="center" vertical="center"/>
    </xf>
    <xf numFmtId="0" fontId="12" fillId="0" borderId="38" xfId="46" applyFont="1" applyBorder="1" applyAlignment="1">
      <alignment vertical="top" wrapText="1"/>
    </xf>
    <xf numFmtId="0" fontId="12" fillId="0" borderId="0" xfId="46" applyFont="1" applyAlignment="1">
      <alignment vertical="top" wrapText="1"/>
    </xf>
    <xf numFmtId="0" fontId="12" fillId="0" borderId="39" xfId="46" applyFont="1" applyBorder="1" applyAlignment="1">
      <alignment vertical="top" wrapText="1"/>
    </xf>
    <xf numFmtId="0" fontId="5" fillId="0" borderId="113" xfId="46" applyFont="1" applyBorder="1" applyAlignment="1">
      <alignment horizontal="center" vertical="center"/>
    </xf>
    <xf numFmtId="0" fontId="5" fillId="0" borderId="53" xfId="46" applyFont="1" applyBorder="1" applyAlignment="1">
      <alignment horizontal="center" vertical="center"/>
    </xf>
    <xf numFmtId="0" fontId="5" fillId="38" borderId="38" xfId="46" applyFont="1" applyFill="1" applyBorder="1" applyAlignment="1" applyProtection="1">
      <alignment horizontal="center" vertical="center"/>
      <protection locked="0"/>
    </xf>
    <xf numFmtId="0" fontId="5" fillId="38" borderId="0" xfId="46" applyFont="1" applyFill="1" applyAlignment="1" applyProtection="1">
      <alignment horizontal="center" vertical="center"/>
      <protection locked="0"/>
    </xf>
    <xf numFmtId="0" fontId="5" fillId="38" borderId="39" xfId="46" applyFont="1" applyFill="1" applyBorder="1" applyAlignment="1" applyProtection="1">
      <alignment horizontal="center" vertical="center"/>
      <protection locked="0"/>
    </xf>
    <xf numFmtId="0" fontId="12" fillId="0" borderId="38" xfId="46" applyFont="1" applyBorder="1" applyAlignment="1">
      <alignment horizontal="left" vertical="top" wrapText="1"/>
    </xf>
    <xf numFmtId="0" fontId="12" fillId="0" borderId="0" xfId="46" applyFont="1" applyAlignment="1">
      <alignment horizontal="left" vertical="top" wrapText="1"/>
    </xf>
    <xf numFmtId="0" fontId="5" fillId="0" borderId="0" xfId="46" applyFont="1" applyAlignment="1">
      <alignment vertical="center" wrapText="1"/>
    </xf>
    <xf numFmtId="0" fontId="5" fillId="0" borderId="39" xfId="46" applyFont="1" applyBorder="1" applyAlignment="1">
      <alignment vertical="center" wrapText="1"/>
    </xf>
    <xf numFmtId="0" fontId="5" fillId="38" borderId="54" xfId="46" applyFont="1" applyFill="1" applyBorder="1" applyAlignment="1" applyProtection="1">
      <alignment horizontal="center" vertical="center"/>
      <protection locked="0"/>
    </xf>
    <xf numFmtId="0" fontId="5" fillId="38" borderId="33" xfId="46" applyFont="1" applyFill="1" applyBorder="1" applyAlignment="1" applyProtection="1">
      <alignment horizontal="center" vertical="center"/>
      <protection locked="0"/>
    </xf>
    <xf numFmtId="0" fontId="5" fillId="38" borderId="55" xfId="46" applyFont="1" applyFill="1" applyBorder="1" applyAlignment="1" applyProtection="1">
      <alignment horizontal="center" vertical="center"/>
      <protection locked="0"/>
    </xf>
    <xf numFmtId="0" fontId="5" fillId="38" borderId="38" xfId="46" applyFont="1" applyFill="1" applyBorder="1" applyAlignment="1" applyProtection="1">
      <alignment horizontal="left" vertical="center"/>
      <protection locked="0"/>
    </xf>
    <xf numFmtId="0" fontId="5" fillId="38" borderId="0" xfId="46" applyFont="1" applyFill="1" applyAlignment="1" applyProtection="1">
      <alignment horizontal="left" vertical="center"/>
      <protection locked="0"/>
    </xf>
    <xf numFmtId="0" fontId="5" fillId="0" borderId="38" xfId="46" applyFont="1" applyBorder="1" applyAlignment="1" applyProtection="1">
      <alignment horizontal="center" vertical="center"/>
      <protection locked="0"/>
    </xf>
    <xf numFmtId="0" fontId="5" fillId="0" borderId="0" xfId="46" applyFont="1" applyAlignment="1" applyProtection="1">
      <alignment horizontal="center" vertical="center"/>
      <protection locked="0"/>
    </xf>
    <xf numFmtId="0" fontId="5" fillId="0" borderId="39" xfId="46" applyFont="1" applyBorder="1" applyAlignment="1" applyProtection="1">
      <alignment horizontal="center" vertical="center"/>
      <protection locked="0"/>
    </xf>
    <xf numFmtId="0" fontId="5" fillId="41" borderId="38" xfId="46" applyFont="1" applyFill="1" applyBorder="1" applyAlignment="1" applyProtection="1">
      <alignment horizontal="left" vertical="center"/>
      <protection locked="0"/>
    </xf>
    <xf numFmtId="0" fontId="5" fillId="41" borderId="0" xfId="46" applyFont="1" applyFill="1" applyAlignment="1" applyProtection="1">
      <alignment horizontal="left" vertical="center"/>
      <protection locked="0"/>
    </xf>
    <xf numFmtId="0" fontId="5" fillId="41" borderId="39" xfId="46" applyFont="1" applyFill="1" applyBorder="1" applyAlignment="1" applyProtection="1">
      <alignment horizontal="left" vertical="center"/>
      <protection locked="0"/>
    </xf>
    <xf numFmtId="186" fontId="5" fillId="38" borderId="31" xfId="46" applyNumberFormat="1" applyFont="1" applyFill="1" applyBorder="1" applyAlignment="1">
      <alignment horizontal="center" vertical="center"/>
    </xf>
    <xf numFmtId="0" fontId="5" fillId="25" borderId="0" xfId="48" applyFont="1" applyFill="1" applyAlignment="1" applyProtection="1">
      <alignment horizontal="center" vertical="center" shrinkToFit="1"/>
      <protection locked="0"/>
    </xf>
    <xf numFmtId="0" fontId="5" fillId="0" borderId="159" xfId="46" applyFont="1" applyBorder="1" applyAlignment="1">
      <alignment horizontal="center" vertical="center"/>
    </xf>
    <xf numFmtId="0" fontId="5" fillId="0" borderId="160" xfId="46" applyFont="1" applyBorder="1" applyAlignment="1">
      <alignment horizontal="center" vertical="center"/>
    </xf>
    <xf numFmtId="0" fontId="5" fillId="0" borderId="161" xfId="46" applyFont="1" applyBorder="1" applyAlignment="1">
      <alignment horizontal="center" vertical="center"/>
    </xf>
    <xf numFmtId="0" fontId="5" fillId="0" borderId="162" xfId="46" applyFont="1" applyBorder="1" applyAlignment="1">
      <alignment horizontal="center" vertical="center"/>
    </xf>
    <xf numFmtId="0" fontId="5" fillId="0" borderId="163" xfId="46" applyFont="1" applyBorder="1" applyAlignment="1">
      <alignment horizontal="center" vertical="center"/>
    </xf>
    <xf numFmtId="0" fontId="5" fillId="0" borderId="164" xfId="46" applyFont="1" applyBorder="1" applyAlignment="1">
      <alignment horizontal="center" vertical="center"/>
    </xf>
    <xf numFmtId="0" fontId="5" fillId="0" borderId="165" xfId="46" applyFont="1" applyBorder="1" applyAlignment="1">
      <alignment horizontal="center" vertical="center"/>
    </xf>
    <xf numFmtId="0" fontId="5" fillId="0" borderId="166" xfId="46" applyFont="1" applyBorder="1" applyAlignment="1">
      <alignment horizontal="center" vertical="center"/>
    </xf>
    <xf numFmtId="0" fontId="5" fillId="0" borderId="167" xfId="46" applyFont="1" applyBorder="1" applyAlignment="1">
      <alignment horizontal="center" vertical="center"/>
    </xf>
    <xf numFmtId="0" fontId="5" fillId="0" borderId="168" xfId="46" applyFont="1" applyBorder="1" applyAlignment="1">
      <alignment horizontal="center" vertical="center"/>
    </xf>
    <xf numFmtId="0" fontId="5" fillId="0" borderId="169" xfId="46" applyFont="1" applyBorder="1" applyAlignment="1">
      <alignment horizontal="center" vertical="center"/>
    </xf>
    <xf numFmtId="0" fontId="5" fillId="0" borderId="170" xfId="46" applyFont="1" applyBorder="1" applyAlignment="1">
      <alignment horizontal="center" vertical="center"/>
    </xf>
    <xf numFmtId="0" fontId="5" fillId="38" borderId="34" xfId="46" applyFont="1" applyFill="1" applyBorder="1" applyAlignment="1">
      <alignment horizontal="center" vertical="center"/>
    </xf>
    <xf numFmtId="0" fontId="5" fillId="38" borderId="35" xfId="46" applyFont="1" applyFill="1" applyBorder="1" applyAlignment="1">
      <alignment horizontal="center" vertical="center"/>
    </xf>
    <xf numFmtId="0" fontId="5" fillId="0" borderId="27" xfId="46" applyFont="1" applyBorder="1" applyAlignment="1">
      <alignment horizontal="center" vertical="center" textRotation="255"/>
    </xf>
    <xf numFmtId="0" fontId="5" fillId="0" borderId="36" xfId="46" applyFont="1" applyBorder="1" applyAlignment="1">
      <alignment horizontal="center" vertical="center" textRotation="255"/>
    </xf>
    <xf numFmtId="0" fontId="5" fillId="0" borderId="46" xfId="46" applyFont="1" applyBorder="1" applyAlignment="1">
      <alignment horizontal="center" vertical="center" textRotation="255"/>
    </xf>
    <xf numFmtId="0" fontId="5" fillId="0" borderId="0" xfId="46" applyFont="1" applyAlignment="1">
      <alignment horizontal="right" vertical="center"/>
    </xf>
    <xf numFmtId="0" fontId="5" fillId="0" borderId="31" xfId="46" applyFont="1" applyBorder="1" applyAlignment="1">
      <alignment horizontal="center" vertical="center"/>
    </xf>
    <xf numFmtId="0" fontId="5" fillId="38" borderId="31" xfId="46" applyFont="1" applyFill="1" applyBorder="1" applyAlignment="1" applyProtection="1">
      <alignment horizontal="center" vertical="center"/>
      <protection locked="0"/>
    </xf>
    <xf numFmtId="0" fontId="12" fillId="0" borderId="38" xfId="46" applyFont="1" applyBorder="1" applyAlignment="1">
      <alignment horizontal="left" vertical="center" wrapText="1"/>
    </xf>
    <xf numFmtId="0" fontId="12" fillId="0" borderId="0" xfId="46" applyFont="1" applyAlignment="1">
      <alignment horizontal="left" vertical="center" wrapText="1"/>
    </xf>
    <xf numFmtId="0" fontId="12" fillId="0" borderId="39" xfId="46" applyFont="1" applyBorder="1" applyAlignment="1">
      <alignment horizontal="left" vertical="center" wrapText="1"/>
    </xf>
    <xf numFmtId="0" fontId="5" fillId="38" borderId="0" xfId="46" applyFont="1" applyFill="1" applyAlignment="1" applyProtection="1">
      <alignment horizontal="left" vertical="center" wrapText="1"/>
      <protection locked="0"/>
    </xf>
    <xf numFmtId="0" fontId="5" fillId="0" borderId="43" xfId="46" applyFont="1" applyBorder="1" applyAlignment="1">
      <alignment horizontal="center" vertical="center"/>
    </xf>
    <xf numFmtId="0" fontId="5" fillId="0" borderId="37" xfId="46" applyFont="1" applyBorder="1" applyAlignment="1">
      <alignment horizontal="center" vertical="center"/>
    </xf>
    <xf numFmtId="0" fontId="5" fillId="0" borderId="171" xfId="46" applyFont="1" applyBorder="1" applyAlignment="1">
      <alignment horizontal="center" vertical="top" textRotation="255"/>
    </xf>
    <xf numFmtId="0" fontId="5" fillId="0" borderId="172" xfId="46" applyFont="1" applyBorder="1" applyAlignment="1">
      <alignment horizontal="center" vertical="top" textRotation="255"/>
    </xf>
    <xf numFmtId="0" fontId="5" fillId="0" borderId="25" xfId="46" applyFont="1" applyBorder="1" applyAlignment="1">
      <alignment horizontal="center" vertical="center"/>
    </xf>
    <xf numFmtId="0" fontId="5" fillId="0" borderId="32" xfId="46" applyFont="1" applyBorder="1" applyAlignment="1">
      <alignment horizontal="center" vertical="center"/>
    </xf>
    <xf numFmtId="0" fontId="5" fillId="0" borderId="48" xfId="46" applyFont="1" applyBorder="1" applyAlignment="1">
      <alignment horizontal="center" vertical="center"/>
    </xf>
    <xf numFmtId="0" fontId="5" fillId="0" borderId="49" xfId="46" applyFont="1" applyBorder="1" applyAlignment="1">
      <alignment horizontal="center" vertical="center"/>
    </xf>
    <xf numFmtId="0" fontId="5" fillId="0" borderId="35" xfId="46" applyFont="1" applyBorder="1" applyAlignment="1">
      <alignment horizontal="center" vertical="center"/>
    </xf>
    <xf numFmtId="0" fontId="5" fillId="0" borderId="40" xfId="46" applyFont="1" applyBorder="1" applyAlignment="1">
      <alignment horizontal="center" vertical="center"/>
    </xf>
    <xf numFmtId="0" fontId="5" fillId="0" borderId="173" xfId="46" applyFont="1" applyBorder="1" applyAlignment="1">
      <alignment horizontal="center" vertical="top" wrapText="1"/>
    </xf>
    <xf numFmtId="0" fontId="5" fillId="0" borderId="142" xfId="46" applyFont="1" applyBorder="1" applyAlignment="1">
      <alignment horizontal="center" vertical="top" wrapText="1"/>
    </xf>
    <xf numFmtId="0" fontId="5" fillId="0" borderId="112" xfId="46" applyFont="1" applyBorder="1" applyAlignment="1">
      <alignment horizontal="center" vertical="top" wrapText="1"/>
    </xf>
    <xf numFmtId="0" fontId="5" fillId="38" borderId="25" xfId="46" applyFont="1" applyFill="1" applyBorder="1" applyAlignment="1" applyProtection="1">
      <alignment horizontal="center" vertical="center"/>
      <protection locked="0"/>
    </xf>
    <xf numFmtId="0" fontId="5" fillId="38" borderId="32" xfId="46" applyFont="1" applyFill="1" applyBorder="1" applyAlignment="1" applyProtection="1">
      <alignment horizontal="center" vertical="center"/>
      <protection locked="0"/>
    </xf>
    <xf numFmtId="0" fontId="5" fillId="38" borderId="48" xfId="46" applyFont="1" applyFill="1" applyBorder="1" applyAlignment="1" applyProtection="1">
      <alignment horizontal="center" vertical="center"/>
      <protection locked="0"/>
    </xf>
    <xf numFmtId="0" fontId="5" fillId="0" borderId="0" xfId="46" applyFont="1" applyAlignment="1" applyProtection="1">
      <alignment horizontal="left" vertical="center"/>
      <protection locked="0"/>
    </xf>
    <xf numFmtId="0" fontId="5" fillId="38" borderId="34" xfId="46" applyFont="1" applyFill="1" applyBorder="1" applyAlignment="1">
      <alignment horizontal="left" vertical="center"/>
    </xf>
    <xf numFmtId="0" fontId="5" fillId="0" borderId="25" xfId="46" applyFont="1" applyBorder="1" applyAlignment="1">
      <alignment horizontal="left" vertical="center" wrapText="1"/>
    </xf>
    <xf numFmtId="0" fontId="5" fillId="0" borderId="32" xfId="46" applyFont="1" applyBorder="1" applyAlignment="1">
      <alignment horizontal="left" vertical="center" wrapText="1"/>
    </xf>
    <xf numFmtId="0" fontId="5" fillId="0" borderId="38" xfId="46" applyFont="1" applyBorder="1" applyAlignment="1">
      <alignment horizontal="left" vertical="center" wrapText="1"/>
    </xf>
    <xf numFmtId="0" fontId="5" fillId="0" borderId="0" xfId="46" applyFont="1" applyAlignment="1">
      <alignment horizontal="left" vertical="center" wrapText="1"/>
    </xf>
    <xf numFmtId="0" fontId="5" fillId="0" borderId="49" xfId="46" applyFont="1" applyBorder="1" applyAlignment="1">
      <alignment horizontal="left" vertical="center" wrapText="1"/>
    </xf>
    <xf numFmtId="0" fontId="5" fillId="0" borderId="35" xfId="46" applyFont="1" applyBorder="1" applyAlignment="1">
      <alignment horizontal="left" vertical="center" wrapText="1"/>
    </xf>
    <xf numFmtId="0" fontId="5" fillId="0" borderId="25" xfId="46" applyFont="1" applyBorder="1" applyAlignment="1">
      <alignment horizontal="left" vertical="center"/>
    </xf>
    <xf numFmtId="0" fontId="5" fillId="0" borderId="48" xfId="46" applyFont="1" applyBorder="1" applyAlignment="1">
      <alignment horizontal="left" vertical="center"/>
    </xf>
    <xf numFmtId="0" fontId="5" fillId="0" borderId="49" xfId="46" applyFont="1" applyBorder="1" applyAlignment="1">
      <alignment horizontal="left" vertical="center"/>
    </xf>
    <xf numFmtId="0" fontId="5" fillId="0" borderId="40" xfId="46" applyFont="1" applyBorder="1" applyAlignment="1">
      <alignment horizontal="left" vertical="center"/>
    </xf>
    <xf numFmtId="0" fontId="5" fillId="0" borderId="48" xfId="46" applyFont="1" applyBorder="1" applyAlignment="1">
      <alignment horizontal="left" vertical="center" wrapText="1"/>
    </xf>
    <xf numFmtId="0" fontId="5" fillId="0" borderId="39" xfId="46" applyFont="1" applyBorder="1" applyAlignment="1">
      <alignment horizontal="left" vertical="center" wrapText="1"/>
    </xf>
    <xf numFmtId="0" fontId="5" fillId="0" borderId="40" xfId="46" applyFont="1" applyBorder="1" applyAlignment="1">
      <alignment horizontal="left" vertical="center" wrapText="1"/>
    </xf>
    <xf numFmtId="0" fontId="5" fillId="38" borderId="0" xfId="46" applyFont="1" applyFill="1" applyAlignment="1">
      <alignment horizontal="left" vertical="center"/>
    </xf>
    <xf numFmtId="0" fontId="5" fillId="38" borderId="43" xfId="46" applyFont="1" applyFill="1" applyBorder="1" applyAlignment="1">
      <alignment horizontal="center" vertical="center"/>
    </xf>
    <xf numFmtId="0" fontId="5" fillId="38" borderId="37" xfId="46" applyFont="1" applyFill="1" applyBorder="1" applyAlignment="1">
      <alignment horizontal="center" vertical="center"/>
    </xf>
    <xf numFmtId="0" fontId="5" fillId="38" borderId="174" xfId="46" applyFont="1" applyFill="1" applyBorder="1" applyAlignment="1">
      <alignment horizontal="center" vertical="center"/>
    </xf>
    <xf numFmtId="0" fontId="5" fillId="38" borderId="175" xfId="46" applyFont="1" applyFill="1" applyBorder="1" applyAlignment="1">
      <alignment horizontal="center" vertical="center"/>
    </xf>
    <xf numFmtId="0" fontId="5" fillId="38" borderId="172" xfId="46" applyFont="1" applyFill="1" applyBorder="1" applyAlignment="1">
      <alignment horizontal="center" vertical="center"/>
    </xf>
    <xf numFmtId="0" fontId="5" fillId="0" borderId="32" xfId="46" applyFont="1" applyBorder="1" applyAlignment="1">
      <alignment horizontal="left" vertical="center"/>
    </xf>
    <xf numFmtId="0" fontId="5" fillId="0" borderId="35" xfId="46" applyFont="1" applyBorder="1" applyAlignment="1">
      <alignment horizontal="left" vertical="center"/>
    </xf>
    <xf numFmtId="0" fontId="5" fillId="0" borderId="35" xfId="46" applyFont="1" applyBorder="1" applyAlignment="1" applyProtection="1">
      <alignment horizontal="left" vertical="center"/>
      <protection locked="0"/>
    </xf>
    <xf numFmtId="0" fontId="5" fillId="38" borderId="0" xfId="49" applyFont="1" applyFill="1" applyAlignment="1">
      <alignment horizontal="center" vertical="center"/>
    </xf>
    <xf numFmtId="0" fontId="5" fillId="25" borderId="0" xfId="49" applyFont="1" applyFill="1" applyAlignment="1" applyProtection="1">
      <alignment horizontal="center" vertical="center" shrinkToFit="1"/>
      <protection locked="0"/>
    </xf>
    <xf numFmtId="0" fontId="5" fillId="38" borderId="0" xfId="49" applyFont="1" applyFill="1" applyAlignment="1" applyProtection="1">
      <alignment horizontal="center" vertical="center" shrinkToFit="1"/>
      <protection locked="0"/>
    </xf>
    <xf numFmtId="0" fontId="5" fillId="0" borderId="31" xfId="49" applyFont="1" applyBorder="1" applyAlignment="1">
      <alignment vertical="center" shrinkToFit="1"/>
    </xf>
    <xf numFmtId="0" fontId="5" fillId="38" borderId="32" xfId="49" applyFont="1" applyFill="1" applyBorder="1" applyAlignment="1" applyProtection="1">
      <alignment horizontal="center" vertical="center" shrinkToFit="1"/>
      <protection locked="0"/>
    </xf>
    <xf numFmtId="0" fontId="5" fillId="25" borderId="0" xfId="49" applyFont="1" applyFill="1" applyAlignment="1">
      <alignment horizontal="center" vertical="center" shrinkToFit="1"/>
    </xf>
    <xf numFmtId="0" fontId="5" fillId="38" borderId="35" xfId="49" applyFont="1" applyFill="1" applyBorder="1" applyAlignment="1" applyProtection="1">
      <alignment horizontal="center" vertical="center" shrinkToFit="1"/>
      <protection locked="0"/>
    </xf>
    <xf numFmtId="0" fontId="5" fillId="38" borderId="35" xfId="49" applyFont="1" applyFill="1" applyBorder="1" applyAlignment="1" applyProtection="1">
      <alignment vertical="center" shrinkToFit="1"/>
      <protection locked="0"/>
    </xf>
    <xf numFmtId="0" fontId="5" fillId="0" borderId="0" xfId="49" applyFont="1" applyAlignment="1">
      <alignment vertical="center" shrinkToFit="1"/>
    </xf>
    <xf numFmtId="0" fontId="5" fillId="0" borderId="39" xfId="49" applyFont="1" applyBorder="1" applyAlignment="1">
      <alignment vertical="center" shrinkToFit="1"/>
    </xf>
    <xf numFmtId="0" fontId="5" fillId="25" borderId="35" xfId="49" applyFont="1" applyFill="1" applyBorder="1" applyAlignment="1" applyProtection="1">
      <alignment horizontal="center" vertical="center" shrinkToFit="1"/>
      <protection locked="0"/>
    </xf>
    <xf numFmtId="0" fontId="5" fillId="38" borderId="0" xfId="49" applyFont="1" applyFill="1" applyAlignment="1" applyProtection="1">
      <alignment horizontal="center" vertical="center"/>
      <protection locked="0"/>
    </xf>
    <xf numFmtId="0" fontId="5" fillId="0" borderId="0" xfId="46" applyFont="1">
      <alignment vertical="center"/>
    </xf>
    <xf numFmtId="0" fontId="5" fillId="38" borderId="39" xfId="46" applyFont="1" applyFill="1" applyBorder="1" applyAlignment="1" applyProtection="1">
      <alignment horizontal="left" vertical="center"/>
      <protection locked="0"/>
    </xf>
    <xf numFmtId="0" fontId="5" fillId="38" borderId="49" xfId="46" applyFont="1" applyFill="1" applyBorder="1" applyAlignment="1">
      <alignment horizontal="left" vertical="center"/>
    </xf>
    <xf numFmtId="0" fontId="5" fillId="38" borderId="35" xfId="46" applyFont="1" applyFill="1" applyBorder="1" applyAlignment="1">
      <alignment horizontal="left" vertical="center"/>
    </xf>
    <xf numFmtId="0" fontId="5" fillId="38" borderId="40" xfId="46" applyFont="1" applyFill="1" applyBorder="1" applyAlignment="1">
      <alignment horizontal="left" vertical="center"/>
    </xf>
    <xf numFmtId="0" fontId="12" fillId="0" borderId="38" xfId="46" applyFont="1" applyBorder="1" applyAlignment="1">
      <alignment horizontal="left" wrapText="1" shrinkToFit="1"/>
    </xf>
    <xf numFmtId="0" fontId="12" fillId="0" borderId="0" xfId="46" applyFont="1" applyAlignment="1">
      <alignment horizontal="left" wrapText="1" shrinkToFit="1"/>
    </xf>
    <xf numFmtId="0" fontId="12" fillId="0" borderId="39" xfId="46" applyFont="1" applyBorder="1" applyAlignment="1">
      <alignment horizontal="left" wrapText="1" shrinkToFit="1"/>
    </xf>
    <xf numFmtId="0" fontId="12" fillId="0" borderId="49" xfId="46" applyFont="1" applyBorder="1" applyAlignment="1">
      <alignment horizontal="left" wrapText="1" shrinkToFit="1"/>
    </xf>
    <xf numFmtId="0" fontId="12" fillId="0" borderId="35" xfId="46" applyFont="1" applyBorder="1" applyAlignment="1">
      <alignment horizontal="left" wrapText="1" shrinkToFit="1"/>
    </xf>
    <xf numFmtId="0" fontId="12" fillId="0" borderId="40" xfId="46" applyFont="1" applyBorder="1" applyAlignment="1">
      <alignment horizontal="left" wrapText="1" shrinkToFit="1"/>
    </xf>
    <xf numFmtId="0" fontId="5" fillId="38" borderId="52" xfId="46" applyFont="1" applyFill="1" applyBorder="1" applyAlignment="1">
      <alignment horizontal="left" vertical="center"/>
    </xf>
    <xf numFmtId="0" fontId="5" fillId="38" borderId="51" xfId="46" applyFont="1" applyFill="1" applyBorder="1" applyAlignment="1">
      <alignment horizontal="left" vertical="center"/>
    </xf>
    <xf numFmtId="0" fontId="5" fillId="38" borderId="35" xfId="46" applyFont="1" applyFill="1" applyBorder="1" applyAlignment="1">
      <alignment vertical="center" shrinkToFit="1"/>
    </xf>
    <xf numFmtId="0" fontId="5" fillId="38" borderId="0" xfId="46" applyFont="1" applyFill="1" applyAlignment="1">
      <alignment horizontal="left" vertical="center" shrinkToFit="1"/>
    </xf>
    <xf numFmtId="0" fontId="5" fillId="38" borderId="39" xfId="46" applyFont="1" applyFill="1" applyBorder="1" applyAlignment="1">
      <alignment horizontal="left" vertical="center" shrinkToFit="1"/>
    </xf>
    <xf numFmtId="0" fontId="5" fillId="38" borderId="35" xfId="46" applyFont="1" applyFill="1" applyBorder="1" applyAlignment="1">
      <alignment horizontal="left" vertical="center" shrinkToFit="1"/>
    </xf>
    <xf numFmtId="0" fontId="5" fillId="38" borderId="40" xfId="46" applyFont="1" applyFill="1" applyBorder="1" applyAlignment="1">
      <alignment horizontal="left" vertical="center" shrinkToFit="1"/>
    </xf>
    <xf numFmtId="0" fontId="5" fillId="38" borderId="0" xfId="46" applyFont="1" applyFill="1" applyAlignment="1">
      <alignment vertical="center" shrinkToFit="1"/>
    </xf>
    <xf numFmtId="0" fontId="5" fillId="38" borderId="35" xfId="46" applyFont="1" applyFill="1" applyBorder="1" applyAlignment="1" applyProtection="1">
      <alignment horizontal="center" vertical="center"/>
      <protection locked="0"/>
    </xf>
    <xf numFmtId="0" fontId="0" fillId="0" borderId="32" xfId="0" applyBorder="1" applyAlignment="1">
      <alignment vertical="top" wrapText="1"/>
    </xf>
    <xf numFmtId="0" fontId="0" fillId="0" borderId="38" xfId="0" applyBorder="1" applyAlignment="1">
      <alignment vertical="top" wrapText="1"/>
    </xf>
    <xf numFmtId="0" fontId="0" fillId="0" borderId="0" xfId="0" applyAlignment="1">
      <alignment vertical="top" wrapText="1"/>
    </xf>
    <xf numFmtId="0" fontId="5" fillId="0" borderId="25" xfId="46" applyFont="1" applyBorder="1" applyAlignment="1">
      <alignment vertical="center" wrapText="1"/>
    </xf>
    <xf numFmtId="0" fontId="0" fillId="0" borderId="32" xfId="0" applyBorder="1" applyAlignment="1">
      <alignment vertical="center" wrapText="1"/>
    </xf>
    <xf numFmtId="0" fontId="0" fillId="0" borderId="48" xfId="0" applyBorder="1" applyAlignment="1">
      <alignment vertical="center" wrapText="1"/>
    </xf>
    <xf numFmtId="0" fontId="0" fillId="0" borderId="38" xfId="0" applyBorder="1" applyAlignment="1">
      <alignment vertical="center" wrapText="1"/>
    </xf>
    <xf numFmtId="0" fontId="0" fillId="0" borderId="0" xfId="0" applyAlignment="1">
      <alignment vertical="center" wrapText="1"/>
    </xf>
    <xf numFmtId="0" fontId="0" fillId="0" borderId="39" xfId="0" applyBorder="1" applyAlignment="1">
      <alignment vertical="center" wrapText="1"/>
    </xf>
    <xf numFmtId="0" fontId="1" fillId="0" borderId="32" xfId="0" applyFont="1" applyBorder="1" applyAlignment="1">
      <alignment vertical="center" wrapText="1"/>
    </xf>
    <xf numFmtId="0" fontId="1" fillId="0" borderId="48" xfId="0" applyFont="1" applyBorder="1" applyAlignment="1">
      <alignment vertical="center" wrapText="1"/>
    </xf>
    <xf numFmtId="0" fontId="1" fillId="0" borderId="38" xfId="0" applyFont="1" applyBorder="1" applyAlignment="1">
      <alignment vertical="center" wrapText="1"/>
    </xf>
    <xf numFmtId="0" fontId="1" fillId="0" borderId="0" xfId="0" applyFont="1" applyAlignment="1">
      <alignment vertical="center" wrapText="1"/>
    </xf>
    <xf numFmtId="0" fontId="1" fillId="0" borderId="39" xfId="0" applyFont="1" applyBorder="1" applyAlignment="1">
      <alignment vertical="center" wrapText="1"/>
    </xf>
    <xf numFmtId="0" fontId="5" fillId="38" borderId="0" xfId="46" applyFont="1" applyFill="1" applyAlignment="1" applyProtection="1">
      <alignment vertical="center" shrinkToFit="1"/>
      <protection locked="0"/>
    </xf>
    <xf numFmtId="0" fontId="5" fillId="38" borderId="39" xfId="46" applyFont="1" applyFill="1" applyBorder="1" applyAlignment="1" applyProtection="1">
      <alignment vertical="center" shrinkToFit="1"/>
      <protection locked="0"/>
    </xf>
    <xf numFmtId="0" fontId="0" fillId="0" borderId="49" xfId="0" applyBorder="1" applyAlignment="1">
      <alignment vertical="center" wrapText="1"/>
    </xf>
    <xf numFmtId="0" fontId="0" fillId="0" borderId="35" xfId="0" applyBorder="1" applyAlignment="1">
      <alignment vertical="center" wrapText="1"/>
    </xf>
    <xf numFmtId="0" fontId="0" fillId="0" borderId="40" xfId="0" applyBorder="1" applyAlignment="1">
      <alignment vertical="center" wrapText="1"/>
    </xf>
    <xf numFmtId="0" fontId="5" fillId="0" borderId="54" xfId="46" applyFont="1" applyBorder="1" applyAlignment="1">
      <alignment vertical="top" wrapText="1"/>
    </xf>
    <xf numFmtId="0" fontId="0" fillId="0" borderId="33" xfId="0" applyBorder="1" applyAlignment="1">
      <alignment vertical="top" wrapText="1"/>
    </xf>
    <xf numFmtId="0" fontId="0" fillId="0" borderId="55" xfId="0" applyBorder="1" applyAlignment="1">
      <alignment vertical="top" wrapText="1"/>
    </xf>
    <xf numFmtId="0" fontId="0" fillId="0" borderId="39" xfId="0" applyBorder="1" applyAlignment="1">
      <alignment vertical="top" wrapText="1"/>
    </xf>
    <xf numFmtId="0" fontId="0" fillId="0" borderId="49" xfId="0" applyBorder="1" applyAlignment="1">
      <alignment vertical="top" wrapText="1"/>
    </xf>
    <xf numFmtId="0" fontId="0" fillId="0" borderId="35" xfId="0" applyBorder="1" applyAlignment="1">
      <alignment vertical="top" wrapText="1"/>
    </xf>
    <xf numFmtId="0" fontId="0" fillId="0" borderId="40" xfId="0" applyBorder="1" applyAlignment="1">
      <alignment vertical="top" wrapText="1"/>
    </xf>
    <xf numFmtId="0" fontId="5" fillId="38" borderId="35" xfId="46" applyFont="1" applyFill="1" applyBorder="1" applyAlignment="1" applyProtection="1">
      <alignment vertical="center" shrinkToFit="1"/>
      <protection locked="0"/>
    </xf>
    <xf numFmtId="0" fontId="5" fillId="38" borderId="40" xfId="46" applyFont="1" applyFill="1" applyBorder="1" applyAlignment="1" applyProtection="1">
      <alignment vertical="center" shrinkToFit="1"/>
      <protection locked="0"/>
    </xf>
    <xf numFmtId="0" fontId="5" fillId="0" borderId="0" xfId="46" applyFont="1" applyAlignment="1" applyProtection="1">
      <alignment vertical="top" wrapText="1"/>
      <protection locked="0"/>
    </xf>
    <xf numFmtId="0" fontId="5" fillId="38" borderId="34" xfId="46" applyFont="1" applyFill="1" applyBorder="1" applyAlignment="1" applyProtection="1">
      <alignment vertical="center" shrinkToFit="1"/>
      <protection locked="0"/>
    </xf>
    <xf numFmtId="0" fontId="5" fillId="38" borderId="51" xfId="46" applyFont="1" applyFill="1" applyBorder="1" applyAlignment="1" applyProtection="1">
      <alignment vertical="center" shrinkToFit="1"/>
      <protection locked="0"/>
    </xf>
    <xf numFmtId="0" fontId="5" fillId="38" borderId="34" xfId="46" applyFont="1" applyFill="1" applyBorder="1" applyAlignment="1">
      <alignment horizontal="center" vertical="center" shrinkToFit="1"/>
    </xf>
    <xf numFmtId="0" fontId="5" fillId="0" borderId="109" xfId="46" applyFont="1" applyBorder="1" applyAlignment="1">
      <alignment vertical="top" textRotation="255"/>
    </xf>
    <xf numFmtId="0" fontId="5" fillId="0" borderId="142" xfId="46" applyFont="1" applyBorder="1" applyAlignment="1">
      <alignment vertical="top" textRotation="255"/>
    </xf>
    <xf numFmtId="0" fontId="5" fillId="0" borderId="112" xfId="46" applyFont="1" applyBorder="1" applyAlignment="1">
      <alignment vertical="top" textRotation="255"/>
    </xf>
    <xf numFmtId="0" fontId="5" fillId="0" borderId="176" xfId="46" applyFont="1" applyBorder="1" applyAlignment="1">
      <alignment horizontal="center" vertical="center"/>
    </xf>
    <xf numFmtId="0" fontId="5" fillId="0" borderId="177" xfId="46" applyFont="1" applyBorder="1" applyAlignment="1">
      <alignment horizontal="center" vertical="center"/>
    </xf>
    <xf numFmtId="0" fontId="5" fillId="0" borderId="178" xfId="46" applyFont="1" applyBorder="1" applyAlignment="1">
      <alignment horizontal="center" vertical="center"/>
    </xf>
    <xf numFmtId="0" fontId="5" fillId="38" borderId="43" xfId="46" applyFont="1" applyFill="1" applyBorder="1" applyAlignment="1">
      <alignment horizontal="center" vertical="center" shrinkToFit="1"/>
    </xf>
    <xf numFmtId="0" fontId="5" fillId="38" borderId="31" xfId="46" applyFont="1" applyFill="1" applyBorder="1" applyAlignment="1">
      <alignment horizontal="center" vertical="center" shrinkToFit="1"/>
    </xf>
    <xf numFmtId="0" fontId="5" fillId="38" borderId="37" xfId="46" applyFont="1" applyFill="1" applyBorder="1" applyAlignment="1">
      <alignment horizontal="center" vertical="center" shrinkToFit="1"/>
    </xf>
    <xf numFmtId="0" fontId="5" fillId="0" borderId="38" xfId="46" applyFont="1" applyBorder="1" applyAlignment="1">
      <alignment horizontal="center" vertical="center"/>
    </xf>
    <xf numFmtId="0" fontId="5" fillId="0" borderId="0" xfId="46" applyFont="1" applyAlignment="1">
      <alignment horizontal="center" vertical="center"/>
    </xf>
    <xf numFmtId="0" fontId="5" fillId="0" borderId="39" xfId="46" applyFont="1" applyBorder="1" applyAlignment="1">
      <alignment horizontal="center" vertical="center"/>
    </xf>
    <xf numFmtId="0" fontId="5" fillId="38" borderId="64" xfId="46" applyFont="1" applyFill="1" applyBorder="1" applyAlignment="1">
      <alignment horizontal="center" vertical="center" shrinkToFit="1"/>
    </xf>
    <xf numFmtId="0" fontId="5" fillId="38" borderId="65" xfId="46" applyFont="1" applyFill="1" applyBorder="1" applyAlignment="1">
      <alignment horizontal="center" vertical="center" shrinkToFit="1"/>
    </xf>
    <xf numFmtId="0" fontId="5" fillId="0" borderId="25" xfId="46" applyFont="1" applyBorder="1" applyAlignment="1">
      <alignment horizontal="right" vertical="center"/>
    </xf>
    <xf numFmtId="0" fontId="5" fillId="0" borderId="32" xfId="46" applyFont="1" applyBorder="1" applyAlignment="1">
      <alignment horizontal="right" vertical="center"/>
    </xf>
    <xf numFmtId="0" fontId="5" fillId="0" borderId="38" xfId="46" applyFont="1" applyBorder="1" applyAlignment="1">
      <alignment horizontal="right" vertical="center"/>
    </xf>
    <xf numFmtId="0" fontId="5" fillId="0" borderId="49" xfId="46" applyFont="1" applyBorder="1" applyAlignment="1">
      <alignment horizontal="right" vertical="center"/>
    </xf>
    <xf numFmtId="0" fontId="5" fillId="0" borderId="35" xfId="46" applyFont="1" applyBorder="1" applyAlignment="1">
      <alignment horizontal="right" vertical="center"/>
    </xf>
    <xf numFmtId="0" fontId="5" fillId="38" borderId="48" xfId="46" applyFont="1" applyFill="1" applyBorder="1" applyAlignment="1">
      <alignment horizontal="center" vertical="center"/>
    </xf>
    <xf numFmtId="0" fontId="5" fillId="38" borderId="39" xfId="46" applyFont="1" applyFill="1" applyBorder="1" applyAlignment="1">
      <alignment horizontal="center" vertical="center"/>
    </xf>
    <xf numFmtId="0" fontId="5" fillId="38" borderId="40" xfId="46" applyFont="1" applyFill="1" applyBorder="1" applyAlignment="1">
      <alignment horizontal="center" vertical="center"/>
    </xf>
    <xf numFmtId="0" fontId="5" fillId="38" borderId="26" xfId="46" applyFont="1" applyFill="1" applyBorder="1" applyAlignment="1">
      <alignment horizontal="center" vertical="center" shrinkToFit="1"/>
    </xf>
    <xf numFmtId="0" fontId="5" fillId="38" borderId="67" xfId="46" applyFont="1" applyFill="1" applyBorder="1" applyAlignment="1">
      <alignment horizontal="center" vertical="center" shrinkToFit="1"/>
    </xf>
    <xf numFmtId="0" fontId="5" fillId="38" borderId="75" xfId="46" applyFont="1" applyFill="1" applyBorder="1" applyAlignment="1">
      <alignment horizontal="center" vertical="center" shrinkToFit="1"/>
    </xf>
    <xf numFmtId="0" fontId="5" fillId="38" borderId="72" xfId="46" applyFont="1" applyFill="1" applyBorder="1" applyAlignment="1">
      <alignment horizontal="center" vertical="center" shrinkToFit="1"/>
    </xf>
    <xf numFmtId="0" fontId="5" fillId="0" borderId="159" xfId="46" applyFont="1" applyBorder="1" applyAlignment="1" applyProtection="1">
      <alignment horizontal="center" vertical="center"/>
      <protection locked="0"/>
    </xf>
    <xf numFmtId="0" fontId="5" fillId="0" borderId="160" xfId="46" applyFont="1" applyBorder="1" applyAlignment="1" applyProtection="1">
      <alignment horizontal="center" vertical="center"/>
      <protection locked="0"/>
    </xf>
    <xf numFmtId="0" fontId="5" fillId="0" borderId="161" xfId="46" applyFont="1" applyBorder="1" applyAlignment="1" applyProtection="1">
      <alignment horizontal="center" vertical="center"/>
      <protection locked="0"/>
    </xf>
    <xf numFmtId="0" fontId="5" fillId="0" borderId="162" xfId="46" applyFont="1" applyBorder="1" applyAlignment="1" applyProtection="1">
      <alignment horizontal="center" vertical="center"/>
      <protection locked="0"/>
    </xf>
    <xf numFmtId="0" fontId="5" fillId="0" borderId="163" xfId="46" applyFont="1" applyBorder="1" applyAlignment="1" applyProtection="1">
      <alignment horizontal="center" vertical="center"/>
      <protection locked="0"/>
    </xf>
    <xf numFmtId="0" fontId="5" fillId="0" borderId="164" xfId="46" applyFont="1" applyBorder="1" applyAlignment="1" applyProtection="1">
      <alignment horizontal="center" vertical="center"/>
      <protection locked="0"/>
    </xf>
    <xf numFmtId="0" fontId="5" fillId="0" borderId="165" xfId="46" applyFont="1" applyBorder="1" applyAlignment="1" applyProtection="1">
      <alignment horizontal="center" vertical="center"/>
      <protection locked="0"/>
    </xf>
    <xf numFmtId="0" fontId="5" fillId="0" borderId="166" xfId="46" applyFont="1" applyBorder="1" applyAlignment="1" applyProtection="1">
      <alignment horizontal="center" vertical="center"/>
      <protection locked="0"/>
    </xf>
    <xf numFmtId="0" fontId="5" fillId="0" borderId="167" xfId="46" applyFont="1" applyBorder="1" applyAlignment="1" applyProtection="1">
      <alignment horizontal="center" vertical="center"/>
      <protection locked="0"/>
    </xf>
    <xf numFmtId="0" fontId="5" fillId="38" borderId="49" xfId="46" applyFont="1" applyFill="1" applyBorder="1" applyAlignment="1">
      <alignment horizontal="center" vertical="center" shrinkToFit="1"/>
    </xf>
    <xf numFmtId="0" fontId="5" fillId="38" borderId="40" xfId="46" applyFont="1" applyFill="1" applyBorder="1" applyAlignment="1">
      <alignment horizontal="center" vertical="center" shrinkToFit="1"/>
    </xf>
    <xf numFmtId="0" fontId="5" fillId="38" borderId="0" xfId="46" applyFont="1" applyFill="1" applyAlignment="1" applyProtection="1">
      <alignment horizontal="center" vertical="center" wrapText="1"/>
      <protection locked="0"/>
    </xf>
    <xf numFmtId="0" fontId="5" fillId="38" borderId="32" xfId="46" applyFont="1" applyFill="1" applyBorder="1" applyAlignment="1" applyProtection="1">
      <alignment horizontal="center" vertical="center" shrinkToFit="1"/>
      <protection locked="0"/>
    </xf>
    <xf numFmtId="0" fontId="5" fillId="0" borderId="127" xfId="46" applyFont="1" applyBorder="1" applyAlignment="1">
      <alignment horizontal="center" vertical="top" textRotation="255"/>
    </xf>
    <xf numFmtId="0" fontId="5" fillId="0" borderId="128" xfId="46" applyFont="1" applyBorder="1" applyAlignment="1">
      <alignment horizontal="center" vertical="top" textRotation="255"/>
    </xf>
    <xf numFmtId="0" fontId="5" fillId="0" borderId="129" xfId="46" applyFont="1" applyBorder="1" applyAlignment="1">
      <alignment horizontal="center" vertical="top" textRotation="255"/>
    </xf>
    <xf numFmtId="0" fontId="5" fillId="38" borderId="58" xfId="46" applyFont="1" applyFill="1" applyBorder="1" applyAlignment="1" applyProtection="1">
      <alignment vertical="center" shrinkToFit="1"/>
      <protection locked="0"/>
    </xf>
    <xf numFmtId="0" fontId="5" fillId="0" borderId="25" xfId="46" applyFont="1" applyBorder="1" applyAlignment="1">
      <alignment vertical="center" shrinkToFit="1"/>
    </xf>
    <xf numFmtId="0" fontId="5" fillId="0" borderId="32" xfId="46" applyFont="1" applyBorder="1" applyAlignment="1">
      <alignment vertical="center" shrinkToFit="1"/>
    </xf>
    <xf numFmtId="0" fontId="5" fillId="0" borderId="48" xfId="46" applyFont="1" applyBorder="1" applyAlignment="1">
      <alignment vertical="center" shrinkToFit="1"/>
    </xf>
    <xf numFmtId="0" fontId="0" fillId="0" borderId="48" xfId="0" applyBorder="1" applyAlignment="1">
      <alignment vertical="top" wrapText="1"/>
    </xf>
    <xf numFmtId="0" fontId="5" fillId="0" borderId="54" xfId="46" applyFont="1" applyBorder="1" applyAlignment="1" applyProtection="1">
      <alignment horizontal="center" vertical="center"/>
      <protection locked="0"/>
    </xf>
    <xf numFmtId="0" fontId="5" fillId="0" borderId="33" xfId="46" applyFont="1" applyBorder="1" applyAlignment="1" applyProtection="1">
      <alignment horizontal="center" vertical="center"/>
      <protection locked="0"/>
    </xf>
    <xf numFmtId="0" fontId="5" fillId="0" borderId="55" xfId="46" applyFont="1" applyBorder="1" applyAlignment="1" applyProtection="1">
      <alignment horizontal="center" vertical="center"/>
      <protection locked="0"/>
    </xf>
    <xf numFmtId="0" fontId="5" fillId="38" borderId="77" xfId="46" applyFont="1" applyFill="1" applyBorder="1" applyAlignment="1">
      <alignment horizontal="center" vertical="center" shrinkToFit="1"/>
    </xf>
    <xf numFmtId="0" fontId="5" fillId="38" borderId="70" xfId="46" applyFont="1" applyFill="1" applyBorder="1" applyAlignment="1">
      <alignment horizontal="center" vertical="center" shrinkToFit="1"/>
    </xf>
    <xf numFmtId="0" fontId="5" fillId="38" borderId="83" xfId="46" applyFont="1" applyFill="1" applyBorder="1" applyAlignment="1">
      <alignment horizontal="center" vertical="center" shrinkToFit="1"/>
    </xf>
    <xf numFmtId="0" fontId="12" fillId="0" borderId="25" xfId="46" applyFont="1" applyBorder="1" applyAlignment="1">
      <alignment horizontal="center" vertical="center" wrapText="1"/>
    </xf>
    <xf numFmtId="0" fontId="12" fillId="0" borderId="32" xfId="46" applyFont="1" applyBorder="1" applyAlignment="1">
      <alignment horizontal="center" vertical="center" wrapText="1"/>
    </xf>
    <xf numFmtId="0" fontId="12" fillId="0" borderId="48" xfId="46" applyFont="1" applyBorder="1" applyAlignment="1">
      <alignment horizontal="center" vertical="center" wrapText="1"/>
    </xf>
    <xf numFmtId="0" fontId="12" fillId="0" borderId="38" xfId="46" applyFont="1" applyBorder="1" applyAlignment="1">
      <alignment horizontal="center" vertical="center" wrapText="1"/>
    </xf>
    <xf numFmtId="0" fontId="12" fillId="0" borderId="0" xfId="46" applyFont="1" applyAlignment="1">
      <alignment horizontal="center" vertical="center" wrapText="1"/>
    </xf>
    <xf numFmtId="0" fontId="12" fillId="0" borderId="39" xfId="46" applyFont="1" applyBorder="1" applyAlignment="1">
      <alignment horizontal="center" vertical="center" wrapText="1"/>
    </xf>
    <xf numFmtId="0" fontId="12" fillId="0" borderId="49" xfId="46" applyFont="1" applyBorder="1" applyAlignment="1">
      <alignment horizontal="center" vertical="center" wrapText="1"/>
    </xf>
    <xf numFmtId="0" fontId="12" fillId="0" borderId="35" xfId="46" applyFont="1" applyBorder="1" applyAlignment="1">
      <alignment horizontal="center" vertical="center" wrapText="1"/>
    </xf>
    <xf numFmtId="0" fontId="12" fillId="0" borderId="40" xfId="46" applyFont="1" applyBorder="1" applyAlignment="1">
      <alignment horizontal="center" vertical="center" wrapText="1"/>
    </xf>
    <xf numFmtId="176" fontId="5" fillId="25" borderId="0" xfId="47" applyNumberFormat="1" applyFont="1" applyFill="1" applyAlignment="1" applyProtection="1">
      <alignment horizontal="center" vertical="center" shrinkToFit="1"/>
      <protection locked="0"/>
    </xf>
    <xf numFmtId="0" fontId="5" fillId="38" borderId="0" xfId="0" applyFont="1" applyFill="1" applyAlignment="1" applyProtection="1">
      <alignment vertical="center" shrinkToFit="1"/>
      <protection locked="0"/>
    </xf>
    <xf numFmtId="0" fontId="5" fillId="38" borderId="39" xfId="0" applyFont="1" applyFill="1" applyBorder="1" applyAlignment="1" applyProtection="1">
      <alignment vertical="center" shrinkToFit="1"/>
      <protection locked="0"/>
    </xf>
    <xf numFmtId="182" fontId="5" fillId="38" borderId="38" xfId="46" applyNumberFormat="1" applyFont="1" applyFill="1" applyBorder="1" applyAlignment="1" applyProtection="1">
      <alignment horizontal="left" vertical="center"/>
      <protection locked="0"/>
    </xf>
    <xf numFmtId="182" fontId="5" fillId="38" borderId="0" xfId="46" applyNumberFormat="1" applyFont="1" applyFill="1" applyAlignment="1" applyProtection="1">
      <alignment horizontal="left" vertical="center"/>
      <protection locked="0"/>
    </xf>
    <xf numFmtId="182" fontId="5" fillId="38" borderId="39" xfId="46" applyNumberFormat="1" applyFont="1" applyFill="1" applyBorder="1" applyAlignment="1" applyProtection="1">
      <alignment horizontal="left" vertical="center"/>
      <protection locked="0"/>
    </xf>
    <xf numFmtId="186" fontId="5" fillId="25" borderId="0" xfId="47" applyNumberFormat="1" applyFont="1" applyFill="1" applyAlignment="1" applyProtection="1">
      <alignment horizontal="center" vertical="center" shrinkToFit="1"/>
      <protection locked="0"/>
    </xf>
    <xf numFmtId="0" fontId="5" fillId="38" borderId="32" xfId="0" applyFont="1" applyFill="1" applyBorder="1" applyAlignment="1">
      <alignment horizontal="center" vertical="center" shrinkToFit="1"/>
    </xf>
    <xf numFmtId="0" fontId="5" fillId="38" borderId="0" xfId="0" applyFont="1" applyFill="1" applyAlignment="1">
      <alignment horizontal="center" vertical="center" shrinkToFit="1"/>
    </xf>
    <xf numFmtId="0" fontId="5" fillId="38" borderId="35" xfId="0" applyFont="1" applyFill="1" applyBorder="1" applyAlignment="1">
      <alignment horizontal="center" vertical="center" shrinkToFit="1"/>
    </xf>
    <xf numFmtId="0" fontId="5" fillId="38" borderId="35" xfId="0" applyFont="1" applyFill="1" applyBorder="1" applyAlignment="1" applyProtection="1">
      <alignment vertical="center" shrinkToFit="1"/>
      <protection locked="0"/>
    </xf>
    <xf numFmtId="0" fontId="5" fillId="38" borderId="40" xfId="0" applyFont="1" applyFill="1" applyBorder="1" applyAlignment="1" applyProtection="1">
      <alignment vertical="center" shrinkToFit="1"/>
      <protection locked="0"/>
    </xf>
    <xf numFmtId="186" fontId="5" fillId="38" borderId="0" xfId="46" applyNumberFormat="1" applyFont="1" applyFill="1" applyAlignment="1">
      <alignment horizontal="center" vertical="center"/>
    </xf>
    <xf numFmtId="0" fontId="53" fillId="0" borderId="25" xfId="46" applyFont="1" applyBorder="1" applyAlignment="1">
      <alignment vertical="top" wrapText="1"/>
    </xf>
    <xf numFmtId="0" fontId="53" fillId="0" borderId="32" xfId="46" applyFont="1" applyBorder="1" applyAlignment="1">
      <alignment vertical="top" wrapText="1"/>
    </xf>
    <xf numFmtId="0" fontId="53" fillId="0" borderId="48" xfId="46" applyFont="1" applyBorder="1" applyAlignment="1">
      <alignment vertical="top" wrapText="1"/>
    </xf>
    <xf numFmtId="0" fontId="53" fillId="0" borderId="52" xfId="46" applyFont="1" applyBorder="1" applyAlignment="1">
      <alignment vertical="top" wrapText="1"/>
    </xf>
    <xf numFmtId="0" fontId="53" fillId="0" borderId="34" xfId="46" applyFont="1" applyBorder="1" applyAlignment="1">
      <alignment vertical="top" wrapText="1"/>
    </xf>
    <xf numFmtId="0" fontId="53" fillId="0" borderId="51" xfId="46" applyFont="1" applyBorder="1" applyAlignment="1">
      <alignment vertical="top" wrapText="1"/>
    </xf>
    <xf numFmtId="176" fontId="5" fillId="38" borderId="0" xfId="46" applyNumberFormat="1" applyFont="1" applyFill="1" applyAlignment="1">
      <alignment horizontal="center" vertical="center" shrinkToFit="1"/>
    </xf>
    <xf numFmtId="0" fontId="5" fillId="0" borderId="54" xfId="46" applyFont="1" applyBorder="1" applyAlignment="1">
      <alignment horizontal="left" vertical="top" wrapText="1"/>
    </xf>
    <xf numFmtId="0" fontId="5" fillId="0" borderId="33" xfId="46" applyFont="1" applyBorder="1" applyAlignment="1">
      <alignment horizontal="left" vertical="top" wrapText="1"/>
    </xf>
    <xf numFmtId="0" fontId="5" fillId="0" borderId="55" xfId="46" applyFont="1" applyBorder="1" applyAlignment="1">
      <alignment horizontal="left" vertical="top" wrapText="1"/>
    </xf>
    <xf numFmtId="0" fontId="53" fillId="0" borderId="38" xfId="46" applyFont="1" applyBorder="1" applyAlignment="1">
      <alignment vertical="top" wrapText="1"/>
    </xf>
    <xf numFmtId="0" fontId="53" fillId="0" borderId="0" xfId="46" applyFont="1" applyAlignment="1">
      <alignment vertical="top" wrapText="1"/>
    </xf>
    <xf numFmtId="0" fontId="53" fillId="0" borderId="39" xfId="46" applyFont="1" applyBorder="1" applyAlignment="1">
      <alignment vertical="top" wrapText="1"/>
    </xf>
    <xf numFmtId="0" fontId="53" fillId="0" borderId="49" xfId="46" applyFont="1" applyBorder="1" applyAlignment="1">
      <alignment vertical="top" wrapText="1"/>
    </xf>
    <xf numFmtId="0" fontId="53" fillId="0" borderId="35" xfId="46" applyFont="1" applyBorder="1" applyAlignment="1">
      <alignment vertical="top" wrapText="1"/>
    </xf>
    <xf numFmtId="0" fontId="53" fillId="0" borderId="40" xfId="46" applyFont="1" applyBorder="1" applyAlignment="1">
      <alignment vertical="top" wrapText="1"/>
    </xf>
    <xf numFmtId="176" fontId="5" fillId="38" borderId="32" xfId="46" applyNumberFormat="1" applyFont="1" applyFill="1" applyBorder="1" applyAlignment="1">
      <alignment horizontal="center" vertical="center" shrinkToFit="1"/>
    </xf>
    <xf numFmtId="176" fontId="5" fillId="38" borderId="0" xfId="46" applyNumberFormat="1" applyFont="1" applyFill="1" applyAlignment="1">
      <alignment horizontal="center" vertical="center"/>
    </xf>
    <xf numFmtId="189" fontId="5" fillId="38" borderId="0" xfId="46" applyNumberFormat="1" applyFont="1" applyFill="1" applyAlignment="1">
      <alignment horizontal="center" vertical="center"/>
    </xf>
    <xf numFmtId="176" fontId="5" fillId="38" borderId="0" xfId="47" applyNumberFormat="1" applyFont="1" applyFill="1" applyAlignment="1" applyProtection="1">
      <alignment horizontal="center" vertical="center" shrinkToFit="1"/>
      <protection locked="0"/>
    </xf>
    <xf numFmtId="0" fontId="5" fillId="38" borderId="35" xfId="0" applyFont="1" applyFill="1" applyBorder="1" applyAlignment="1" applyProtection="1">
      <alignment horizontal="left" vertical="center" shrinkToFit="1"/>
      <protection locked="0"/>
    </xf>
    <xf numFmtId="0" fontId="5" fillId="38" borderId="49" xfId="0" applyFont="1" applyFill="1" applyBorder="1" applyAlignment="1" applyProtection="1">
      <alignment horizontal="left"/>
      <protection locked="0"/>
    </xf>
    <xf numFmtId="0" fontId="5" fillId="38" borderId="35" xfId="0" applyFont="1" applyFill="1" applyBorder="1" applyAlignment="1" applyProtection="1">
      <alignment horizontal="left"/>
      <protection locked="0"/>
    </xf>
    <xf numFmtId="0" fontId="5" fillId="38" borderId="40" xfId="0" applyFont="1" applyFill="1" applyBorder="1" applyAlignment="1" applyProtection="1">
      <alignment horizontal="left"/>
      <protection locked="0"/>
    </xf>
    <xf numFmtId="0" fontId="5" fillId="38" borderId="38" xfId="0" applyFont="1" applyFill="1" applyBorder="1" applyAlignment="1" applyProtection="1">
      <alignment horizontal="center" vertical="center"/>
      <protection locked="0"/>
    </xf>
    <xf numFmtId="0" fontId="5" fillId="38" borderId="39" xfId="0" applyFont="1" applyFill="1" applyBorder="1" applyAlignment="1" applyProtection="1">
      <alignment horizontal="center" vertical="center"/>
      <protection locked="0"/>
    </xf>
    <xf numFmtId="0" fontId="5" fillId="0" borderId="109" xfId="0" applyFont="1" applyBorder="1" applyAlignment="1">
      <alignment horizontal="center" vertical="top" textRotation="255"/>
    </xf>
    <xf numFmtId="0" fontId="5" fillId="0" borderId="142" xfId="0" applyFont="1" applyBorder="1" applyAlignment="1">
      <alignment horizontal="center" vertical="top" textRotation="255"/>
    </xf>
    <xf numFmtId="0" fontId="5" fillId="0" borderId="112" xfId="0" applyFont="1" applyBorder="1" applyAlignment="1">
      <alignment horizontal="center" vertical="top" textRotation="255"/>
    </xf>
    <xf numFmtId="0" fontId="5" fillId="38" borderId="35" xfId="0" applyFont="1" applyFill="1" applyBorder="1" applyAlignment="1" applyProtection="1">
      <alignment horizontal="center" vertical="center" shrinkToFit="1"/>
      <protection locked="0"/>
    </xf>
    <xf numFmtId="0" fontId="5" fillId="0" borderId="176" xfId="0" applyFont="1" applyBorder="1" applyAlignment="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59" xfId="0" applyFont="1" applyBorder="1" applyAlignment="1">
      <alignment horizontal="center" vertical="center" wrapText="1"/>
    </xf>
    <xf numFmtId="0" fontId="5" fillId="0" borderId="160" xfId="0" applyFont="1" applyBorder="1" applyAlignment="1">
      <alignment horizontal="center" vertical="center" wrapText="1"/>
    </xf>
    <xf numFmtId="0" fontId="5" fillId="0" borderId="161" xfId="0" applyFont="1" applyBorder="1" applyAlignment="1">
      <alignment horizontal="center" vertical="center" wrapText="1"/>
    </xf>
    <xf numFmtId="0" fontId="5" fillId="0" borderId="162" xfId="0" applyFont="1" applyBorder="1" applyAlignment="1">
      <alignment horizontal="center" vertical="center" wrapText="1"/>
    </xf>
    <xf numFmtId="0" fontId="5" fillId="0" borderId="163" xfId="0" applyFont="1" applyBorder="1" applyAlignment="1">
      <alignment horizontal="center" vertical="center" wrapText="1"/>
    </xf>
    <xf numFmtId="0" fontId="5" fillId="0" borderId="164" xfId="0" applyFont="1" applyBorder="1" applyAlignment="1">
      <alignment horizontal="center" vertical="center" wrapText="1"/>
    </xf>
    <xf numFmtId="0" fontId="5" fillId="0" borderId="168" xfId="0" applyFont="1" applyBorder="1" applyAlignment="1">
      <alignment horizontal="center" vertical="center" wrapText="1"/>
    </xf>
    <xf numFmtId="0" fontId="5" fillId="0" borderId="169" xfId="0" applyFont="1" applyBorder="1" applyAlignment="1">
      <alignment horizontal="center" vertical="center" wrapText="1"/>
    </xf>
    <xf numFmtId="0" fontId="5" fillId="0" borderId="170" xfId="0" applyFont="1" applyBorder="1" applyAlignment="1">
      <alignment horizontal="center" vertical="center" wrapText="1"/>
    </xf>
    <xf numFmtId="0" fontId="5" fillId="38" borderId="35" xfId="0" applyFont="1" applyFill="1" applyBorder="1" applyAlignment="1" applyProtection="1">
      <alignment horizontal="center" vertical="center"/>
      <protection locked="0"/>
    </xf>
    <xf numFmtId="0" fontId="5" fillId="0" borderId="43" xfId="46" applyFont="1" applyBorder="1" applyAlignment="1">
      <alignment horizontal="center" vertical="center" shrinkToFit="1"/>
    </xf>
    <xf numFmtId="0" fontId="5" fillId="0" borderId="31" xfId="46" applyFont="1" applyBorder="1" applyAlignment="1">
      <alignment horizontal="center" vertical="center" shrinkToFit="1"/>
    </xf>
    <xf numFmtId="0" fontId="5" fillId="0" borderId="37" xfId="46" applyFont="1" applyBorder="1" applyAlignment="1">
      <alignment horizontal="center" vertical="center" shrinkToFit="1"/>
    </xf>
    <xf numFmtId="0" fontId="5" fillId="38" borderId="35" xfId="46" applyFont="1" applyFill="1" applyBorder="1" applyAlignment="1" applyProtection="1">
      <alignment horizontal="center" vertical="center" shrinkToFit="1"/>
      <protection locked="0"/>
    </xf>
    <xf numFmtId="0" fontId="5" fillId="38" borderId="33" xfId="46" applyFont="1" applyFill="1" applyBorder="1" applyAlignment="1" applyProtection="1">
      <alignment horizontal="center" vertical="center" shrinkToFit="1"/>
      <protection locked="0"/>
    </xf>
    <xf numFmtId="0" fontId="12" fillId="0" borderId="0" xfId="46" applyFont="1" applyAlignment="1" applyProtection="1">
      <alignment vertical="center" shrinkToFit="1"/>
      <protection locked="0"/>
    </xf>
    <xf numFmtId="0" fontId="12" fillId="0" borderId="39" xfId="46" applyFont="1" applyBorder="1" applyAlignment="1" applyProtection="1">
      <alignment vertical="center" shrinkToFit="1"/>
      <protection locked="0"/>
    </xf>
    <xf numFmtId="0" fontId="5" fillId="38" borderId="0" xfId="46" applyFont="1" applyFill="1" applyAlignment="1" applyProtection="1">
      <alignment horizontal="right" vertical="center"/>
      <protection locked="0"/>
    </xf>
    <xf numFmtId="0" fontId="5" fillId="0" borderId="142" xfId="46" applyFont="1" applyBorder="1" applyAlignment="1">
      <alignment horizontal="center" vertical="center"/>
    </xf>
    <xf numFmtId="0" fontId="5" fillId="0" borderId="112" xfId="46" applyFont="1" applyBorder="1" applyAlignment="1">
      <alignment horizontal="center" vertical="center"/>
    </xf>
    <xf numFmtId="0" fontId="5" fillId="0" borderId="56" xfId="46" applyFont="1" applyBorder="1" applyAlignment="1">
      <alignment horizontal="center" vertical="center"/>
    </xf>
    <xf numFmtId="0" fontId="5" fillId="0" borderId="94" xfId="46" applyFont="1" applyBorder="1" applyAlignment="1">
      <alignment horizontal="center" vertical="center"/>
    </xf>
    <xf numFmtId="0" fontId="5" fillId="38" borderId="56" xfId="46" applyFont="1" applyFill="1" applyBorder="1" applyAlignment="1" applyProtection="1">
      <alignment horizontal="center" vertical="center"/>
      <protection locked="0"/>
    </xf>
    <xf numFmtId="0" fontId="5" fillId="38" borderId="34" xfId="46" applyFont="1" applyFill="1" applyBorder="1" applyAlignment="1" applyProtection="1">
      <alignment horizontal="center" vertical="center"/>
      <protection locked="0"/>
    </xf>
    <xf numFmtId="0" fontId="5" fillId="38" borderId="59" xfId="46" applyFont="1" applyFill="1" applyBorder="1" applyAlignment="1" applyProtection="1">
      <alignment horizontal="center" vertical="center"/>
      <protection locked="0"/>
    </xf>
    <xf numFmtId="0" fontId="5" fillId="38" borderId="60" xfId="46" applyFont="1" applyFill="1" applyBorder="1" applyAlignment="1" applyProtection="1">
      <alignment horizontal="center" vertical="center"/>
      <protection locked="0"/>
    </xf>
    <xf numFmtId="0" fontId="12" fillId="0" borderId="0" xfId="46" applyFont="1" applyProtection="1">
      <alignment vertical="center"/>
      <protection locked="0"/>
    </xf>
    <xf numFmtId="0" fontId="12" fillId="0" borderId="39" xfId="46" applyFont="1" applyBorder="1" applyProtection="1">
      <alignment vertical="center"/>
      <protection locked="0"/>
    </xf>
    <xf numFmtId="0" fontId="5" fillId="38" borderId="54" xfId="46" applyFont="1" applyFill="1" applyBorder="1" applyAlignment="1">
      <alignment horizontal="center" vertical="center"/>
    </xf>
    <xf numFmtId="0" fontId="5" fillId="38" borderId="55" xfId="46" applyFont="1" applyFill="1" applyBorder="1" applyAlignment="1">
      <alignment horizontal="center" vertical="center"/>
    </xf>
    <xf numFmtId="0" fontId="5" fillId="38" borderId="38" xfId="46" applyFont="1" applyFill="1" applyBorder="1" applyAlignment="1" applyProtection="1">
      <alignment horizontal="left" vertical="center" shrinkToFit="1"/>
      <protection locked="0"/>
    </xf>
    <xf numFmtId="0" fontId="5" fillId="38" borderId="0" xfId="46" applyFont="1" applyFill="1" applyAlignment="1" applyProtection="1">
      <alignment horizontal="left" vertical="center" shrinkToFit="1"/>
      <protection locked="0"/>
    </xf>
    <xf numFmtId="0" fontId="5" fillId="38" borderId="39" xfId="46" applyFont="1" applyFill="1" applyBorder="1" applyAlignment="1" applyProtection="1">
      <alignment horizontal="left" vertical="center" shrinkToFit="1"/>
      <protection locked="0"/>
    </xf>
    <xf numFmtId="0" fontId="5" fillId="38" borderId="38" xfId="46" applyFont="1" applyFill="1" applyBorder="1" applyAlignment="1">
      <alignment horizontal="left" vertical="center"/>
    </xf>
    <xf numFmtId="0" fontId="5" fillId="38" borderId="39" xfId="46" applyFont="1" applyFill="1" applyBorder="1" applyAlignment="1">
      <alignment horizontal="left" vertical="center"/>
    </xf>
    <xf numFmtId="0" fontId="5" fillId="38" borderId="38" xfId="46" applyFont="1" applyFill="1" applyBorder="1" applyAlignment="1">
      <alignment horizontal="center" vertical="center"/>
    </xf>
    <xf numFmtId="0" fontId="5" fillId="0" borderId="108" xfId="0" applyFont="1" applyBorder="1">
      <alignment vertical="center"/>
    </xf>
    <xf numFmtId="0" fontId="5" fillId="0" borderId="118" xfId="0" applyFont="1" applyBorder="1">
      <alignment vertical="center"/>
    </xf>
    <xf numFmtId="0" fontId="5" fillId="38" borderId="33" xfId="46" applyFont="1" applyFill="1" applyBorder="1" applyAlignment="1">
      <alignment horizontal="center" vertical="center" shrinkToFit="1"/>
    </xf>
    <xf numFmtId="0" fontId="5" fillId="38" borderId="60" xfId="46" applyFont="1" applyFill="1" applyBorder="1" applyAlignment="1">
      <alignment horizontal="center" vertical="center" shrinkToFit="1"/>
    </xf>
    <xf numFmtId="0" fontId="5" fillId="38" borderId="59" xfId="46" applyFont="1" applyFill="1" applyBorder="1" applyAlignment="1">
      <alignment horizontal="center" vertical="center" shrinkToFit="1"/>
    </xf>
    <xf numFmtId="0" fontId="5" fillId="0" borderId="48" xfId="46" applyFont="1" applyBorder="1" applyAlignment="1">
      <alignment horizontal="center" vertical="top" textRotation="255"/>
    </xf>
    <xf numFmtId="0" fontId="5" fillId="0" borderId="39" xfId="46" applyFont="1" applyBorder="1" applyAlignment="1">
      <alignment horizontal="center" vertical="top" textRotation="255"/>
    </xf>
    <xf numFmtId="0" fontId="0" fillId="0" borderId="142" xfId="0" applyBorder="1" applyAlignment="1">
      <alignment horizontal="center" vertical="center"/>
    </xf>
    <xf numFmtId="0" fontId="0" fillId="0" borderId="112" xfId="0" applyBorder="1" applyAlignment="1">
      <alignment horizontal="center" vertical="center"/>
    </xf>
    <xf numFmtId="0" fontId="5" fillId="0" borderId="55" xfId="46" applyFont="1" applyBorder="1" applyAlignment="1">
      <alignment horizontal="center" vertical="top" textRotation="255"/>
    </xf>
    <xf numFmtId="0" fontId="5" fillId="38" borderId="38" xfId="46" applyFont="1" applyFill="1" applyBorder="1" applyAlignment="1">
      <alignment horizontal="left" vertical="center" indent="1"/>
    </xf>
    <xf numFmtId="0" fontId="5" fillId="38" borderId="0" xfId="46" applyFont="1" applyFill="1" applyAlignment="1">
      <alignment horizontal="left" vertical="center" indent="1"/>
    </xf>
    <xf numFmtId="0" fontId="5" fillId="38" borderId="39" xfId="46" applyFont="1" applyFill="1" applyBorder="1" applyAlignment="1">
      <alignment horizontal="left" vertical="center" indent="1"/>
    </xf>
    <xf numFmtId="0" fontId="12" fillId="38" borderId="0" xfId="46" applyFont="1" applyFill="1" applyAlignment="1" applyProtection="1">
      <alignment vertical="center" shrinkToFit="1"/>
      <protection locked="0"/>
    </xf>
    <xf numFmtId="0" fontId="12" fillId="38" borderId="39" xfId="46" applyFont="1" applyFill="1" applyBorder="1" applyAlignment="1" applyProtection="1">
      <alignment vertical="center" shrinkToFit="1"/>
      <protection locked="0"/>
    </xf>
    <xf numFmtId="0" fontId="5" fillId="38" borderId="63" xfId="46" applyFont="1" applyFill="1" applyBorder="1" applyAlignment="1" applyProtection="1">
      <alignment horizontal="center" vertical="center"/>
      <protection locked="0"/>
    </xf>
    <xf numFmtId="0" fontId="5" fillId="38" borderId="34" xfId="46" applyFont="1" applyFill="1" applyBorder="1" applyAlignment="1" applyProtection="1">
      <alignment horizontal="center" vertical="center" shrinkToFit="1"/>
      <protection locked="0"/>
    </xf>
    <xf numFmtId="0" fontId="3" fillId="0" borderId="49" xfId="45" applyFont="1" applyBorder="1" applyAlignment="1">
      <alignment horizontal="center" vertical="center"/>
    </xf>
    <xf numFmtId="0" fontId="3" fillId="0" borderId="44" xfId="45" applyFont="1" applyBorder="1" applyAlignment="1">
      <alignment horizontal="center" vertical="center"/>
    </xf>
    <xf numFmtId="177" fontId="3" fillId="0" borderId="179" xfId="45" applyNumberFormat="1" applyFont="1" applyBorder="1" applyAlignment="1">
      <alignment horizontal="right" vertical="center"/>
    </xf>
    <xf numFmtId="177" fontId="3" fillId="0" borderId="180" xfId="45" applyNumberFormat="1" applyFont="1" applyBorder="1" applyAlignment="1">
      <alignment horizontal="right" vertical="center"/>
    </xf>
    <xf numFmtId="0" fontId="18" fillId="0" borderId="181" xfId="45" applyFont="1" applyBorder="1" applyAlignment="1">
      <alignment horizontal="center" vertical="center" wrapText="1"/>
    </xf>
    <xf numFmtId="0" fontId="3" fillId="0" borderId="43" xfId="45" applyFont="1" applyBorder="1" applyAlignment="1">
      <alignment horizontal="center" vertical="center" wrapText="1"/>
    </xf>
    <xf numFmtId="0" fontId="3" fillId="0" borderId="182" xfId="45" applyFont="1" applyBorder="1" applyAlignment="1">
      <alignment horizontal="center" vertical="center" wrapText="1"/>
    </xf>
    <xf numFmtId="9" fontId="3" fillId="0" borderId="41" xfId="45" applyNumberFormat="1" applyFont="1" applyBorder="1" applyAlignment="1">
      <alignment horizontal="center" vertical="center"/>
    </xf>
    <xf numFmtId="177" fontId="3" fillId="0" borderId="38" xfId="45" applyNumberFormat="1" applyFont="1" applyBorder="1" applyAlignment="1">
      <alignment horizontal="right" vertical="center"/>
    </xf>
    <xf numFmtId="177" fontId="3" fillId="0" borderId="0" xfId="45" applyNumberFormat="1" applyFont="1" applyAlignment="1">
      <alignment horizontal="right" vertical="center"/>
    </xf>
    <xf numFmtId="177" fontId="3" fillId="0" borderId="183" xfId="45" applyNumberFormat="1" applyFont="1" applyBorder="1" applyAlignment="1">
      <alignment horizontal="right" vertical="center"/>
    </xf>
    <xf numFmtId="177" fontId="3" fillId="0" borderId="184" xfId="45" applyNumberFormat="1" applyFont="1" applyBorder="1" applyAlignment="1">
      <alignment horizontal="right" vertical="center"/>
    </xf>
    <xf numFmtId="0" fontId="3" fillId="0" borderId="42" xfId="45" applyFont="1" applyBorder="1" applyAlignment="1">
      <alignment horizontal="center" vertical="center"/>
    </xf>
    <xf numFmtId="0" fontId="3" fillId="0" borderId="21" xfId="45" applyFont="1" applyBorder="1" applyAlignment="1">
      <alignment horizontal="center" vertical="center"/>
    </xf>
    <xf numFmtId="0" fontId="3" fillId="0" borderId="16" xfId="45" applyFont="1" applyBorder="1" applyAlignment="1">
      <alignment horizontal="center" vertical="center"/>
    </xf>
    <xf numFmtId="0" fontId="3" fillId="0" borderId="38" xfId="45" applyFont="1" applyBorder="1" applyAlignment="1">
      <alignment horizontal="center" vertical="center"/>
    </xf>
    <xf numFmtId="0" fontId="3" fillId="0" borderId="185" xfId="45" applyFont="1" applyBorder="1" applyAlignment="1">
      <alignment horizontal="center" vertical="center"/>
    </xf>
    <xf numFmtId="0" fontId="3" fillId="0" borderId="152" xfId="45" applyFont="1" applyBorder="1" applyAlignment="1">
      <alignment horizontal="center" vertical="center"/>
    </xf>
    <xf numFmtId="0" fontId="3" fillId="0" borderId="46" xfId="45" applyFont="1" applyBorder="1" applyAlignment="1">
      <alignment horizontal="center" vertical="center"/>
    </xf>
    <xf numFmtId="0" fontId="3" fillId="0" borderId="27" xfId="45" applyFont="1" applyBorder="1" applyAlignment="1">
      <alignment horizontal="center" vertical="center"/>
    </xf>
    <xf numFmtId="0" fontId="18" fillId="0" borderId="49" xfId="45" applyFont="1" applyBorder="1" applyAlignment="1">
      <alignment horizontal="center" vertical="center" wrapText="1"/>
    </xf>
    <xf numFmtId="0" fontId="3" fillId="0" borderId="25" xfId="45" applyFont="1" applyBorder="1" applyAlignment="1">
      <alignment horizontal="center" vertical="center" wrapText="1"/>
    </xf>
    <xf numFmtId="0" fontId="18" fillId="0" borderId="43" xfId="45" applyFont="1" applyBorder="1" applyAlignment="1">
      <alignment horizontal="center" vertical="center" wrapText="1"/>
    </xf>
    <xf numFmtId="9" fontId="3" fillId="0" borderId="186" xfId="45" applyNumberFormat="1" applyFont="1" applyBorder="1" applyAlignment="1">
      <alignment horizontal="center" vertical="center"/>
    </xf>
    <xf numFmtId="9" fontId="3" fillId="0" borderId="187" xfId="45" applyNumberFormat="1" applyFont="1" applyBorder="1" applyAlignment="1">
      <alignment horizontal="center" vertical="center"/>
    </xf>
    <xf numFmtId="9" fontId="3" fillId="0" borderId="188" xfId="45" applyNumberFormat="1" applyFont="1" applyBorder="1" applyAlignment="1">
      <alignment horizontal="center" vertical="center"/>
    </xf>
    <xf numFmtId="0" fontId="1" fillId="0" borderId="35" xfId="45" applyBorder="1" applyAlignment="1">
      <alignment horizontal="center"/>
    </xf>
    <xf numFmtId="0" fontId="3" fillId="0" borderId="125" xfId="45" applyFont="1" applyBorder="1" applyAlignment="1">
      <alignment horizontal="center" vertical="center"/>
    </xf>
    <xf numFmtId="0" fontId="3" fillId="0" borderId="36" xfId="45" applyFont="1" applyBorder="1" applyAlignment="1">
      <alignment horizontal="center" vertical="center"/>
    </xf>
    <xf numFmtId="0" fontId="3" fillId="0" borderId="42" xfId="45" applyFont="1" applyBorder="1" applyAlignment="1">
      <alignment vertical="center"/>
    </xf>
    <xf numFmtId="0" fontId="3" fillId="0" borderId="189" xfId="45" applyFont="1" applyBorder="1" applyAlignment="1">
      <alignment vertical="center"/>
    </xf>
    <xf numFmtId="177" fontId="3" fillId="0" borderId="21" xfId="45" applyNumberFormat="1" applyFont="1" applyBorder="1"/>
    <xf numFmtId="177" fontId="3" fillId="0" borderId="190" xfId="45" applyNumberFormat="1" applyFont="1" applyBorder="1"/>
    <xf numFmtId="0" fontId="18" fillId="0" borderId="43" xfId="45" applyFont="1" applyBorder="1" applyAlignment="1">
      <alignment vertical="center"/>
    </xf>
    <xf numFmtId="0" fontId="3" fillId="0" borderId="31" xfId="45" applyFont="1" applyBorder="1" applyAlignment="1">
      <alignment vertical="center"/>
    </xf>
    <xf numFmtId="0" fontId="3" fillId="0" borderId="37" xfId="45" applyFont="1" applyBorder="1" applyAlignment="1">
      <alignment vertical="center"/>
    </xf>
    <xf numFmtId="0" fontId="3" fillId="0" borderId="43" xfId="45" applyFont="1" applyBorder="1" applyAlignment="1">
      <alignment horizontal="center" vertical="center"/>
    </xf>
    <xf numFmtId="0" fontId="18" fillId="0" borderId="21" xfId="45" applyFont="1" applyBorder="1" applyAlignment="1">
      <alignment horizontal="center" vertical="center"/>
    </xf>
    <xf numFmtId="0" fontId="3" fillId="0" borderId="191" xfId="45" applyFont="1" applyBorder="1" applyAlignment="1">
      <alignment horizontal="center" vertical="center"/>
    </xf>
    <xf numFmtId="0" fontId="3" fillId="0" borderId="192" xfId="45" applyFont="1" applyBorder="1" applyAlignment="1">
      <alignment horizontal="center" vertical="center"/>
    </xf>
    <xf numFmtId="0" fontId="14" fillId="0" borderId="0" xfId="45" applyFont="1" applyAlignment="1">
      <alignment horizontal="left" vertical="top" wrapText="1"/>
    </xf>
    <xf numFmtId="0" fontId="9" fillId="0" borderId="0" xfId="45" applyFont="1" applyAlignment="1">
      <alignment horizontal="left" vertical="center" wrapText="1"/>
    </xf>
    <xf numFmtId="0" fontId="9" fillId="0" borderId="0" xfId="45" applyFont="1" applyAlignment="1">
      <alignment horizontal="left" vertical="center"/>
    </xf>
    <xf numFmtId="0" fontId="18" fillId="0" borderId="25" xfId="45" applyFont="1" applyBorder="1" applyAlignment="1">
      <alignment horizontal="center" vertical="center" shrinkToFit="1"/>
    </xf>
    <xf numFmtId="0" fontId="3" fillId="0" borderId="193" xfId="45" applyFont="1" applyBorder="1" applyAlignment="1">
      <alignment horizontal="center" vertical="center" shrinkToFit="1"/>
    </xf>
    <xf numFmtId="0" fontId="5" fillId="0" borderId="49" xfId="45" applyFont="1" applyBorder="1" applyAlignment="1">
      <alignment horizontal="center" vertical="center"/>
    </xf>
    <xf numFmtId="0" fontId="27" fillId="26" borderId="27" xfId="45" applyFont="1" applyFill="1" applyBorder="1" applyAlignment="1">
      <alignment horizontal="center" vertical="center" textRotation="255"/>
    </xf>
    <xf numFmtId="0" fontId="27" fillId="26" borderId="36" xfId="45" applyFont="1" applyFill="1" applyBorder="1" applyAlignment="1">
      <alignment horizontal="center" vertical="center" textRotation="255"/>
    </xf>
    <xf numFmtId="0" fontId="27" fillId="26" borderId="46" xfId="45" applyFont="1" applyFill="1" applyBorder="1" applyAlignment="1">
      <alignment horizontal="center" vertical="center" textRotation="255"/>
    </xf>
    <xf numFmtId="0" fontId="12" fillId="0" borderId="122" xfId="45" applyFont="1" applyBorder="1" applyAlignment="1">
      <alignment horizontal="left" shrinkToFit="1"/>
    </xf>
    <xf numFmtId="0" fontId="12" fillId="0" borderId="65" xfId="45" applyFont="1" applyBorder="1" applyAlignment="1">
      <alignment horizontal="left" shrinkToFit="1"/>
    </xf>
    <xf numFmtId="0" fontId="12" fillId="0" borderId="77" xfId="45" applyFont="1" applyBorder="1" applyAlignment="1">
      <alignment horizontal="left" shrinkToFit="1"/>
    </xf>
    <xf numFmtId="0" fontId="27" fillId="26" borderId="25" xfId="45" applyFont="1" applyFill="1" applyBorder="1" applyAlignment="1">
      <alignment horizontal="center" vertical="center" textRotation="255"/>
    </xf>
    <xf numFmtId="0" fontId="27" fillId="26" borderId="48" xfId="45" applyFont="1" applyFill="1" applyBorder="1" applyAlignment="1">
      <alignment horizontal="center" vertical="center" textRotation="255"/>
    </xf>
    <xf numFmtId="0" fontId="27" fillId="26" borderId="38" xfId="45" applyFont="1" applyFill="1" applyBorder="1" applyAlignment="1">
      <alignment horizontal="center" vertical="center" textRotation="255"/>
    </xf>
    <xf numFmtId="0" fontId="27" fillId="26" borderId="39" xfId="45" applyFont="1" applyFill="1" applyBorder="1" applyAlignment="1">
      <alignment horizontal="center" vertical="center" textRotation="255"/>
    </xf>
    <xf numFmtId="0" fontId="27" fillId="26" borderId="49" xfId="45" applyFont="1" applyFill="1" applyBorder="1" applyAlignment="1">
      <alignment horizontal="center" vertical="center" textRotation="255"/>
    </xf>
    <xf numFmtId="0" fontId="27" fillId="26" borderId="40" xfId="45" applyFont="1" applyFill="1" applyBorder="1" applyAlignment="1">
      <alignment horizontal="center" vertical="center" textRotation="255"/>
    </xf>
    <xf numFmtId="0" fontId="26" fillId="26" borderId="25" xfId="45" applyFont="1" applyFill="1" applyBorder="1" applyAlignment="1">
      <alignment horizontal="center" vertical="center" shrinkToFit="1"/>
    </xf>
    <xf numFmtId="0" fontId="0" fillId="0" borderId="32" xfId="0" applyBorder="1" applyAlignment="1"/>
    <xf numFmtId="0" fontId="0" fillId="0" borderId="48" xfId="0" applyBorder="1" applyAlignment="1"/>
    <xf numFmtId="0" fontId="0" fillId="0" borderId="38" xfId="0" applyBorder="1" applyAlignment="1"/>
    <xf numFmtId="0" fontId="0" fillId="0" borderId="0" xfId="0" applyAlignment="1"/>
    <xf numFmtId="0" fontId="0" fillId="0" borderId="39" xfId="0" applyBorder="1" applyAlignment="1"/>
    <xf numFmtId="0" fontId="28" fillId="0" borderId="69" xfId="45" applyFont="1" applyBorder="1" applyAlignment="1">
      <alignment horizontal="left" shrinkToFit="1"/>
    </xf>
    <xf numFmtId="0" fontId="28" fillId="0" borderId="67" xfId="45" applyFont="1" applyBorder="1" applyAlignment="1">
      <alignment horizontal="left" shrinkToFit="1"/>
    </xf>
    <xf numFmtId="0" fontId="28" fillId="0" borderId="70" xfId="45" applyFont="1" applyBorder="1" applyAlignment="1">
      <alignment horizontal="left" shrinkToFit="1"/>
    </xf>
    <xf numFmtId="0" fontId="14" fillId="0" borderId="122" xfId="45" applyFont="1" applyBorder="1" applyAlignment="1">
      <alignment horizontal="center"/>
    </xf>
    <xf numFmtId="0" fontId="14" fillId="0" borderId="65" xfId="45" applyFont="1" applyBorder="1" applyAlignment="1">
      <alignment horizontal="center"/>
    </xf>
    <xf numFmtId="0" fontId="14" fillId="0" borderId="66" xfId="45" applyFont="1" applyBorder="1" applyAlignment="1">
      <alignment horizontal="center"/>
    </xf>
    <xf numFmtId="0" fontId="14" fillId="0" borderId="77" xfId="45" applyFont="1" applyBorder="1" applyAlignment="1">
      <alignment horizontal="center"/>
    </xf>
    <xf numFmtId="0" fontId="12" fillId="0" borderId="69" xfId="45" applyFont="1" applyBorder="1" applyAlignment="1">
      <alignment horizontal="left" shrinkToFit="1"/>
    </xf>
    <xf numFmtId="0" fontId="12" fillId="0" borderId="67" xfId="45" applyFont="1" applyBorder="1" applyAlignment="1">
      <alignment horizontal="left" shrinkToFit="1"/>
    </xf>
    <xf numFmtId="0" fontId="12" fillId="0" borderId="68" xfId="45" applyFont="1" applyBorder="1" applyAlignment="1">
      <alignment horizontal="left" shrinkToFit="1"/>
    </xf>
    <xf numFmtId="177" fontId="12" fillId="0" borderId="69" xfId="45" applyNumberFormat="1" applyFont="1" applyBorder="1" applyAlignment="1">
      <alignment horizontal="left"/>
    </xf>
    <xf numFmtId="177" fontId="12" fillId="0" borderId="67" xfId="45" applyNumberFormat="1" applyFont="1" applyBorder="1" applyAlignment="1">
      <alignment horizontal="left"/>
    </xf>
    <xf numFmtId="177" fontId="12" fillId="0" borderId="70" xfId="45" applyNumberFormat="1" applyFont="1" applyBorder="1" applyAlignment="1">
      <alignment horizontal="left"/>
    </xf>
    <xf numFmtId="0" fontId="14" fillId="0" borderId="69" xfId="45" applyFont="1" applyBorder="1" applyAlignment="1">
      <alignment horizontal="center"/>
    </xf>
    <xf numFmtId="0" fontId="14" fillId="0" borderId="67" xfId="45" applyFont="1" applyBorder="1" applyAlignment="1">
      <alignment horizontal="center"/>
    </xf>
    <xf numFmtId="0" fontId="14" fillId="0" borderId="70" xfId="45" applyFont="1" applyBorder="1" applyAlignment="1">
      <alignment horizontal="center"/>
    </xf>
    <xf numFmtId="0" fontId="14" fillId="0" borderId="38" xfId="45" applyFont="1" applyBorder="1" applyAlignment="1">
      <alignment horizontal="right"/>
    </xf>
    <xf numFmtId="0" fontId="14" fillId="0" borderId="0" xfId="45" applyFont="1" applyAlignment="1">
      <alignment horizontal="right"/>
    </xf>
    <xf numFmtId="192" fontId="14" fillId="0" borderId="0" xfId="45" applyNumberFormat="1" applyFont="1" applyAlignment="1">
      <alignment horizontal="center"/>
    </xf>
    <xf numFmtId="0" fontId="12" fillId="0" borderId="69" xfId="45" applyFont="1" applyBorder="1" applyAlignment="1">
      <alignment shrinkToFit="1"/>
    </xf>
    <xf numFmtId="0" fontId="12" fillId="0" borderId="67" xfId="45" applyFont="1" applyBorder="1" applyAlignment="1">
      <alignment shrinkToFit="1"/>
    </xf>
    <xf numFmtId="0" fontId="12" fillId="0" borderId="68" xfId="45" applyFont="1" applyBorder="1" applyAlignment="1">
      <alignment shrinkToFit="1"/>
    </xf>
    <xf numFmtId="177" fontId="12" fillId="0" borderId="68" xfId="45" applyNumberFormat="1" applyFont="1" applyBorder="1" applyAlignment="1">
      <alignment horizontal="left"/>
    </xf>
    <xf numFmtId="0" fontId="12" fillId="0" borderId="38" xfId="45" applyFont="1" applyBorder="1" applyAlignment="1">
      <alignment horizontal="center" vertical="center"/>
    </xf>
    <xf numFmtId="0" fontId="12" fillId="0" borderId="69" xfId="45" applyFont="1" applyBorder="1" applyAlignment="1">
      <alignment horizontal="center" shrinkToFit="1"/>
    </xf>
    <xf numFmtId="0" fontId="12" fillId="0" borderId="67" xfId="45" applyFont="1" applyBorder="1" applyAlignment="1">
      <alignment horizontal="center" shrinkToFit="1"/>
    </xf>
    <xf numFmtId="181" fontId="12" fillId="0" borderId="67" xfId="45" applyNumberFormat="1" applyFont="1" applyBorder="1" applyAlignment="1">
      <alignment horizontal="center" vertical="center"/>
    </xf>
    <xf numFmtId="0" fontId="14" fillId="0" borderId="69" xfId="45" quotePrefix="1" applyFont="1" applyBorder="1" applyAlignment="1">
      <alignment horizontal="center"/>
    </xf>
    <xf numFmtId="0" fontId="14" fillId="0" borderId="67" xfId="45" quotePrefix="1" applyFont="1" applyBorder="1" applyAlignment="1">
      <alignment horizontal="center"/>
    </xf>
    <xf numFmtId="0" fontId="27" fillId="26" borderId="38" xfId="45" applyFont="1" applyFill="1" applyBorder="1" applyAlignment="1">
      <alignment horizontal="center"/>
    </xf>
    <xf numFmtId="191" fontId="12" fillId="0" borderId="67" xfId="45" applyNumberFormat="1" applyFont="1" applyBorder="1" applyAlignment="1">
      <alignment horizontal="center"/>
    </xf>
    <xf numFmtId="189" fontId="12" fillId="0" borderId="67" xfId="45" applyNumberFormat="1" applyFont="1" applyBorder="1" applyAlignment="1">
      <alignment horizontal="center"/>
    </xf>
    <xf numFmtId="49" fontId="12" fillId="0" borderId="67" xfId="45" applyNumberFormat="1" applyFont="1" applyBorder="1" applyAlignment="1">
      <alignment horizontal="center"/>
    </xf>
    <xf numFmtId="0" fontId="12" fillId="0" borderId="67" xfId="45" applyFont="1" applyBorder="1" applyAlignment="1">
      <alignment horizontal="center"/>
    </xf>
    <xf numFmtId="0" fontId="14" fillId="0" borderId="74" xfId="45" applyFont="1" applyBorder="1" applyAlignment="1">
      <alignment horizontal="center"/>
    </xf>
    <xf numFmtId="0" fontId="14" fillId="0" borderId="72" xfId="45" applyFont="1" applyBorder="1" applyAlignment="1">
      <alignment horizontal="center"/>
    </xf>
    <xf numFmtId="0" fontId="14" fillId="0" borderId="83" xfId="45" applyFont="1" applyBorder="1" applyAlignment="1">
      <alignment horizontal="center"/>
    </xf>
    <xf numFmtId="0" fontId="14" fillId="0" borderId="0" xfId="45" applyFont="1" applyAlignment="1">
      <alignment horizontal="center"/>
    </xf>
    <xf numFmtId="0" fontId="12" fillId="0" borderId="74" xfId="45" applyFont="1" applyBorder="1" applyAlignment="1">
      <alignment horizontal="center"/>
    </xf>
    <xf numFmtId="0" fontId="12" fillId="0" borderId="72" xfId="45" applyFont="1" applyBorder="1" applyAlignment="1">
      <alignment horizontal="center"/>
    </xf>
    <xf numFmtId="0" fontId="12" fillId="0" borderId="73" xfId="45" applyFont="1" applyBorder="1" applyAlignment="1">
      <alignment horizontal="center"/>
    </xf>
    <xf numFmtId="0" fontId="12" fillId="0" borderId="83" xfId="45" applyFont="1" applyBorder="1" applyAlignment="1">
      <alignment horizontal="center"/>
    </xf>
    <xf numFmtId="0" fontId="12" fillId="0" borderId="122" xfId="42" applyFont="1" applyBorder="1" applyAlignment="1">
      <alignment horizontal="left" shrinkToFit="1"/>
    </xf>
    <xf numFmtId="0" fontId="12" fillId="0" borderId="65" xfId="42" applyFont="1" applyBorder="1" applyAlignment="1">
      <alignment horizontal="left" shrinkToFit="1"/>
    </xf>
    <xf numFmtId="0" fontId="12" fillId="0" borderId="77" xfId="42" applyFont="1" applyBorder="1" applyAlignment="1">
      <alignment horizontal="left" shrinkToFit="1"/>
    </xf>
    <xf numFmtId="0" fontId="14" fillId="0" borderId="38" xfId="45" applyFont="1" applyBorder="1" applyAlignment="1">
      <alignment horizontal="center" vertical="center"/>
    </xf>
    <xf numFmtId="0" fontId="14" fillId="0" borderId="0" xfId="45" applyFont="1" applyAlignment="1">
      <alignment horizontal="center" vertical="center"/>
    </xf>
    <xf numFmtId="0" fontId="12" fillId="0" borderId="74" xfId="42" applyFont="1" applyBorder="1" applyAlignment="1">
      <alignment horizontal="left" shrinkToFit="1"/>
    </xf>
    <xf numFmtId="0" fontId="12" fillId="0" borderId="72" xfId="42" applyFont="1" applyBorder="1" applyAlignment="1">
      <alignment horizontal="left" shrinkToFit="1"/>
    </xf>
    <xf numFmtId="0" fontId="12" fillId="0" borderId="73" xfId="42" applyFont="1" applyBorder="1" applyAlignment="1">
      <alignment horizontal="left" shrinkToFit="1"/>
    </xf>
    <xf numFmtId="0" fontId="12" fillId="0" borderId="74" xfId="42" applyFont="1" applyBorder="1" applyAlignment="1">
      <alignment horizontal="center"/>
    </xf>
    <xf numFmtId="0" fontId="12" fillId="0" borderId="72" xfId="42" applyFont="1" applyBorder="1" applyAlignment="1">
      <alignment horizontal="center"/>
    </xf>
    <xf numFmtId="0" fontId="12" fillId="0" borderId="83" xfId="42" applyFont="1" applyBorder="1" applyAlignment="1">
      <alignment horizontal="center"/>
    </xf>
    <xf numFmtId="0" fontId="14" fillId="0" borderId="100" xfId="45" applyFont="1" applyBorder="1" applyAlignment="1">
      <alignment horizontal="center"/>
    </xf>
    <xf numFmtId="0" fontId="14" fillId="0" borderId="31" xfId="45" applyFont="1" applyBorder="1" applyAlignment="1">
      <alignment horizontal="center"/>
    </xf>
    <xf numFmtId="0" fontId="12" fillId="0" borderId="0" xfId="45" applyFont="1" applyAlignment="1">
      <alignment horizontal="center" shrinkToFit="1"/>
    </xf>
    <xf numFmtId="0" fontId="12" fillId="0" borderId="38" xfId="45" applyFont="1" applyBorder="1" applyAlignment="1">
      <alignment horizontal="left" vertical="center"/>
    </xf>
    <xf numFmtId="0" fontId="14" fillId="0" borderId="0" xfId="45" applyFont="1" applyAlignment="1">
      <alignment horizontal="center" vertical="center" shrinkToFit="1"/>
    </xf>
    <xf numFmtId="0" fontId="12" fillId="0" borderId="69" xfId="42" applyFont="1" applyBorder="1" applyAlignment="1">
      <alignment horizontal="left" shrinkToFit="1"/>
    </xf>
    <xf numFmtId="0" fontId="12" fillId="0" borderId="67" xfId="42" applyFont="1" applyBorder="1" applyAlignment="1">
      <alignment horizontal="left" shrinkToFit="1"/>
    </xf>
    <xf numFmtId="0" fontId="12" fillId="0" borderId="70" xfId="42" applyFont="1" applyBorder="1" applyAlignment="1">
      <alignment horizontal="left" shrinkToFit="1"/>
    </xf>
    <xf numFmtId="0" fontId="14" fillId="0" borderId="38" xfId="45" applyFont="1" applyBorder="1" applyAlignment="1">
      <alignment horizontal="center"/>
    </xf>
    <xf numFmtId="0" fontId="14" fillId="0" borderId="0" xfId="45" applyFont="1" applyAlignment="1">
      <alignment horizontal="center" shrinkToFit="1"/>
    </xf>
    <xf numFmtId="0" fontId="12" fillId="0" borderId="68" xfId="42" applyFont="1" applyBorder="1" applyAlignment="1">
      <alignment horizontal="left" shrinkToFit="1"/>
    </xf>
    <xf numFmtId="0" fontId="12" fillId="0" borderId="69" xfId="42" applyFont="1" applyBorder="1" applyAlignment="1">
      <alignment horizontal="center"/>
    </xf>
    <xf numFmtId="0" fontId="12" fillId="0" borderId="67" xfId="42" applyFont="1" applyBorder="1" applyAlignment="1">
      <alignment horizontal="center"/>
    </xf>
    <xf numFmtId="0" fontId="12" fillId="0" borderId="70" xfId="42" applyFont="1" applyBorder="1" applyAlignment="1">
      <alignment horizontal="center"/>
    </xf>
    <xf numFmtId="0" fontId="14" fillId="0" borderId="58" xfId="45" applyFont="1" applyBorder="1" applyAlignment="1">
      <alignment horizontal="center" shrinkToFit="1"/>
    </xf>
    <xf numFmtId="0" fontId="14" fillId="0" borderId="58" xfId="45" applyFont="1" applyBorder="1" applyAlignment="1">
      <alignment horizontal="center"/>
    </xf>
    <xf numFmtId="49" fontId="12" fillId="33" borderId="18" xfId="45" applyNumberFormat="1" applyFont="1" applyFill="1" applyBorder="1" applyAlignment="1">
      <alignment horizontal="center"/>
    </xf>
    <xf numFmtId="49" fontId="12" fillId="33" borderId="19" xfId="45" applyNumberFormat="1" applyFont="1" applyFill="1" applyBorder="1" applyAlignment="1">
      <alignment horizontal="center"/>
    </xf>
    <xf numFmtId="0" fontId="12" fillId="0" borderId="35" xfId="45" applyFont="1" applyBorder="1" applyAlignment="1">
      <alignment horizontal="center"/>
    </xf>
    <xf numFmtId="56" fontId="12" fillId="0" borderId="35" xfId="45" applyNumberFormat="1" applyFont="1" applyBorder="1" applyAlignment="1">
      <alignment horizontal="center" vertical="center"/>
    </xf>
    <xf numFmtId="56" fontId="12" fillId="0" borderId="40" xfId="45" applyNumberFormat="1" applyFont="1" applyBorder="1" applyAlignment="1">
      <alignment horizontal="center" vertical="center"/>
    </xf>
    <xf numFmtId="0" fontId="52" fillId="38" borderId="43" xfId="45" applyFont="1" applyFill="1" applyBorder="1" applyAlignment="1">
      <alignment horizontal="center"/>
    </xf>
    <xf numFmtId="0" fontId="52" fillId="38" borderId="31" xfId="45" applyFont="1" applyFill="1" applyBorder="1" applyAlignment="1">
      <alignment horizontal="center"/>
    </xf>
    <xf numFmtId="0" fontId="52" fillId="38" borderId="37" xfId="45" applyFont="1" applyFill="1" applyBorder="1" applyAlignment="1">
      <alignment horizontal="center"/>
    </xf>
    <xf numFmtId="49" fontId="12" fillId="29" borderId="13" xfId="45" applyNumberFormat="1" applyFont="1" applyFill="1" applyBorder="1" applyAlignment="1">
      <alignment horizontal="center"/>
    </xf>
    <xf numFmtId="49" fontId="12" fillId="29" borderId="14" xfId="45" applyNumberFormat="1" applyFont="1" applyFill="1" applyBorder="1" applyAlignment="1">
      <alignment horizontal="center"/>
    </xf>
    <xf numFmtId="49" fontId="12" fillId="33" borderId="14" xfId="45" applyNumberFormat="1" applyFont="1" applyFill="1" applyBorder="1" applyAlignment="1">
      <alignment horizontal="center"/>
    </xf>
    <xf numFmtId="49" fontId="12" fillId="33" borderId="15" xfId="45" applyNumberFormat="1" applyFont="1" applyFill="1" applyBorder="1" applyAlignment="1">
      <alignment horizontal="center"/>
    </xf>
    <xf numFmtId="49" fontId="12" fillId="29" borderId="19" xfId="45" applyNumberFormat="1" applyFont="1" applyFill="1" applyBorder="1" applyAlignment="1">
      <alignment horizontal="center"/>
    </xf>
    <xf numFmtId="49" fontId="12" fillId="0" borderId="19" xfId="45" applyNumberFormat="1" applyFont="1" applyBorder="1" applyAlignment="1">
      <alignment horizontal="center"/>
    </xf>
    <xf numFmtId="49" fontId="12" fillId="33" borderId="20" xfId="45" applyNumberFormat="1" applyFont="1" applyFill="1" applyBorder="1" applyAlignment="1">
      <alignment horizontal="center"/>
    </xf>
    <xf numFmtId="49" fontId="12" fillId="33" borderId="23" xfId="45" applyNumberFormat="1" applyFont="1" applyFill="1" applyBorder="1" applyAlignment="1">
      <alignment horizontal="center"/>
    </xf>
    <xf numFmtId="49" fontId="12" fillId="33" borderId="24" xfId="45" applyNumberFormat="1" applyFont="1" applyFill="1" applyBorder="1" applyAlignment="1">
      <alignment horizontal="center"/>
    </xf>
    <xf numFmtId="0" fontId="12" fillId="25" borderId="43" xfId="45" applyFont="1" applyFill="1" applyBorder="1" applyAlignment="1">
      <alignment horizontal="center" vertical="center"/>
    </xf>
    <xf numFmtId="0" fontId="12" fillId="25" borderId="31" xfId="45" applyFont="1" applyFill="1" applyBorder="1" applyAlignment="1">
      <alignment horizontal="center" vertical="center"/>
    </xf>
    <xf numFmtId="0" fontId="1" fillId="0" borderId="31" xfId="45" applyBorder="1" applyAlignment="1">
      <alignment horizontal="center" vertical="center"/>
    </xf>
    <xf numFmtId="0" fontId="1" fillId="0" borderId="37" xfId="45" applyBorder="1" applyAlignment="1">
      <alignment horizontal="center" vertical="center"/>
    </xf>
    <xf numFmtId="0" fontId="12" fillId="25" borderId="43" xfId="45" applyFont="1" applyFill="1" applyBorder="1" applyAlignment="1">
      <alignment horizontal="center" shrinkToFit="1"/>
    </xf>
    <xf numFmtId="0" fontId="12" fillId="25" borderId="31" xfId="45" applyFont="1" applyFill="1" applyBorder="1" applyAlignment="1">
      <alignment horizontal="center" shrinkToFit="1"/>
    </xf>
    <xf numFmtId="0" fontId="12" fillId="25" borderId="37" xfId="45" applyFont="1" applyFill="1" applyBorder="1" applyAlignment="1">
      <alignment horizontal="center" shrinkToFit="1"/>
    </xf>
    <xf numFmtId="0" fontId="12" fillId="38" borderId="43" xfId="45" applyFont="1" applyFill="1" applyBorder="1" applyAlignment="1">
      <alignment horizontal="center" shrinkToFit="1"/>
    </xf>
    <xf numFmtId="0" fontId="12" fillId="38" borderId="31" xfId="45" applyFont="1" applyFill="1" applyBorder="1" applyAlignment="1">
      <alignment horizontal="center" shrinkToFit="1"/>
    </xf>
    <xf numFmtId="0" fontId="12" fillId="38" borderId="37" xfId="45" applyFont="1" applyFill="1" applyBorder="1" applyAlignment="1">
      <alignment horizontal="center" shrinkToFit="1"/>
    </xf>
    <xf numFmtId="0" fontId="12" fillId="25" borderId="43" xfId="45" applyFont="1" applyFill="1" applyBorder="1" applyAlignment="1">
      <alignment horizontal="center"/>
    </xf>
    <xf numFmtId="0" fontId="1" fillId="0" borderId="31" xfId="45" applyBorder="1" applyAlignment="1">
      <alignment horizontal="center"/>
    </xf>
    <xf numFmtId="0" fontId="1" fillId="0" borderId="37" xfId="45" applyBorder="1" applyAlignment="1">
      <alignment horizontal="center"/>
    </xf>
    <xf numFmtId="0" fontId="1" fillId="0" borderId="31" xfId="45" applyBorder="1" applyAlignment="1">
      <alignment horizontal="center" shrinkToFit="1"/>
    </xf>
    <xf numFmtId="0" fontId="1" fillId="0" borderId="37" xfId="45" applyBorder="1" applyAlignment="1">
      <alignment horizontal="center" shrinkToFit="1"/>
    </xf>
    <xf numFmtId="0" fontId="12" fillId="25" borderId="31" xfId="45" applyFont="1" applyFill="1" applyBorder="1" applyAlignment="1">
      <alignment horizontal="center"/>
    </xf>
    <xf numFmtId="0" fontId="12" fillId="25" borderId="37" xfId="45" applyFont="1" applyFill="1" applyBorder="1" applyAlignment="1">
      <alignment horizontal="center"/>
    </xf>
    <xf numFmtId="49" fontId="12" fillId="29" borderId="23" xfId="45" applyNumberFormat="1" applyFont="1" applyFill="1" applyBorder="1" applyAlignment="1">
      <alignment horizontal="center"/>
    </xf>
    <xf numFmtId="49" fontId="12" fillId="0" borderId="23" xfId="45" applyNumberFormat="1" applyFont="1" applyBorder="1" applyAlignment="1">
      <alignment horizontal="center"/>
    </xf>
    <xf numFmtId="49" fontId="12" fillId="29" borderId="22" xfId="45" applyNumberFormat="1" applyFont="1" applyFill="1" applyBorder="1" applyAlignment="1">
      <alignment horizontal="center"/>
    </xf>
    <xf numFmtId="0" fontId="12" fillId="25" borderId="64" xfId="45" applyFont="1" applyFill="1" applyBorder="1" applyAlignment="1">
      <alignment horizontal="center"/>
    </xf>
    <xf numFmtId="0" fontId="12" fillId="25" borderId="77" xfId="45" applyFont="1" applyFill="1" applyBorder="1" applyAlignment="1">
      <alignment horizontal="center"/>
    </xf>
    <xf numFmtId="0" fontId="12" fillId="25" borderId="65" xfId="45" applyFont="1" applyFill="1" applyBorder="1" applyAlignment="1">
      <alignment horizontal="center"/>
    </xf>
    <xf numFmtId="0" fontId="12" fillId="38" borderId="64" xfId="45" applyFont="1" applyFill="1" applyBorder="1" applyAlignment="1">
      <alignment horizontal="center"/>
    </xf>
    <xf numFmtId="0" fontId="12" fillId="38" borderId="65" xfId="45" applyFont="1" applyFill="1" applyBorder="1" applyAlignment="1">
      <alignment horizontal="center"/>
    </xf>
    <xf numFmtId="0" fontId="12" fillId="38" borderId="77" xfId="45" applyFont="1" applyFill="1" applyBorder="1" applyAlignment="1">
      <alignment horizontal="center"/>
    </xf>
    <xf numFmtId="0" fontId="12" fillId="25" borderId="38" xfId="45" applyFont="1" applyFill="1" applyBorder="1" applyAlignment="1">
      <alignment horizontal="center"/>
    </xf>
    <xf numFmtId="0" fontId="1" fillId="0" borderId="0" xfId="45"/>
    <xf numFmtId="0" fontId="1" fillId="0" borderId="39" xfId="45" applyBorder="1"/>
    <xf numFmtId="0" fontId="12" fillId="25" borderId="0" xfId="45" applyFont="1" applyFill="1" applyAlignment="1">
      <alignment horizontal="center"/>
    </xf>
    <xf numFmtId="0" fontId="12" fillId="25" borderId="39" xfId="45" applyFont="1" applyFill="1" applyBorder="1" applyAlignment="1">
      <alignment horizontal="center"/>
    </xf>
    <xf numFmtId="0" fontId="1" fillId="0" borderId="65" xfId="45" applyBorder="1" applyAlignment="1">
      <alignment horizontal="center"/>
    </xf>
    <xf numFmtId="0" fontId="1" fillId="0" borderId="77" xfId="45" applyBorder="1" applyAlignment="1">
      <alignment horizontal="center"/>
    </xf>
    <xf numFmtId="0" fontId="12" fillId="25" borderId="26" xfId="45" applyFont="1" applyFill="1" applyBorder="1" applyAlignment="1">
      <alignment horizontal="center"/>
    </xf>
    <xf numFmtId="0" fontId="1" fillId="0" borderId="67" xfId="45" applyBorder="1" applyAlignment="1">
      <alignment horizontal="center"/>
    </xf>
    <xf numFmtId="0" fontId="1" fillId="0" borderId="70" xfId="45" applyBorder="1" applyAlignment="1">
      <alignment horizontal="center"/>
    </xf>
    <xf numFmtId="0" fontId="12" fillId="25" borderId="130" xfId="45" applyFont="1" applyFill="1" applyBorder="1" applyAlignment="1">
      <alignment horizontal="center" shrinkToFit="1"/>
    </xf>
    <xf numFmtId="0" fontId="12" fillId="25" borderId="83" xfId="45" applyFont="1" applyFill="1" applyBorder="1" applyAlignment="1">
      <alignment horizontal="center" shrinkToFit="1"/>
    </xf>
    <xf numFmtId="0" fontId="12" fillId="25" borderId="75" xfId="45" applyFont="1" applyFill="1" applyBorder="1" applyAlignment="1">
      <alignment horizontal="center" shrinkToFit="1"/>
    </xf>
    <xf numFmtId="0" fontId="4" fillId="38" borderId="49" xfId="45" applyFont="1" applyFill="1" applyBorder="1" applyAlignment="1">
      <alignment horizontal="center" vertical="center" shrinkToFit="1"/>
    </xf>
    <xf numFmtId="0" fontId="1" fillId="38" borderId="35" xfId="0" applyFont="1" applyFill="1" applyBorder="1" applyAlignment="1"/>
    <xf numFmtId="0" fontId="1" fillId="38" borderId="40" xfId="0" applyFont="1" applyFill="1" applyBorder="1" applyAlignment="1"/>
    <xf numFmtId="0" fontId="12" fillId="25" borderId="49" xfId="45" applyFont="1" applyFill="1" applyBorder="1" applyAlignment="1">
      <alignment shrinkToFit="1"/>
    </xf>
    <xf numFmtId="0" fontId="1" fillId="0" borderId="35" xfId="45" applyBorder="1" applyAlignment="1">
      <alignment shrinkToFit="1"/>
    </xf>
    <xf numFmtId="0" fontId="1" fillId="0" borderId="40" xfId="45" applyBorder="1" applyAlignment="1">
      <alignment shrinkToFit="1"/>
    </xf>
    <xf numFmtId="0" fontId="14" fillId="25" borderId="75" xfId="45" applyFont="1" applyFill="1" applyBorder="1" applyAlignment="1">
      <alignment horizontal="center" shrinkToFit="1"/>
    </xf>
    <xf numFmtId="0" fontId="14" fillId="25" borderId="72" xfId="45" applyFont="1" applyFill="1" applyBorder="1" applyAlignment="1">
      <alignment horizontal="center" shrinkToFit="1"/>
    </xf>
    <xf numFmtId="0" fontId="14" fillId="25" borderId="83" xfId="45" applyFont="1" applyFill="1" applyBorder="1" applyAlignment="1">
      <alignment horizontal="center" shrinkToFit="1"/>
    </xf>
    <xf numFmtId="0" fontId="12" fillId="25" borderId="72" xfId="45" applyFont="1" applyFill="1" applyBorder="1" applyAlignment="1">
      <alignment horizontal="center" shrinkToFit="1"/>
    </xf>
    <xf numFmtId="0" fontId="12" fillId="25" borderId="73" xfId="45" applyFont="1" applyFill="1" applyBorder="1" applyAlignment="1">
      <alignment horizontal="center" shrinkToFit="1"/>
    </xf>
    <xf numFmtId="0" fontId="12" fillId="25" borderId="23" xfId="45" applyFont="1" applyFill="1" applyBorder="1" applyAlignment="1">
      <alignment horizontal="center" shrinkToFit="1"/>
    </xf>
    <xf numFmtId="0" fontId="12" fillId="25" borderId="24" xfId="45" applyFont="1" applyFill="1" applyBorder="1" applyAlignment="1">
      <alignment horizontal="center" shrinkToFit="1"/>
    </xf>
    <xf numFmtId="0" fontId="12" fillId="25" borderId="75" xfId="45" applyFont="1" applyFill="1" applyBorder="1" applyAlignment="1">
      <alignment horizontal="center"/>
    </xf>
    <xf numFmtId="0" fontId="1" fillId="0" borderId="72" xfId="45" applyBorder="1" applyAlignment="1">
      <alignment horizontal="center"/>
    </xf>
    <xf numFmtId="0" fontId="12" fillId="25" borderId="74" xfId="45" applyFont="1" applyFill="1" applyBorder="1" applyAlignment="1">
      <alignment horizontal="center"/>
    </xf>
    <xf numFmtId="0" fontId="1" fillId="0" borderId="83" xfId="45" applyBorder="1" applyAlignment="1">
      <alignment horizontal="center"/>
    </xf>
    <xf numFmtId="0" fontId="12" fillId="25" borderId="26" xfId="45" applyFont="1" applyFill="1" applyBorder="1" applyAlignment="1">
      <alignment horizontal="center" shrinkToFit="1"/>
    </xf>
    <xf numFmtId="0" fontId="12" fillId="25" borderId="70" xfId="45" applyFont="1" applyFill="1" applyBorder="1" applyAlignment="1">
      <alignment horizontal="center" shrinkToFit="1"/>
    </xf>
    <xf numFmtId="0" fontId="12" fillId="38" borderId="116" xfId="45" applyFont="1" applyFill="1" applyBorder="1" applyAlignment="1">
      <alignment horizontal="center" shrinkToFit="1"/>
    </xf>
    <xf numFmtId="0" fontId="12" fillId="38" borderId="56" xfId="45" applyFont="1" applyFill="1" applyBorder="1" applyAlignment="1">
      <alignment horizontal="center" shrinkToFit="1"/>
    </xf>
    <xf numFmtId="0" fontId="12" fillId="38" borderId="94" xfId="45" applyFont="1" applyFill="1" applyBorder="1" applyAlignment="1">
      <alignment horizontal="center" shrinkToFit="1"/>
    </xf>
    <xf numFmtId="0" fontId="4" fillId="38" borderId="116" xfId="45" applyFont="1" applyFill="1" applyBorder="1" applyAlignment="1">
      <alignment horizontal="center"/>
    </xf>
    <xf numFmtId="0" fontId="4" fillId="38" borderId="56" xfId="45" applyFont="1" applyFill="1" applyBorder="1" applyAlignment="1">
      <alignment horizontal="center"/>
    </xf>
    <xf numFmtId="0" fontId="4" fillId="38" borderId="94" xfId="45" applyFont="1" applyFill="1" applyBorder="1" applyAlignment="1">
      <alignment horizontal="center"/>
    </xf>
    <xf numFmtId="0" fontId="1" fillId="0" borderId="67" xfId="45" applyBorder="1" applyAlignment="1">
      <alignment horizontal="center" shrinkToFit="1"/>
    </xf>
    <xf numFmtId="0" fontId="1" fillId="0" borderId="70" xfId="45" applyBorder="1" applyAlignment="1">
      <alignment horizontal="center" shrinkToFit="1"/>
    </xf>
    <xf numFmtId="0" fontId="12" fillId="25" borderId="116" xfId="45" applyFont="1" applyFill="1" applyBorder="1" applyAlignment="1">
      <alignment horizontal="left" shrinkToFit="1"/>
    </xf>
    <xf numFmtId="0" fontId="1" fillId="0" borderId="56" xfId="45" applyBorder="1" applyAlignment="1">
      <alignment shrinkToFit="1"/>
    </xf>
    <xf numFmtId="0" fontId="1" fillId="0" borderId="94" xfId="45" applyBorder="1" applyAlignment="1">
      <alignment shrinkToFit="1"/>
    </xf>
    <xf numFmtId="0" fontId="12" fillId="25" borderId="18" xfId="45" applyFont="1" applyFill="1" applyBorder="1" applyAlignment="1">
      <alignment horizontal="center" shrinkToFit="1"/>
    </xf>
    <xf numFmtId="0" fontId="12" fillId="25" borderId="19" xfId="45" applyFont="1" applyFill="1" applyBorder="1" applyAlignment="1">
      <alignment horizontal="center" shrinkToFit="1"/>
    </xf>
    <xf numFmtId="0" fontId="12" fillId="25" borderId="20" xfId="45" applyFont="1" applyFill="1" applyBorder="1" applyAlignment="1">
      <alignment horizontal="center" shrinkToFit="1"/>
    </xf>
    <xf numFmtId="0" fontId="12" fillId="0" borderId="64" xfId="45" applyFont="1" applyBorder="1" applyAlignment="1">
      <alignment horizontal="center" vertical="center"/>
    </xf>
    <xf numFmtId="0" fontId="12" fillId="0" borderId="65" xfId="45" applyFont="1" applyBorder="1" applyAlignment="1">
      <alignment horizontal="center" vertical="center"/>
    </xf>
    <xf numFmtId="0" fontId="12" fillId="0" borderId="64" xfId="45" applyFont="1" applyBorder="1" applyAlignment="1">
      <alignment horizontal="center" shrinkToFit="1"/>
    </xf>
    <xf numFmtId="0" fontId="12" fillId="0" borderId="65" xfId="45" applyFont="1" applyBorder="1" applyAlignment="1">
      <alignment horizontal="center" shrinkToFit="1"/>
    </xf>
    <xf numFmtId="0" fontId="12" fillId="0" borderId="64" xfId="45" applyFont="1" applyBorder="1" applyAlignment="1">
      <alignment horizontal="center"/>
    </xf>
    <xf numFmtId="0" fontId="12" fillId="0" borderId="65" xfId="45" applyFont="1" applyBorder="1" applyAlignment="1">
      <alignment horizontal="center"/>
    </xf>
    <xf numFmtId="0" fontId="12" fillId="0" borderId="77" xfId="45" applyFont="1" applyBorder="1" applyAlignment="1">
      <alignment horizontal="center"/>
    </xf>
    <xf numFmtId="0" fontId="12" fillId="0" borderId="77" xfId="45" applyFont="1" applyBorder="1" applyAlignment="1">
      <alignment horizontal="center" shrinkToFit="1"/>
    </xf>
    <xf numFmtId="0" fontId="12" fillId="0" borderId="194" xfId="45" applyFont="1" applyBorder="1" applyAlignment="1">
      <alignment horizontal="center" shrinkToFit="1"/>
    </xf>
    <xf numFmtId="0" fontId="1" fillId="0" borderId="65" xfId="45" applyBorder="1"/>
    <xf numFmtId="0" fontId="1" fillId="0" borderId="77" xfId="45" applyBorder="1"/>
    <xf numFmtId="0" fontId="12" fillId="0" borderId="64" xfId="45" applyFont="1" applyBorder="1" applyAlignment="1">
      <alignment horizontal="center" wrapText="1" shrinkToFit="1"/>
    </xf>
    <xf numFmtId="0" fontId="1" fillId="0" borderId="65" xfId="45" applyBorder="1" applyAlignment="1">
      <alignment horizontal="center" wrapText="1" shrinkToFit="1"/>
    </xf>
    <xf numFmtId="0" fontId="1" fillId="0" borderId="77" xfId="45" applyBorder="1" applyAlignment="1">
      <alignment horizontal="center" wrapText="1" shrinkToFit="1"/>
    </xf>
    <xf numFmtId="0" fontId="12" fillId="0" borderId="77" xfId="45" applyFont="1" applyBorder="1" applyAlignment="1">
      <alignment horizontal="center" wrapText="1" shrinkToFit="1"/>
    </xf>
    <xf numFmtId="0" fontId="12" fillId="0" borderId="13" xfId="45" applyFont="1" applyBorder="1" applyAlignment="1">
      <alignment horizontal="center"/>
    </xf>
    <xf numFmtId="0" fontId="12" fillId="0" borderId="14" xfId="45" applyFont="1" applyBorder="1" applyAlignment="1">
      <alignment horizontal="center"/>
    </xf>
    <xf numFmtId="0" fontId="12" fillId="0" borderId="15" xfId="45" applyFont="1" applyBorder="1" applyAlignment="1">
      <alignment horizontal="center"/>
    </xf>
    <xf numFmtId="0" fontId="12" fillId="0" borderId="65" xfId="45" applyFont="1" applyBorder="1" applyAlignment="1">
      <alignment horizontal="center" wrapText="1" shrinkToFit="1"/>
    </xf>
    <xf numFmtId="0" fontId="12" fillId="25" borderId="80" xfId="45" applyFont="1" applyFill="1" applyBorder="1" applyAlignment="1">
      <alignment horizontal="center"/>
    </xf>
    <xf numFmtId="0" fontId="12" fillId="25" borderId="19" xfId="45" applyFont="1" applyFill="1" applyBorder="1" applyAlignment="1">
      <alignment horizontal="center"/>
    </xf>
    <xf numFmtId="0" fontId="12" fillId="25" borderId="69" xfId="45" applyFont="1" applyFill="1" applyBorder="1" applyAlignment="1">
      <alignment horizontal="center"/>
    </xf>
    <xf numFmtId="0" fontId="12" fillId="25" borderId="20" xfId="45" applyFont="1" applyFill="1" applyBorder="1" applyAlignment="1">
      <alignment horizontal="center"/>
    </xf>
    <xf numFmtId="0" fontId="12" fillId="25" borderId="91" xfId="45" applyFont="1" applyFill="1" applyBorder="1" applyAlignment="1">
      <alignment horizontal="center" vertical="top" textRotation="255" shrinkToFit="1"/>
    </xf>
    <xf numFmtId="0" fontId="0" fillId="0" borderId="97" xfId="0" applyBorder="1">
      <alignment vertical="center"/>
    </xf>
    <xf numFmtId="0" fontId="12" fillId="25" borderId="92" xfId="45" applyFont="1" applyFill="1" applyBorder="1" applyAlignment="1">
      <alignment horizontal="center" vertical="top" textRotation="255" shrinkToFit="1"/>
    </xf>
    <xf numFmtId="0" fontId="12" fillId="25" borderId="149" xfId="45" applyFont="1" applyFill="1" applyBorder="1" applyAlignment="1">
      <alignment horizontal="center" vertical="top" textRotation="255" shrinkToFit="1"/>
    </xf>
    <xf numFmtId="0" fontId="12" fillId="25" borderId="98" xfId="45" applyFont="1" applyFill="1" applyBorder="1" applyAlignment="1">
      <alignment horizontal="center" vertical="top" textRotation="255" shrinkToFit="1"/>
    </xf>
    <xf numFmtId="0" fontId="12" fillId="25" borderId="86" xfId="45" applyFont="1" applyFill="1" applyBorder="1" applyAlignment="1">
      <alignment horizontal="center" vertical="top" textRotation="255" shrinkToFit="1"/>
    </xf>
    <xf numFmtId="0" fontId="12" fillId="25" borderId="56" xfId="45" applyFont="1" applyFill="1" applyBorder="1" applyAlignment="1">
      <alignment horizontal="center" vertical="top" textRotation="255" shrinkToFit="1"/>
    </xf>
    <xf numFmtId="0" fontId="12" fillId="25" borderId="35" xfId="45" applyFont="1" applyFill="1" applyBorder="1" applyAlignment="1">
      <alignment horizontal="center" vertical="top" textRotation="255" shrinkToFit="1"/>
    </xf>
    <xf numFmtId="0" fontId="12" fillId="25" borderId="116" xfId="45" applyFont="1" applyFill="1" applyBorder="1" applyAlignment="1">
      <alignment horizontal="center" vertical="top" textRotation="255" shrinkToFit="1"/>
    </xf>
    <xf numFmtId="0" fontId="12" fillId="25" borderId="49" xfId="45" applyFont="1" applyFill="1" applyBorder="1" applyAlignment="1">
      <alignment horizontal="center" vertical="top" textRotation="255" shrinkToFit="1"/>
    </xf>
    <xf numFmtId="0" fontId="12" fillId="25" borderId="97" xfId="45" applyFont="1" applyFill="1" applyBorder="1" applyAlignment="1">
      <alignment horizontal="center" vertical="top" textRotation="255" shrinkToFit="1"/>
    </xf>
    <xf numFmtId="0" fontId="12" fillId="25" borderId="195" xfId="45" applyFont="1" applyFill="1" applyBorder="1" applyAlignment="1">
      <alignment horizontal="center" vertical="top" textRotation="255" shrinkToFit="1"/>
    </xf>
    <xf numFmtId="0" fontId="12" fillId="25" borderId="196" xfId="45" applyFont="1" applyFill="1" applyBorder="1" applyAlignment="1">
      <alignment horizontal="center" vertical="top" textRotation="255" shrinkToFit="1"/>
    </xf>
    <xf numFmtId="0" fontId="12" fillId="25" borderId="197" xfId="45" applyFont="1" applyFill="1" applyBorder="1" applyAlignment="1">
      <alignment horizontal="center" vertical="top" textRotation="255" shrinkToFit="1"/>
    </xf>
    <xf numFmtId="0" fontId="12" fillId="25" borderId="198" xfId="45" applyFont="1" applyFill="1" applyBorder="1" applyAlignment="1">
      <alignment horizontal="center" vertical="top" textRotation="255" shrinkToFit="1"/>
    </xf>
    <xf numFmtId="0" fontId="12" fillId="25" borderId="93" xfId="45" applyFont="1" applyFill="1" applyBorder="1" applyAlignment="1">
      <alignment horizontal="center" vertical="top" textRotation="255" shrinkToFit="1"/>
    </xf>
    <xf numFmtId="0" fontId="12" fillId="25" borderId="87" xfId="45" applyFont="1" applyFill="1" applyBorder="1" applyAlignment="1">
      <alignment horizontal="center" vertical="top" textRotation="255" shrinkToFit="1"/>
    </xf>
    <xf numFmtId="0" fontId="12" fillId="25" borderId="199" xfId="45" applyFont="1" applyFill="1" applyBorder="1" applyAlignment="1">
      <alignment horizontal="center" vertical="top" textRotation="255" shrinkToFit="1"/>
    </xf>
    <xf numFmtId="0" fontId="12" fillId="25" borderId="88" xfId="45" applyFont="1" applyFill="1" applyBorder="1" applyAlignment="1">
      <alignment horizontal="center" vertical="top" textRotation="255" shrinkToFit="1"/>
    </xf>
    <xf numFmtId="0" fontId="12" fillId="25" borderId="200" xfId="45" applyFont="1" applyFill="1" applyBorder="1" applyAlignment="1">
      <alignment horizontal="center" vertical="top" textRotation="255" wrapText="1" shrinkToFit="1"/>
    </xf>
    <xf numFmtId="0" fontId="12" fillId="25" borderId="56" xfId="45" applyFont="1" applyFill="1" applyBorder="1" applyAlignment="1">
      <alignment horizontal="center" vertical="top" textRotation="255" wrapText="1" shrinkToFit="1"/>
    </xf>
    <xf numFmtId="0" fontId="12" fillId="25" borderId="84" xfId="45" applyFont="1" applyFill="1" applyBorder="1" applyAlignment="1">
      <alignment horizontal="center" vertical="top" textRotation="255" wrapText="1" shrinkToFit="1"/>
    </xf>
    <xf numFmtId="0" fontId="12" fillId="25" borderId="35" xfId="45" applyFont="1" applyFill="1" applyBorder="1" applyAlignment="1">
      <alignment horizontal="center" vertical="top" textRotation="255" wrapText="1" shrinkToFit="1"/>
    </xf>
    <xf numFmtId="0" fontId="12" fillId="25" borderId="95" xfId="45" applyFont="1" applyFill="1" applyBorder="1" applyAlignment="1">
      <alignment horizontal="center" vertical="top" textRotation="255" shrinkToFit="1"/>
    </xf>
    <xf numFmtId="0" fontId="12" fillId="25" borderId="99" xfId="45" applyFont="1" applyFill="1" applyBorder="1" applyAlignment="1">
      <alignment horizontal="center" vertical="top" textRotation="255" shrinkToFit="1"/>
    </xf>
    <xf numFmtId="0" fontId="12" fillId="38" borderId="93" xfId="45" applyFont="1" applyFill="1" applyBorder="1" applyAlignment="1">
      <alignment horizontal="center" vertical="top" textRotation="255" wrapText="1" shrinkToFit="1"/>
    </xf>
    <xf numFmtId="0" fontId="12" fillId="38" borderId="87" xfId="45" applyFont="1" applyFill="1" applyBorder="1" applyAlignment="1">
      <alignment horizontal="center" vertical="top" textRotation="255" shrinkToFit="1"/>
    </xf>
    <xf numFmtId="0" fontId="12" fillId="38" borderId="92" xfId="45" applyFont="1" applyFill="1" applyBorder="1" applyAlignment="1">
      <alignment horizontal="center" vertical="top" textRotation="255" shrinkToFit="1"/>
    </xf>
    <xf numFmtId="0" fontId="12" fillId="38" borderId="98" xfId="45" applyFont="1" applyFill="1" applyBorder="1" applyAlignment="1">
      <alignment horizontal="center" vertical="top" textRotation="255" shrinkToFit="1"/>
    </xf>
    <xf numFmtId="0" fontId="12" fillId="38" borderId="95" xfId="45" applyFont="1" applyFill="1" applyBorder="1" applyAlignment="1">
      <alignment horizontal="center" vertical="top" textRotation="255" wrapText="1"/>
    </xf>
    <xf numFmtId="0" fontId="12" fillId="38" borderId="99" xfId="45" applyFont="1" applyFill="1" applyBorder="1" applyAlignment="1">
      <alignment horizontal="center" vertical="top" textRotation="255" wrapText="1"/>
    </xf>
    <xf numFmtId="0" fontId="12" fillId="38" borderId="197" xfId="45" applyFont="1" applyFill="1" applyBorder="1" applyAlignment="1">
      <alignment horizontal="center" vertical="top" textRotation="255" shrinkToFit="1"/>
    </xf>
    <xf numFmtId="0" fontId="12" fillId="38" borderId="198" xfId="45" applyFont="1" applyFill="1" applyBorder="1" applyAlignment="1">
      <alignment horizontal="center" vertical="top" textRotation="255" shrinkToFit="1"/>
    </xf>
    <xf numFmtId="0" fontId="12" fillId="38" borderId="93" xfId="45" applyFont="1" applyFill="1" applyBorder="1" applyAlignment="1">
      <alignment horizontal="center" vertical="top" textRotation="255" shrinkToFit="1"/>
    </xf>
    <xf numFmtId="0" fontId="12" fillId="0" borderId="56" xfId="45" applyFont="1" applyBorder="1" applyAlignment="1">
      <alignment shrinkToFit="1"/>
    </xf>
    <xf numFmtId="0" fontId="12" fillId="0" borderId="94" xfId="45" applyFont="1" applyBorder="1" applyAlignment="1">
      <alignment shrinkToFit="1"/>
    </xf>
    <xf numFmtId="0" fontId="12" fillId="0" borderId="35" xfId="45" applyFont="1" applyBorder="1" applyAlignment="1">
      <alignment shrinkToFit="1"/>
    </xf>
    <xf numFmtId="0" fontId="12" fillId="0" borderId="40" xfId="45" applyFont="1" applyBorder="1" applyAlignment="1">
      <alignment shrinkToFit="1"/>
    </xf>
    <xf numFmtId="0" fontId="12" fillId="0" borderId="97" xfId="45" applyFont="1" applyBorder="1" applyAlignment="1">
      <alignment horizontal="center" vertical="top" textRotation="255" shrinkToFit="1"/>
    </xf>
    <xf numFmtId="0" fontId="12" fillId="0" borderId="87" xfId="45" applyFont="1" applyBorder="1" applyAlignment="1">
      <alignment horizontal="center" vertical="top" textRotation="255" shrinkToFit="1"/>
    </xf>
    <xf numFmtId="0" fontId="12" fillId="0" borderId="88" xfId="45" applyFont="1" applyBorder="1" applyAlignment="1">
      <alignment horizontal="center" vertical="top" textRotation="255" shrinkToFit="1"/>
    </xf>
    <xf numFmtId="0" fontId="12" fillId="0" borderId="198" xfId="45" applyFont="1" applyBorder="1" applyAlignment="1">
      <alignment horizontal="center" vertical="top" textRotation="255" shrinkToFit="1"/>
    </xf>
    <xf numFmtId="0" fontId="12" fillId="0" borderId="99" xfId="45" applyFont="1" applyBorder="1" applyAlignment="1">
      <alignment horizontal="center" vertical="top" textRotation="255" shrinkToFit="1"/>
    </xf>
    <xf numFmtId="0" fontId="12" fillId="25" borderId="96" xfId="45" applyFont="1" applyFill="1" applyBorder="1" applyAlignment="1">
      <alignment horizontal="center" vertical="top" textRotation="255" shrinkToFit="1"/>
    </xf>
    <xf numFmtId="0" fontId="12" fillId="0" borderId="46" xfId="45" applyFont="1" applyBorder="1" applyAlignment="1">
      <alignment horizontal="center" vertical="top" textRotation="255" shrinkToFit="1"/>
    </xf>
    <xf numFmtId="0" fontId="12" fillId="0" borderId="49" xfId="45" applyFont="1" applyBorder="1" applyAlignment="1">
      <alignment horizontal="center" vertical="top" textRotation="255" shrinkToFit="1"/>
    </xf>
    <xf numFmtId="0" fontId="12" fillId="25" borderId="151" xfId="45" applyFont="1" applyFill="1" applyBorder="1" applyAlignment="1">
      <alignment horizontal="center" vertical="top" textRotation="255"/>
    </xf>
    <xf numFmtId="0" fontId="12" fillId="25" borderId="97" xfId="45" applyFont="1" applyFill="1" applyBorder="1" applyAlignment="1">
      <alignment horizontal="center" vertical="top" textRotation="255"/>
    </xf>
    <xf numFmtId="0" fontId="12" fillId="25" borderId="135" xfId="45" applyFont="1" applyFill="1" applyBorder="1" applyAlignment="1">
      <alignment horizontal="center" vertical="top"/>
    </xf>
    <xf numFmtId="0" fontId="12" fillId="25" borderId="98" xfId="45" applyFont="1" applyFill="1" applyBorder="1" applyAlignment="1">
      <alignment horizontal="center" vertical="top"/>
    </xf>
    <xf numFmtId="0" fontId="12" fillId="25" borderId="201" xfId="45" applyFont="1" applyFill="1" applyBorder="1" applyAlignment="1">
      <alignment horizontal="center" vertical="top" textRotation="255"/>
    </xf>
    <xf numFmtId="0" fontId="12" fillId="25" borderId="198" xfId="45" applyFont="1" applyFill="1" applyBorder="1" applyAlignment="1">
      <alignment horizontal="center" vertical="top" textRotation="255"/>
    </xf>
    <xf numFmtId="0" fontId="12" fillId="25" borderId="143" xfId="45" applyFont="1" applyFill="1" applyBorder="1" applyAlignment="1">
      <alignment horizontal="center" vertical="top" textRotation="255"/>
    </xf>
    <xf numFmtId="0" fontId="12" fillId="25" borderId="87" xfId="45" applyFont="1" applyFill="1" applyBorder="1" applyAlignment="1">
      <alignment horizontal="center" vertical="top" textRotation="255"/>
    </xf>
    <xf numFmtId="0" fontId="12" fillId="25" borderId="135" xfId="45" applyFont="1" applyFill="1" applyBorder="1" applyAlignment="1">
      <alignment horizontal="center" vertical="top" textRotation="255"/>
    </xf>
    <xf numFmtId="0" fontId="12" fillId="25" borderId="98" xfId="45" applyFont="1" applyFill="1" applyBorder="1" applyAlignment="1">
      <alignment horizontal="center" vertical="top" textRotation="255"/>
    </xf>
    <xf numFmtId="0" fontId="12" fillId="25" borderId="78" xfId="45" applyFont="1" applyFill="1" applyBorder="1" applyAlignment="1">
      <alignment horizontal="center" vertical="top" textRotation="255"/>
    </xf>
    <xf numFmtId="0" fontId="12" fillId="25" borderId="23" xfId="45" applyFont="1" applyFill="1" applyBorder="1" applyAlignment="1">
      <alignment horizontal="center" vertical="top" textRotation="255"/>
    </xf>
    <xf numFmtId="0" fontId="12" fillId="25" borderId="134" xfId="45" applyFont="1" applyFill="1" applyBorder="1" applyAlignment="1">
      <alignment horizontal="center" vertical="top" textRotation="255"/>
    </xf>
    <xf numFmtId="0" fontId="12" fillId="25" borderId="74" xfId="45" applyFont="1" applyFill="1" applyBorder="1" applyAlignment="1">
      <alignment horizontal="center" vertical="top" textRotation="255"/>
    </xf>
    <xf numFmtId="0" fontId="12" fillId="25" borderId="204" xfId="45" applyFont="1" applyFill="1" applyBorder="1" applyAlignment="1">
      <alignment horizontal="center" vertical="top" textRotation="255"/>
    </xf>
    <xf numFmtId="0" fontId="12" fillId="25" borderId="146" xfId="45" applyFont="1" applyFill="1" applyBorder="1" applyAlignment="1">
      <alignment horizontal="center" vertical="top" textRotation="255"/>
    </xf>
    <xf numFmtId="0" fontId="12" fillId="25" borderId="202" xfId="45" applyFont="1" applyFill="1" applyBorder="1" applyAlignment="1">
      <alignment horizontal="center" vertical="top" textRotation="255"/>
    </xf>
    <xf numFmtId="0" fontId="12" fillId="25" borderId="99" xfId="45" applyFont="1" applyFill="1" applyBorder="1" applyAlignment="1">
      <alignment horizontal="center" vertical="top" textRotation="255"/>
    </xf>
    <xf numFmtId="0" fontId="12" fillId="25" borderId="203" xfId="45" applyFont="1" applyFill="1" applyBorder="1" applyAlignment="1">
      <alignment horizontal="center" vertical="top" textRotation="255"/>
    </xf>
    <xf numFmtId="0" fontId="12" fillId="25" borderId="22" xfId="45" applyFont="1" applyFill="1" applyBorder="1" applyAlignment="1">
      <alignment horizontal="center" vertical="top" textRotation="255"/>
    </xf>
    <xf numFmtId="0" fontId="12" fillId="25" borderId="134" xfId="45" applyFont="1" applyFill="1" applyBorder="1" applyAlignment="1">
      <alignment horizontal="center" vertical="top"/>
    </xf>
    <xf numFmtId="0" fontId="12" fillId="25" borderId="74" xfId="45" applyFont="1" applyFill="1" applyBorder="1" applyAlignment="1">
      <alignment horizontal="center" vertical="top"/>
    </xf>
    <xf numFmtId="0" fontId="12" fillId="25" borderId="205" xfId="45" applyFont="1" applyFill="1" applyBorder="1" applyAlignment="1">
      <alignment horizontal="center" vertical="top" textRotation="255"/>
    </xf>
    <xf numFmtId="0" fontId="12" fillId="25" borderId="24" xfId="45" applyFont="1" applyFill="1" applyBorder="1" applyAlignment="1">
      <alignment horizontal="center" vertical="top" textRotation="255"/>
    </xf>
    <xf numFmtId="0" fontId="14" fillId="25" borderId="100" xfId="45" applyFont="1" applyFill="1" applyBorder="1" applyAlignment="1">
      <alignment horizontal="center" vertical="top" textRotation="255"/>
    </xf>
    <xf numFmtId="0" fontId="1" fillId="0" borderId="31" xfId="45" applyBorder="1"/>
    <xf numFmtId="0" fontId="1" fillId="0" borderId="37" xfId="45" applyBorder="1"/>
    <xf numFmtId="49" fontId="12" fillId="0" borderId="14" xfId="45" applyNumberFormat="1" applyFont="1" applyBorder="1" applyAlignment="1">
      <alignment horizontal="center" shrinkToFit="1"/>
    </xf>
    <xf numFmtId="0" fontId="12" fillId="0" borderId="14" xfId="45" applyFont="1" applyBorder="1" applyAlignment="1">
      <alignment horizontal="center" shrinkToFit="1"/>
    </xf>
    <xf numFmtId="0" fontId="1" fillId="0" borderId="14" xfId="45" applyBorder="1" applyAlignment="1">
      <alignment horizontal="center" shrinkToFit="1"/>
    </xf>
    <xf numFmtId="0" fontId="12" fillId="0" borderId="13" xfId="45" applyFont="1" applyBorder="1" applyAlignment="1">
      <alignment horizontal="center" shrinkToFit="1"/>
    </xf>
    <xf numFmtId="0" fontId="12" fillId="0" borderId="66" xfId="45" applyFont="1" applyBorder="1" applyAlignment="1">
      <alignment horizontal="center" shrinkToFit="1"/>
    </xf>
    <xf numFmtId="0" fontId="12" fillId="0" borderId="122" xfId="45" applyFont="1" applyBorder="1" applyAlignment="1">
      <alignment horizontal="center" shrinkToFit="1"/>
    </xf>
    <xf numFmtId="0" fontId="1" fillId="0" borderId="14" xfId="45" applyBorder="1" applyAlignment="1">
      <alignment shrinkToFit="1"/>
    </xf>
    <xf numFmtId="0" fontId="1" fillId="0" borderId="15" xfId="45" applyBorder="1" applyAlignment="1">
      <alignment shrinkToFit="1"/>
    </xf>
    <xf numFmtId="49" fontId="12" fillId="0" borderId="19" xfId="45" applyNumberFormat="1" applyFont="1" applyBorder="1" applyAlignment="1">
      <alignment horizontal="center" shrinkToFit="1"/>
    </xf>
    <xf numFmtId="0" fontId="12" fillId="0" borderId="19" xfId="45" applyFont="1" applyBorder="1" applyAlignment="1">
      <alignment horizontal="center" shrinkToFit="1"/>
    </xf>
    <xf numFmtId="0" fontId="1" fillId="0" borderId="19" xfId="45" applyBorder="1" applyAlignment="1">
      <alignment horizontal="center" shrinkToFit="1"/>
    </xf>
    <xf numFmtId="0" fontId="12" fillId="0" borderId="18" xfId="45" applyFont="1" applyBorder="1" applyAlignment="1">
      <alignment horizontal="center" shrinkToFit="1"/>
    </xf>
    <xf numFmtId="0" fontId="12" fillId="0" borderId="68" xfId="45" applyFont="1" applyBorder="1" applyAlignment="1">
      <alignment horizontal="center" shrinkToFit="1"/>
    </xf>
    <xf numFmtId="0" fontId="12" fillId="0" borderId="70" xfId="45" applyFont="1" applyBorder="1" applyAlignment="1">
      <alignment horizontal="center" shrinkToFit="1"/>
    </xf>
    <xf numFmtId="0" fontId="1" fillId="0" borderId="19" xfId="45" applyBorder="1" applyAlignment="1">
      <alignment shrinkToFit="1"/>
    </xf>
    <xf numFmtId="0" fontId="1" fillId="0" borderId="20" xfId="45" applyBorder="1" applyAlignment="1">
      <alignment shrinkToFit="1"/>
    </xf>
    <xf numFmtId="0" fontId="12" fillId="0" borderId="20" xfId="45" applyFont="1" applyBorder="1" applyAlignment="1">
      <alignment horizontal="center" shrinkToFit="1"/>
    </xf>
    <xf numFmtId="0" fontId="12" fillId="0" borderId="23" xfId="45" applyFont="1" applyBorder="1" applyAlignment="1">
      <alignment horizontal="center" shrinkToFit="1"/>
    </xf>
    <xf numFmtId="0" fontId="1" fillId="0" borderId="23" xfId="45" applyBorder="1" applyAlignment="1">
      <alignment shrinkToFit="1"/>
    </xf>
    <xf numFmtId="0" fontId="1" fillId="0" borderId="24" xfId="45" applyBorder="1" applyAlignment="1">
      <alignment shrinkToFit="1"/>
    </xf>
    <xf numFmtId="49" fontId="12" fillId="0" borderId="23" xfId="45" applyNumberFormat="1" applyFont="1" applyBorder="1" applyAlignment="1">
      <alignment horizontal="center" shrinkToFit="1"/>
    </xf>
    <xf numFmtId="0" fontId="1" fillId="0" borderId="23" xfId="45" applyBorder="1" applyAlignment="1">
      <alignment horizontal="center" shrinkToFit="1"/>
    </xf>
    <xf numFmtId="0" fontId="12" fillId="0" borderId="22" xfId="45" applyFont="1" applyBorder="1" applyAlignment="1">
      <alignment horizontal="center" shrinkToFit="1"/>
    </xf>
    <xf numFmtId="0" fontId="12" fillId="0" borderId="73" xfId="45" applyFont="1" applyBorder="1" applyAlignment="1">
      <alignment horizontal="center" shrinkToFit="1"/>
    </xf>
    <xf numFmtId="0" fontId="12" fillId="0" borderId="24" xfId="45" applyFont="1" applyBorder="1" applyAlignment="1">
      <alignment horizontal="center" shrinkToFit="1"/>
    </xf>
    <xf numFmtId="0" fontId="12" fillId="0" borderId="74" xfId="45" applyFont="1" applyBorder="1" applyAlignment="1">
      <alignment horizontal="center" shrinkToFit="1"/>
    </xf>
    <xf numFmtId="0" fontId="12" fillId="0" borderId="72" xfId="45" applyFont="1" applyBorder="1" applyAlignment="1">
      <alignment horizontal="center" shrinkToFit="1"/>
    </xf>
    <xf numFmtId="0" fontId="12" fillId="0" borderId="83" xfId="45" applyFont="1" applyBorder="1" applyAlignment="1">
      <alignment horizontal="center" shrinkToFit="1"/>
    </xf>
    <xf numFmtId="0" fontId="0" fillId="24" borderId="0" xfId="0" applyFill="1" applyAlignment="1">
      <alignment horizontal="left" vertical="center"/>
    </xf>
    <xf numFmtId="0" fontId="1" fillId="29" borderId="0" xfId="43" applyFill="1" applyAlignment="1">
      <alignment horizontal="center" vertical="center" shrinkToFit="1"/>
    </xf>
    <xf numFmtId="0" fontId="1" fillId="29" borderId="0" xfId="43" applyFill="1" applyAlignment="1">
      <alignment horizontal="center" vertical="center"/>
    </xf>
    <xf numFmtId="49" fontId="9" fillId="0" borderId="0" xfId="43" applyNumberFormat="1" applyFont="1" applyAlignment="1">
      <alignment horizontal="center" vertical="center" textRotation="180"/>
    </xf>
    <xf numFmtId="0" fontId="48" fillId="29" borderId="0" xfId="43" applyFont="1" applyFill="1" applyAlignment="1">
      <alignment horizontal="center" vertical="center"/>
    </xf>
    <xf numFmtId="0" fontId="1" fillId="29" borderId="0" xfId="43" applyFill="1" applyAlignment="1">
      <alignment horizontal="center"/>
    </xf>
    <xf numFmtId="0" fontId="3" fillId="0" borderId="0" xfId="43" applyFont="1" applyAlignment="1">
      <alignment horizontal="center" textRotation="180"/>
    </xf>
    <xf numFmtId="0" fontId="48" fillId="0" borderId="0" xfId="43" applyFont="1" applyAlignment="1">
      <alignment horizontal="center" vertical="center"/>
    </xf>
    <xf numFmtId="0" fontId="1" fillId="0" borderId="0" xfId="43" applyAlignment="1">
      <alignment horizontal="center" vertical="center"/>
    </xf>
    <xf numFmtId="0" fontId="3" fillId="0" borderId="92" xfId="43" applyFont="1" applyBorder="1" applyAlignment="1">
      <alignment horizontal="center" vertical="center" shrinkToFit="1"/>
    </xf>
    <xf numFmtId="0" fontId="3" fillId="0" borderId="94" xfId="43" applyFont="1" applyBorder="1" applyAlignment="1">
      <alignment horizontal="center" vertical="center" shrinkToFit="1"/>
    </xf>
    <xf numFmtId="0" fontId="3" fillId="0" borderId="98" xfId="43" applyFont="1" applyBorder="1" applyAlignment="1">
      <alignment horizontal="center" vertical="center" shrinkToFit="1"/>
    </xf>
    <xf numFmtId="0" fontId="3" fillId="0" borderId="40" xfId="43" applyFont="1" applyBorder="1" applyAlignment="1">
      <alignment horizontal="center" vertical="center" shrinkToFit="1"/>
    </xf>
    <xf numFmtId="0" fontId="3" fillId="0" borderId="116" xfId="43" applyFont="1" applyBorder="1" applyAlignment="1">
      <alignment horizontal="center" vertical="center" wrapText="1" shrinkToFit="1"/>
    </xf>
    <xf numFmtId="0" fontId="3" fillId="0" borderId="149" xfId="43" applyFont="1" applyBorder="1" applyAlignment="1">
      <alignment horizontal="center" vertical="center" shrinkToFit="1"/>
    </xf>
    <xf numFmtId="0" fontId="3" fillId="0" borderId="49" xfId="43" applyFont="1" applyBorder="1" applyAlignment="1">
      <alignment horizontal="center" vertical="center" shrinkToFit="1"/>
    </xf>
    <xf numFmtId="0" fontId="3" fillId="0" borderId="86" xfId="43" applyFont="1" applyBorder="1" applyAlignment="1">
      <alignment horizontal="center" vertical="center" shrinkToFit="1"/>
    </xf>
    <xf numFmtId="0" fontId="3" fillId="0" borderId="64" xfId="43" applyFont="1" applyBorder="1" applyAlignment="1">
      <alignment horizontal="center" vertical="center" shrinkToFit="1"/>
    </xf>
    <xf numFmtId="0" fontId="3" fillId="0" borderId="66" xfId="43" applyFont="1" applyBorder="1" applyAlignment="1">
      <alignment horizontal="center" vertical="center" shrinkToFit="1"/>
    </xf>
    <xf numFmtId="0" fontId="3" fillId="0" borderId="122" xfId="43" applyFont="1" applyBorder="1" applyAlignment="1">
      <alignment horizontal="center" vertical="center" shrinkToFit="1"/>
    </xf>
    <xf numFmtId="0" fontId="3" fillId="0" borderId="77" xfId="43" applyFont="1" applyBorder="1" applyAlignment="1">
      <alignment horizontal="center" vertical="center" shrinkToFit="1"/>
    </xf>
    <xf numFmtId="0" fontId="3" fillId="0" borderId="65" xfId="43" applyFont="1" applyBorder="1" applyAlignment="1">
      <alignment horizontal="center" vertical="center" shrinkToFit="1"/>
    </xf>
    <xf numFmtId="0" fontId="3" fillId="0" borderId="122" xfId="43" applyFont="1" applyBorder="1" applyAlignment="1">
      <alignment horizontal="center"/>
    </xf>
    <xf numFmtId="0" fontId="3" fillId="0" borderId="77" xfId="43" applyFont="1" applyBorder="1" applyAlignment="1">
      <alignment horizontal="center"/>
    </xf>
    <xf numFmtId="0" fontId="3" fillId="0" borderId="64" xfId="43" applyFont="1" applyBorder="1" applyAlignment="1">
      <alignment horizontal="center"/>
    </xf>
    <xf numFmtId="0" fontId="1" fillId="0" borderId="0" xfId="43" applyAlignment="1">
      <alignment horizontal="center" vertical="center" shrinkToFit="1"/>
    </xf>
    <xf numFmtId="0" fontId="3" fillId="0" borderId="69" xfId="43" applyFont="1" applyBorder="1" applyAlignment="1">
      <alignment horizontal="center"/>
    </xf>
    <xf numFmtId="0" fontId="3" fillId="0" borderId="70" xfId="43" applyFont="1" applyBorder="1" applyAlignment="1">
      <alignment horizontal="center"/>
    </xf>
    <xf numFmtId="0" fontId="1" fillId="0" borderId="0" xfId="43" applyAlignment="1">
      <alignment horizontal="center"/>
    </xf>
    <xf numFmtId="0" fontId="3" fillId="0" borderId="25" xfId="43" applyFont="1" applyBorder="1" applyAlignment="1">
      <alignment horizontal="center" vertical="center"/>
    </xf>
    <xf numFmtId="0" fontId="3" fillId="0" borderId="32" xfId="43" applyFont="1" applyBorder="1" applyAlignment="1">
      <alignment horizontal="center" vertical="center"/>
    </xf>
    <xf numFmtId="0" fontId="3" fillId="0" borderId="48" xfId="43" applyFont="1" applyBorder="1" applyAlignment="1">
      <alignment horizontal="center" vertical="center"/>
    </xf>
    <xf numFmtId="0" fontId="3" fillId="0" borderId="38" xfId="43" applyFont="1" applyBorder="1" applyAlignment="1">
      <alignment horizontal="center" vertical="center"/>
    </xf>
    <xf numFmtId="0" fontId="3" fillId="0" borderId="0" xfId="43" applyFont="1" applyAlignment="1">
      <alignment horizontal="center" vertical="center"/>
    </xf>
    <xf numFmtId="0" fontId="3" fillId="0" borderId="39" xfId="43" applyFont="1" applyBorder="1" applyAlignment="1">
      <alignment horizontal="center" vertical="center"/>
    </xf>
    <xf numFmtId="0" fontId="3" fillId="0" borderId="49" xfId="43" applyFont="1" applyBorder="1" applyAlignment="1">
      <alignment horizontal="center" vertical="center"/>
    </xf>
    <xf numFmtId="0" fontId="3" fillId="0" borderId="35" xfId="43" applyFont="1" applyBorder="1" applyAlignment="1">
      <alignment horizontal="center" vertical="center"/>
    </xf>
    <xf numFmtId="0" fontId="3" fillId="0" borderId="40" xfId="43" applyFont="1" applyBorder="1" applyAlignment="1">
      <alignment horizontal="center" vertical="center"/>
    </xf>
    <xf numFmtId="0" fontId="3" fillId="0" borderId="25" xfId="43" applyFont="1" applyBorder="1" applyAlignment="1">
      <alignment horizontal="center"/>
    </xf>
    <xf numFmtId="0" fontId="3" fillId="0" borderId="32" xfId="43" applyFont="1" applyBorder="1" applyAlignment="1">
      <alignment horizontal="center"/>
    </xf>
    <xf numFmtId="0" fontId="3" fillId="0" borderId="48" xfId="43" applyFont="1" applyBorder="1" applyAlignment="1">
      <alignment horizontal="center"/>
    </xf>
    <xf numFmtId="0" fontId="3" fillId="0" borderId="65" xfId="43" applyFont="1" applyBorder="1" applyAlignment="1">
      <alignment horizontal="center"/>
    </xf>
    <xf numFmtId="0" fontId="3" fillId="0" borderId="116" xfId="43" applyFont="1" applyBorder="1" applyAlignment="1">
      <alignment horizontal="center" vertical="center" shrinkToFit="1"/>
    </xf>
    <xf numFmtId="0" fontId="3" fillId="0" borderId="26" xfId="43" applyFont="1" applyBorder="1" applyAlignment="1">
      <alignment horizontal="center" vertical="center" shrinkToFit="1"/>
    </xf>
    <xf numFmtId="0" fontId="3" fillId="0" borderId="67" xfId="43" applyFont="1" applyBorder="1" applyAlignment="1">
      <alignment horizontal="center" vertical="center" shrinkToFit="1"/>
    </xf>
    <xf numFmtId="0" fontId="3" fillId="0" borderId="68" xfId="43" applyFont="1" applyBorder="1" applyAlignment="1">
      <alignment horizontal="center" vertical="center" shrinkToFit="1"/>
    </xf>
    <xf numFmtId="0" fontId="3" fillId="0" borderId="67" xfId="43" applyFont="1" applyBorder="1" applyAlignment="1">
      <alignment horizontal="center"/>
    </xf>
    <xf numFmtId="0" fontId="3" fillId="0" borderId="75" xfId="43" applyFont="1" applyBorder="1" applyAlignment="1">
      <alignment horizontal="center" vertical="center" shrinkToFit="1"/>
    </xf>
    <xf numFmtId="0" fontId="3" fillId="0" borderId="73" xfId="43" applyFont="1" applyBorder="1" applyAlignment="1">
      <alignment horizontal="center" vertical="center" shrinkToFit="1"/>
    </xf>
    <xf numFmtId="0" fontId="3" fillId="0" borderId="74" xfId="43" applyFont="1" applyBorder="1" applyAlignment="1">
      <alignment horizontal="center" vertical="center" shrinkToFit="1"/>
    </xf>
    <xf numFmtId="0" fontId="3" fillId="0" borderId="74" xfId="43" applyFont="1" applyBorder="1" applyAlignment="1">
      <alignment horizontal="center" vertical="center"/>
    </xf>
    <xf numFmtId="0" fontId="3" fillId="0" borderId="83" xfId="43" applyFont="1" applyBorder="1" applyAlignment="1">
      <alignment horizontal="center" vertical="center"/>
    </xf>
    <xf numFmtId="0" fontId="3" fillId="0" borderId="26" xfId="43" applyFont="1" applyBorder="1" applyAlignment="1">
      <alignment horizontal="center"/>
    </xf>
    <xf numFmtId="0" fontId="3" fillId="0" borderId="69" xfId="43" applyFont="1" applyBorder="1" applyAlignment="1">
      <alignment horizontal="center" vertical="center" shrinkToFit="1"/>
    </xf>
    <xf numFmtId="0" fontId="3" fillId="0" borderId="70" xfId="43" applyFont="1" applyBorder="1" applyAlignment="1">
      <alignment horizontal="center" vertical="center" shrinkToFit="1"/>
    </xf>
    <xf numFmtId="0" fontId="3" fillId="0" borderId="0" xfId="43" applyFont="1" applyAlignment="1">
      <alignment horizontal="center" vertical="center" textRotation="180"/>
    </xf>
    <xf numFmtId="0" fontId="3" fillId="0" borderId="75" xfId="43" applyFont="1" applyBorder="1" applyAlignment="1">
      <alignment horizontal="left" vertical="center" shrinkToFit="1"/>
    </xf>
    <xf numFmtId="0" fontId="3" fillId="0" borderId="72" xfId="43" applyFont="1" applyBorder="1" applyAlignment="1">
      <alignment horizontal="left" vertical="center" shrinkToFit="1"/>
    </xf>
    <xf numFmtId="0" fontId="3" fillId="0" borderId="83" xfId="43" applyFont="1" applyBorder="1" applyAlignment="1">
      <alignment horizontal="left" vertical="center" shrinkToFit="1"/>
    </xf>
    <xf numFmtId="0" fontId="3" fillId="0" borderId="75" xfId="43" applyFont="1" applyBorder="1" applyAlignment="1">
      <alignment horizontal="center"/>
    </xf>
    <xf numFmtId="0" fontId="3" fillId="0" borderId="83" xfId="43" applyFont="1" applyBorder="1" applyAlignment="1">
      <alignment horizontal="center"/>
    </xf>
    <xf numFmtId="0" fontId="3" fillId="0" borderId="0" xfId="43" applyFont="1" applyAlignment="1">
      <alignment horizontal="right" textRotation="180"/>
    </xf>
    <xf numFmtId="0" fontId="3" fillId="0" borderId="64" xfId="43" applyFont="1" applyBorder="1" applyAlignment="1">
      <alignment horizontal="center" vertical="center"/>
    </xf>
    <xf numFmtId="0" fontId="3" fillId="0" borderId="65" xfId="43" applyFont="1" applyBorder="1" applyAlignment="1">
      <alignment horizontal="center" vertical="center"/>
    </xf>
    <xf numFmtId="0" fontId="3" fillId="0" borderId="77" xfId="43" applyFont="1" applyBorder="1" applyAlignment="1">
      <alignment horizontal="center" vertical="center"/>
    </xf>
    <xf numFmtId="0" fontId="3" fillId="0" borderId="92" xfId="43" applyFont="1" applyBorder="1" applyAlignment="1">
      <alignment horizontal="center" vertical="center" wrapText="1" shrinkToFit="1"/>
    </xf>
    <xf numFmtId="0" fontId="3" fillId="0" borderId="56" xfId="43" applyFont="1" applyBorder="1" applyAlignment="1">
      <alignment horizontal="center" vertical="center" shrinkToFit="1"/>
    </xf>
    <xf numFmtId="0" fontId="3" fillId="0" borderId="35" xfId="43" applyFont="1" applyBorder="1" applyAlignment="1">
      <alignment horizontal="center" vertical="center" shrinkToFit="1"/>
    </xf>
    <xf numFmtId="0" fontId="3" fillId="0" borderId="0" xfId="43" applyFont="1" applyAlignment="1">
      <alignment horizontal="center" vertical="center" wrapText="1" shrinkToFit="1"/>
    </xf>
    <xf numFmtId="0" fontId="3" fillId="0" borderId="0" xfId="43" applyFont="1" applyAlignment="1">
      <alignment horizontal="center" vertical="center" shrinkToFit="1"/>
    </xf>
    <xf numFmtId="0" fontId="3" fillId="0" borderId="39" xfId="43" applyFont="1" applyBorder="1" applyAlignment="1">
      <alignment horizontal="center" vertical="center" shrinkToFit="1"/>
    </xf>
    <xf numFmtId="0" fontId="5" fillId="0" borderId="0" xfId="46" applyFont="1" applyBorder="1" applyAlignment="1">
      <alignment horizontal="left" vertical="center"/>
    </xf>
    <xf numFmtId="0" fontId="1" fillId="0" borderId="0" xfId="0" applyFont="1" applyBorder="1">
      <alignment vertical="center"/>
    </xf>
    <xf numFmtId="0" fontId="5" fillId="0" borderId="0" xfId="46" applyFont="1" applyBorder="1" applyAlignment="1" applyProtection="1">
      <alignment horizontal="center" vertical="center"/>
      <protection locked="0"/>
    </xf>
    <xf numFmtId="0" fontId="5" fillId="0" borderId="0" xfId="46" applyFont="1" applyBorder="1" applyAlignment="1">
      <alignment horizontal="center" vertical="center"/>
    </xf>
    <xf numFmtId="0" fontId="53" fillId="0" borderId="0" xfId="46" applyFont="1" applyBorder="1" applyAlignment="1">
      <alignment vertical="top" wrapText="1"/>
    </xf>
    <xf numFmtId="0" fontId="1" fillId="0" borderId="49" xfId="0" applyFont="1" applyBorder="1">
      <alignment vertical="center"/>
    </xf>
    <xf numFmtId="0" fontId="1" fillId="0" borderId="40" xfId="0" applyFont="1" applyBorder="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xr:uid="{00000000-0005-0000-0000-00002A000000}"/>
    <cellStyle name="標準_SBI-設計内容説明書の書き方-共住" xfId="43" xr:uid="{00000000-0005-0000-0000-00002B000000}"/>
    <cellStyle name="標準_建設評価（共住）申請書類_1" xfId="44" xr:uid="{00000000-0005-0000-0000-00002C000000}"/>
    <cellStyle name="標準_建設評価（戸建軸組）申請書類" xfId="51" xr:uid="{00000000-0005-0000-0000-00002D000000}"/>
    <cellStyle name="標準_設計住宅性能評価（防犯）" xfId="45" xr:uid="{00000000-0005-0000-0000-00002E000000}"/>
    <cellStyle name="標準_設計内容説明書(配布用）" xfId="46" xr:uid="{00000000-0005-0000-0000-00002F000000}"/>
    <cellStyle name="標準_設計評価（戸建2×4）申請書類" xfId="47" xr:uid="{00000000-0005-0000-0000-000030000000}"/>
    <cellStyle name="標準_設計評価（戸建2×4）申請書類 2" xfId="48" xr:uid="{00000000-0005-0000-0000-000031000000}"/>
    <cellStyle name="標準_設計評価（戸建軸組）申請書類" xfId="49" xr:uid="{00000000-0005-0000-0000-000032000000}"/>
    <cellStyle name="良い" xfId="50" builtinId="26" customBuiltin="1"/>
  </cellStyles>
  <dxfs count="52">
    <dxf>
      <font>
        <condense val="0"/>
        <extend val="0"/>
        <color indexed="9"/>
      </font>
    </dxf>
    <dxf>
      <fill>
        <patternFill patternType="mediumGray"/>
      </fill>
    </dxf>
    <dxf>
      <fill>
        <patternFill patternType="mediumGray"/>
      </fill>
    </dxf>
    <dxf>
      <fill>
        <patternFill patternType="mediumGray"/>
      </fill>
    </dxf>
    <dxf>
      <fill>
        <patternFill patternType="mediumGray"/>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mediumGray"/>
      </fill>
    </dxf>
    <dxf>
      <fill>
        <patternFill patternType="mediumGray"/>
      </fill>
    </dxf>
    <dxf>
      <fill>
        <patternFill patternType="solid"/>
      </fill>
    </dxf>
    <dxf>
      <fill>
        <patternFill patternType="solid"/>
      </fill>
    </dxf>
    <dxf>
      <fill>
        <patternFill patternType="mediumGray"/>
      </fill>
    </dxf>
    <dxf>
      <fill>
        <patternFill patternType="solid"/>
      </fill>
    </dxf>
    <dxf>
      <fill>
        <patternFill patternType="mediumGray"/>
      </fill>
    </dxf>
    <dxf>
      <fill>
        <patternFill patternType="mediumGray"/>
      </fill>
    </dxf>
    <dxf>
      <fill>
        <patternFill patternType="mediumGray"/>
      </fill>
    </dxf>
    <dxf>
      <fill>
        <patternFill>
          <bgColor theme="5" tint="0.79998168889431442"/>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theme="5" tint="0.79998168889431442"/>
        </patternFill>
      </fill>
    </dxf>
    <dxf>
      <fill>
        <patternFill>
          <bgColor theme="5" tint="0.79998168889431442"/>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gray125"/>
      </fill>
    </dxf>
    <dxf>
      <fill>
        <patternFill>
          <bgColor rgb="FFFF0000"/>
        </patternFill>
      </fill>
    </dxf>
    <dxf>
      <fill>
        <patternFill>
          <bgColor rgb="FFFF0000"/>
        </patternFill>
      </fill>
    </dxf>
    <dxf>
      <fill>
        <patternFill>
          <bgColor rgb="FFCC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133350</xdr:colOff>
      <xdr:row>65</xdr:row>
      <xdr:rowOff>133350</xdr:rowOff>
    </xdr:from>
    <xdr:to>
      <xdr:col>20</xdr:col>
      <xdr:colOff>276225</xdr:colOff>
      <xdr:row>67</xdr:row>
      <xdr:rowOff>161925</xdr:rowOff>
    </xdr:to>
    <xdr:pic>
      <xdr:nvPicPr>
        <xdr:cNvPr id="79886" name="Picture 4">
          <a:extLst>
            <a:ext uri="{FF2B5EF4-FFF2-40B4-BE49-F238E27FC236}">
              <a16:creationId xmlns:a16="http://schemas.microsoft.com/office/drawing/2014/main" id="{6890A7C6-689C-4775-AD10-3FC363A2DA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11868150"/>
          <a:ext cx="1552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323850</xdr:colOff>
      <xdr:row>79</xdr:row>
      <xdr:rowOff>47625</xdr:rowOff>
    </xdr:from>
    <xdr:to>
      <xdr:col>13</xdr:col>
      <xdr:colOff>323850</xdr:colOff>
      <xdr:row>157</xdr:row>
      <xdr:rowOff>133350</xdr:rowOff>
    </xdr:to>
    <xdr:cxnSp macro="">
      <xdr:nvCxnSpPr>
        <xdr:cNvPr id="2" name="直線矢印コネクタ 1">
          <a:extLst>
            <a:ext uri="{FF2B5EF4-FFF2-40B4-BE49-F238E27FC236}">
              <a16:creationId xmlns:a16="http://schemas.microsoft.com/office/drawing/2014/main" id="{C2A61895-1946-44AF-8AD6-0E8CFBD84F61}"/>
            </a:ext>
          </a:extLst>
        </xdr:cNvPr>
        <xdr:cNvCxnSpPr/>
      </xdr:nvCxnSpPr>
      <xdr:spPr>
        <a:xfrm>
          <a:off x="9677400" y="12696825"/>
          <a:ext cx="0" cy="12582525"/>
        </a:xfrm>
        <a:prstGeom prst="straightConnector1">
          <a:avLst/>
        </a:prstGeom>
        <a:ln w="19050">
          <a:solidFill>
            <a:srgbClr val="FF0000"/>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39.bin"/><Relationship Id="rId4" Type="http://schemas.openxmlformats.org/officeDocument/2006/relationships/comments" Target="../comments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Y223"/>
  <sheetViews>
    <sheetView showGridLines="0" showZeros="0" tabSelected="1" view="pageBreakPreview" zoomScaleNormal="100" zoomScaleSheetLayoutView="100" workbookViewId="0">
      <selection activeCell="U1" sqref="U1"/>
    </sheetView>
  </sheetViews>
  <sheetFormatPr defaultColWidth="9" defaultRowHeight="13.5"/>
  <cols>
    <col min="1" max="7" width="5.125" style="194" customWidth="1"/>
    <col min="8" max="8" width="2.625" style="193" customWidth="1"/>
    <col min="9" max="20" width="5.125" style="194" customWidth="1"/>
    <col min="21" max="21" width="10.625" style="452" customWidth="1"/>
    <col min="22" max="23" width="10.625" style="452" hidden="1" customWidth="1"/>
    <col min="24" max="25" width="10.625" style="452" customWidth="1"/>
    <col min="26" max="16384" width="9" style="453"/>
  </cols>
  <sheetData>
    <row r="1" spans="1:23" ht="18" customHeight="1">
      <c r="A1" s="194" t="s">
        <v>355</v>
      </c>
      <c r="U1" s="1200" t="s">
        <v>2986</v>
      </c>
      <c r="V1" s="452" t="s">
        <v>1042</v>
      </c>
      <c r="W1" s="452" t="s">
        <v>1043</v>
      </c>
    </row>
    <row r="2" spans="1:23" ht="18" customHeight="1">
      <c r="U2" s="1054"/>
      <c r="V2" s="452" t="s">
        <v>1044</v>
      </c>
      <c r="W2" s="452" t="s">
        <v>1956</v>
      </c>
    </row>
    <row r="3" spans="1:23" ht="18" customHeight="1">
      <c r="V3" s="452" t="s">
        <v>525</v>
      </c>
      <c r="W3" s="452" t="s">
        <v>1955</v>
      </c>
    </row>
    <row r="4" spans="1:23" ht="18" customHeight="1">
      <c r="A4" s="1353" t="s">
        <v>1082</v>
      </c>
      <c r="B4" s="1353"/>
      <c r="C4" s="1353"/>
      <c r="D4" s="1353"/>
      <c r="E4" s="1353"/>
      <c r="F4" s="1353"/>
      <c r="G4" s="1353"/>
      <c r="H4" s="1353"/>
      <c r="I4" s="1353"/>
      <c r="J4" s="1353"/>
      <c r="K4" s="1353"/>
      <c r="L4" s="1353"/>
      <c r="M4" s="1353"/>
      <c r="N4" s="1353"/>
      <c r="O4" s="1353"/>
      <c r="P4" s="1353"/>
      <c r="Q4" s="1353"/>
      <c r="R4" s="1353"/>
      <c r="S4" s="1353"/>
      <c r="T4" s="1353"/>
      <c r="W4" s="452" t="s">
        <v>1954</v>
      </c>
    </row>
    <row r="5" spans="1:23" ht="18" customHeight="1">
      <c r="A5" s="1339" t="s">
        <v>1083</v>
      </c>
      <c r="B5" s="1339"/>
      <c r="C5" s="1339"/>
      <c r="D5" s="1339"/>
      <c r="E5" s="1339"/>
      <c r="F5" s="1339"/>
      <c r="G5" s="1339"/>
      <c r="H5" s="1339"/>
      <c r="I5" s="1339"/>
      <c r="J5" s="1339"/>
      <c r="K5" s="1339"/>
      <c r="L5" s="1339"/>
      <c r="M5" s="1339"/>
      <c r="N5" s="1339"/>
      <c r="O5" s="1339"/>
      <c r="P5" s="1339"/>
      <c r="Q5" s="1339"/>
      <c r="R5" s="1339"/>
      <c r="S5" s="1339"/>
      <c r="T5" s="1339"/>
      <c r="W5" s="452" t="s">
        <v>1953</v>
      </c>
    </row>
    <row r="6" spans="1:23" ht="18" customHeight="1"/>
    <row r="7" spans="1:23" ht="18" customHeight="1"/>
    <row r="8" spans="1:23" ht="18" customHeight="1">
      <c r="N8" s="1355"/>
      <c r="O8" s="1355"/>
      <c r="P8" s="202" t="s">
        <v>46</v>
      </c>
      <c r="Q8" s="676"/>
      <c r="R8" s="202" t="s">
        <v>577</v>
      </c>
      <c r="S8" s="676"/>
      <c r="T8" s="202" t="s">
        <v>576</v>
      </c>
      <c r="W8" s="682"/>
    </row>
    <row r="9" spans="1:23" ht="18" customHeight="1">
      <c r="N9" s="193"/>
      <c r="O9" s="193"/>
      <c r="P9" s="202"/>
      <c r="Q9" s="202"/>
      <c r="R9" s="202"/>
      <c r="S9" s="202"/>
      <c r="T9" s="202"/>
      <c r="W9" s="452" t="s">
        <v>2004</v>
      </c>
    </row>
    <row r="10" spans="1:23" ht="18" customHeight="1">
      <c r="A10" s="194" t="s">
        <v>80</v>
      </c>
      <c r="W10" s="682" t="s">
        <v>2003</v>
      </c>
    </row>
    <row r="11" spans="1:23" ht="18" customHeight="1">
      <c r="A11" s="1348" t="s">
        <v>1375</v>
      </c>
      <c r="B11" s="1348"/>
      <c r="C11" s="1348"/>
      <c r="D11" s="1348"/>
      <c r="E11" s="1348"/>
      <c r="F11" s="1348"/>
      <c r="G11" s="1348"/>
      <c r="H11" s="1339"/>
      <c r="I11" s="1339"/>
      <c r="V11" s="680" t="s">
        <v>1957</v>
      </c>
      <c r="W11" s="680" t="str">
        <f>V11&amp;"知事"</f>
        <v>北海道知事</v>
      </c>
    </row>
    <row r="12" spans="1:23" ht="18" customHeight="1">
      <c r="V12" s="680" t="s">
        <v>1958</v>
      </c>
      <c r="W12" s="680" t="str">
        <f t="shared" ref="W12:W40" si="0">V12&amp;"知事"</f>
        <v>青森県知事</v>
      </c>
    </row>
    <row r="13" spans="1:23" ht="18" customHeight="1">
      <c r="I13" s="200" t="s">
        <v>1695</v>
      </c>
      <c r="J13" s="200"/>
      <c r="V13" s="680" t="s">
        <v>1959</v>
      </c>
      <c r="W13" s="680" t="str">
        <f t="shared" si="0"/>
        <v>岩手県知事</v>
      </c>
    </row>
    <row r="14" spans="1:23" ht="18" customHeight="1">
      <c r="K14" s="1349"/>
      <c r="L14" s="1349"/>
      <c r="M14" s="1349"/>
      <c r="N14" s="1349"/>
      <c r="O14" s="1349"/>
      <c r="P14" s="1349"/>
      <c r="Q14" s="1349"/>
      <c r="R14" s="1349"/>
      <c r="S14" s="454"/>
      <c r="T14" s="454"/>
      <c r="V14" s="680" t="s">
        <v>1960</v>
      </c>
      <c r="W14" s="680" t="str">
        <f t="shared" si="0"/>
        <v>宮城県知事</v>
      </c>
    </row>
    <row r="15" spans="1:23" ht="18" customHeight="1">
      <c r="I15" s="194" t="s">
        <v>1084</v>
      </c>
      <c r="V15" s="680" t="s">
        <v>1961</v>
      </c>
      <c r="W15" s="680" t="str">
        <f t="shared" si="0"/>
        <v>秋田県知事</v>
      </c>
    </row>
    <row r="16" spans="1:23" ht="18" customHeight="1">
      <c r="K16" s="1349"/>
      <c r="L16" s="1349"/>
      <c r="M16" s="1349"/>
      <c r="N16" s="1349"/>
      <c r="O16" s="1349"/>
      <c r="P16" s="1349"/>
      <c r="Q16" s="1349"/>
      <c r="R16" s="1349"/>
      <c r="V16" s="680" t="s">
        <v>1962</v>
      </c>
      <c r="W16" s="680" t="str">
        <f t="shared" si="0"/>
        <v>山形県知事</v>
      </c>
    </row>
    <row r="17" spans="1:23" ht="18" customHeight="1">
      <c r="V17" s="680" t="s">
        <v>1963</v>
      </c>
      <c r="W17" s="680" t="str">
        <f t="shared" si="0"/>
        <v>福島県知事</v>
      </c>
    </row>
    <row r="18" spans="1:23" ht="18" customHeight="1">
      <c r="V18" s="680" t="s">
        <v>1964</v>
      </c>
      <c r="W18" s="680" t="str">
        <f t="shared" si="0"/>
        <v>茨城県知事</v>
      </c>
    </row>
    <row r="19" spans="1:23">
      <c r="C19" s="194" t="s">
        <v>2868</v>
      </c>
      <c r="H19" s="194"/>
      <c r="V19" s="680" t="s">
        <v>1965</v>
      </c>
      <c r="W19" s="680" t="str">
        <f t="shared" si="0"/>
        <v>栃木県知事</v>
      </c>
    </row>
    <row r="20" spans="1:23">
      <c r="C20" s="167" t="s">
        <v>1047</v>
      </c>
      <c r="H20" s="194"/>
      <c r="V20" s="680" t="s">
        <v>1966</v>
      </c>
      <c r="W20" s="680" t="str">
        <f t="shared" si="0"/>
        <v>群馬県知事</v>
      </c>
    </row>
    <row r="21" spans="1:23" ht="18" customHeight="1">
      <c r="A21" s="456"/>
      <c r="B21" s="456"/>
      <c r="C21" s="456"/>
      <c r="D21" s="456"/>
      <c r="E21" s="456"/>
      <c r="F21" s="456"/>
      <c r="G21" s="456"/>
      <c r="H21" s="456"/>
      <c r="I21" s="456"/>
      <c r="J21" s="456"/>
      <c r="K21" s="456"/>
      <c r="L21" s="456"/>
      <c r="M21" s="456"/>
      <c r="N21" s="456"/>
      <c r="O21" s="456"/>
      <c r="P21" s="456"/>
      <c r="Q21" s="456"/>
      <c r="R21" s="456"/>
      <c r="S21" s="456"/>
      <c r="T21" s="456"/>
      <c r="V21" s="680" t="s">
        <v>1967</v>
      </c>
      <c r="W21" s="680" t="str">
        <f t="shared" si="0"/>
        <v>埼玉県知事</v>
      </c>
    </row>
    <row r="22" spans="1:23" ht="18" customHeight="1">
      <c r="A22" s="456"/>
      <c r="B22" s="456"/>
      <c r="C22" s="456"/>
      <c r="D22" s="456"/>
      <c r="E22" s="456"/>
      <c r="F22" s="456"/>
      <c r="G22" s="456"/>
      <c r="H22" s="456"/>
      <c r="I22" s="456"/>
      <c r="J22" s="456"/>
      <c r="K22" s="456"/>
      <c r="L22" s="456"/>
      <c r="M22" s="456"/>
      <c r="N22" s="456"/>
      <c r="O22" s="456"/>
      <c r="P22" s="456"/>
      <c r="Q22" s="456"/>
      <c r="R22" s="456"/>
      <c r="S22" s="456"/>
      <c r="T22" s="456"/>
      <c r="V22" s="680" t="s">
        <v>1968</v>
      </c>
      <c r="W22" s="680" t="str">
        <f t="shared" si="0"/>
        <v>千葉県知事</v>
      </c>
    </row>
    <row r="23" spans="1:23" ht="18" customHeight="1">
      <c r="A23" s="456"/>
      <c r="B23" s="456"/>
      <c r="C23" s="456"/>
      <c r="D23" s="456"/>
      <c r="E23" s="456"/>
      <c r="F23" s="456"/>
      <c r="G23" s="456"/>
      <c r="H23" s="456"/>
      <c r="I23" s="456"/>
      <c r="J23" s="456"/>
      <c r="K23" s="456"/>
      <c r="L23" s="456"/>
      <c r="M23" s="456"/>
      <c r="N23" s="456"/>
      <c r="O23" s="456"/>
      <c r="P23" s="456"/>
      <c r="Q23" s="456"/>
      <c r="R23" s="456"/>
      <c r="S23" s="456"/>
      <c r="T23" s="456"/>
      <c r="V23" s="680" t="s">
        <v>1952</v>
      </c>
      <c r="W23" s="680" t="str">
        <f t="shared" si="0"/>
        <v>東京都知事</v>
      </c>
    </row>
    <row r="24" spans="1:23" ht="18" customHeight="1">
      <c r="A24" s="456"/>
      <c r="B24" s="456"/>
      <c r="C24" s="456"/>
      <c r="D24" s="456"/>
      <c r="E24" s="456"/>
      <c r="F24" s="456"/>
      <c r="G24" s="456"/>
      <c r="H24" s="456"/>
      <c r="I24" s="456"/>
      <c r="J24" s="456"/>
      <c r="K24" s="456"/>
      <c r="L24" s="456"/>
      <c r="M24" s="456"/>
      <c r="N24" s="456"/>
      <c r="O24" s="456"/>
      <c r="P24" s="456"/>
      <c r="Q24" s="456"/>
      <c r="R24" s="456"/>
      <c r="S24" s="456"/>
      <c r="T24" s="456"/>
      <c r="V24" s="680" t="s">
        <v>1969</v>
      </c>
      <c r="W24" s="680" t="str">
        <f t="shared" si="0"/>
        <v>神奈川県知事</v>
      </c>
    </row>
    <row r="25" spans="1:23" ht="18" customHeight="1">
      <c r="V25" s="680" t="s">
        <v>1970</v>
      </c>
      <c r="W25" s="680" t="str">
        <f t="shared" si="0"/>
        <v>新潟県知事</v>
      </c>
    </row>
    <row r="26" spans="1:23" ht="18" customHeight="1">
      <c r="V26" s="681" t="s">
        <v>1971</v>
      </c>
      <c r="W26" s="680" t="str">
        <f t="shared" si="0"/>
        <v>富山県知事</v>
      </c>
    </row>
    <row r="27" spans="1:23" ht="18" customHeight="1">
      <c r="V27" s="681" t="s">
        <v>1972</v>
      </c>
      <c r="W27" s="680" t="str">
        <f t="shared" si="0"/>
        <v>石川県知事</v>
      </c>
    </row>
    <row r="28" spans="1:23" ht="18" customHeight="1">
      <c r="H28" s="194"/>
      <c r="V28" s="681" t="s">
        <v>1973</v>
      </c>
      <c r="W28" s="680" t="str">
        <f t="shared" si="0"/>
        <v>福井県知事</v>
      </c>
    </row>
    <row r="29" spans="1:23" ht="18" customHeight="1">
      <c r="A29" s="1293"/>
      <c r="B29" s="1293"/>
      <c r="C29" s="1293"/>
      <c r="D29" s="1293"/>
      <c r="E29" s="1293"/>
      <c r="F29" s="1293"/>
      <c r="H29" s="194"/>
      <c r="V29" s="681" t="s">
        <v>1974</v>
      </c>
      <c r="W29" s="680" t="str">
        <f t="shared" si="0"/>
        <v>山梨県知事</v>
      </c>
    </row>
    <row r="30" spans="1:23" ht="18" customHeight="1">
      <c r="A30" s="1293"/>
      <c r="B30" s="1293"/>
      <c r="C30" s="1293"/>
      <c r="D30" s="1293"/>
      <c r="E30" s="1293"/>
      <c r="F30" s="1293"/>
      <c r="H30" s="194"/>
      <c r="V30" s="681" t="s">
        <v>1975</v>
      </c>
      <c r="W30" s="680" t="str">
        <f t="shared" si="0"/>
        <v>長野県知事</v>
      </c>
    </row>
    <row r="31" spans="1:23" ht="18" customHeight="1">
      <c r="A31" s="1296"/>
      <c r="B31" s="1296"/>
      <c r="C31" s="1296"/>
      <c r="D31" s="1296"/>
      <c r="E31" s="1296"/>
      <c r="F31" s="1296"/>
      <c r="G31" s="466"/>
      <c r="H31" s="466"/>
      <c r="I31" s="466"/>
      <c r="J31" s="466"/>
      <c r="K31" s="466"/>
      <c r="L31" s="466"/>
      <c r="M31" s="466"/>
      <c r="N31" s="466"/>
      <c r="O31" s="466"/>
      <c r="P31" s="466"/>
      <c r="Q31" s="466"/>
      <c r="R31" s="466"/>
      <c r="S31" s="466"/>
      <c r="T31" s="466"/>
      <c r="V31" s="681" t="s">
        <v>1976</v>
      </c>
      <c r="W31" s="680" t="str">
        <f t="shared" si="0"/>
        <v>岐阜県知事</v>
      </c>
    </row>
    <row r="32" spans="1:23" ht="18" customHeight="1">
      <c r="A32" s="1298" t="s">
        <v>2890</v>
      </c>
      <c r="B32" s="1299"/>
      <c r="C32" s="1299"/>
      <c r="D32" s="1299"/>
      <c r="E32" s="1299"/>
      <c r="F32" s="1300"/>
      <c r="G32" s="616" t="s">
        <v>2891</v>
      </c>
      <c r="H32" s="194"/>
      <c r="T32" s="617"/>
      <c r="V32" s="681" t="s">
        <v>1977</v>
      </c>
      <c r="W32" s="680" t="str">
        <f t="shared" si="0"/>
        <v>静岡県知事</v>
      </c>
    </row>
    <row r="33" spans="1:25" ht="18" customHeight="1">
      <c r="A33" s="1292"/>
      <c r="B33" s="1293"/>
      <c r="C33" s="1293"/>
      <c r="D33" s="1293"/>
      <c r="E33" s="1293"/>
      <c r="F33" s="1294"/>
      <c r="G33" s="616"/>
      <c r="H33" s="194"/>
      <c r="T33" s="617"/>
      <c r="V33" s="681" t="s">
        <v>1978</v>
      </c>
      <c r="W33" s="680" t="str">
        <f t="shared" si="0"/>
        <v>愛知県知事</v>
      </c>
    </row>
    <row r="34" spans="1:25" ht="18" customHeight="1">
      <c r="A34" s="1292"/>
      <c r="B34" s="1293"/>
      <c r="C34" s="1293"/>
      <c r="D34" s="1293"/>
      <c r="E34" s="1293"/>
      <c r="F34" s="1294"/>
      <c r="G34" s="616"/>
      <c r="H34" s="194"/>
      <c r="T34" s="617"/>
      <c r="V34" s="681" t="s">
        <v>1979</v>
      </c>
      <c r="W34" s="680" t="str">
        <f t="shared" si="0"/>
        <v>三重県知事</v>
      </c>
    </row>
    <row r="35" spans="1:25" ht="18" customHeight="1">
      <c r="A35" s="1292"/>
      <c r="B35" s="1293"/>
      <c r="C35" s="1293"/>
      <c r="D35" s="1293"/>
      <c r="E35" s="1293"/>
      <c r="F35" s="1294"/>
      <c r="G35" s="616"/>
      <c r="H35" s="194"/>
      <c r="T35" s="617"/>
      <c r="V35" s="681" t="s">
        <v>1980</v>
      </c>
      <c r="W35" s="680" t="str">
        <f t="shared" si="0"/>
        <v>滋賀県知事</v>
      </c>
    </row>
    <row r="36" spans="1:25" ht="18" customHeight="1">
      <c r="A36" s="1295"/>
      <c r="B36" s="1296"/>
      <c r="C36" s="1296"/>
      <c r="D36" s="1296"/>
      <c r="E36" s="1296"/>
      <c r="F36" s="1297"/>
      <c r="G36" s="616"/>
      <c r="H36" s="194"/>
      <c r="T36" s="617"/>
      <c r="V36" s="681" t="s">
        <v>1981</v>
      </c>
      <c r="W36" s="680" t="str">
        <f t="shared" si="0"/>
        <v>京都府知事</v>
      </c>
    </row>
    <row r="37" spans="1:25" ht="18" customHeight="1">
      <c r="A37" s="458" t="s">
        <v>1696</v>
      </c>
      <c r="B37" s="1354"/>
      <c r="C37" s="1354"/>
      <c r="D37" s="1354"/>
      <c r="E37" s="1354"/>
      <c r="F37" s="459" t="s">
        <v>1697</v>
      </c>
      <c r="G37" s="616"/>
      <c r="H37" s="194"/>
      <c r="T37" s="617"/>
      <c r="V37" s="681" t="s">
        <v>1982</v>
      </c>
      <c r="W37" s="680" t="str">
        <f t="shared" si="0"/>
        <v>大阪府知事</v>
      </c>
    </row>
    <row r="38" spans="1:25" ht="18" customHeight="1">
      <c r="A38" s="460" t="s">
        <v>2829</v>
      </c>
      <c r="B38" s="461"/>
      <c r="C38" s="462"/>
      <c r="D38" s="462"/>
      <c r="E38" s="461"/>
      <c r="F38" s="463"/>
      <c r="G38" s="615"/>
      <c r="H38" s="466"/>
      <c r="I38" s="466"/>
      <c r="J38" s="466"/>
      <c r="K38" s="466"/>
      <c r="L38" s="466"/>
      <c r="M38" s="466"/>
      <c r="N38" s="466"/>
      <c r="O38" s="466"/>
      <c r="P38" s="466"/>
      <c r="Q38" s="466"/>
      <c r="R38" s="466"/>
      <c r="S38" s="466"/>
      <c r="T38" s="463"/>
      <c r="V38" s="681" t="s">
        <v>1983</v>
      </c>
      <c r="W38" s="680" t="str">
        <f t="shared" si="0"/>
        <v>兵庫県知事</v>
      </c>
    </row>
    <row r="39" spans="1:25" ht="18" customHeight="1">
      <c r="V39" s="681" t="s">
        <v>1984</v>
      </c>
      <c r="W39" s="680" t="str">
        <f t="shared" si="0"/>
        <v>奈良県知事</v>
      </c>
    </row>
    <row r="40" spans="1:25" ht="18" customHeight="1">
      <c r="V40" s="681" t="s">
        <v>1985</v>
      </c>
      <c r="W40" s="680" t="str">
        <f t="shared" si="0"/>
        <v>和歌山県知事</v>
      </c>
    </row>
    <row r="41" spans="1:25" ht="18" customHeight="1">
      <c r="V41" s="681" t="s">
        <v>1986</v>
      </c>
      <c r="W41" s="680" t="str">
        <f t="shared" ref="W41:W52" si="1">V41&amp;"知事"</f>
        <v>鳥取県知事</v>
      </c>
    </row>
    <row r="42" spans="1:25">
      <c r="A42" s="1269" t="s">
        <v>2264</v>
      </c>
      <c r="B42" s="1270"/>
      <c r="C42" s="1271"/>
      <c r="D42" s="1271"/>
      <c r="E42" s="1271"/>
      <c r="F42" s="1271"/>
      <c r="G42" s="1271"/>
      <c r="H42" s="399"/>
      <c r="I42" s="1271"/>
      <c r="J42" s="1271"/>
      <c r="K42" s="1271"/>
      <c r="L42" s="1271"/>
      <c r="M42" s="1271"/>
      <c r="N42" s="1271"/>
      <c r="O42" s="1271"/>
      <c r="P42" s="1271"/>
      <c r="Q42" s="1271"/>
      <c r="R42" s="1271"/>
      <c r="S42" s="1271"/>
      <c r="T42" s="1271"/>
      <c r="V42" s="681" t="s">
        <v>1987</v>
      </c>
      <c r="W42" s="680" t="str">
        <f t="shared" si="1"/>
        <v>島根県知事</v>
      </c>
    </row>
    <row r="43" spans="1:25" ht="12" customHeight="1">
      <c r="A43" s="1272" t="s">
        <v>2831</v>
      </c>
      <c r="B43" s="1270"/>
      <c r="C43" s="1271"/>
      <c r="D43" s="1271"/>
      <c r="E43" s="1271"/>
      <c r="F43" s="1271"/>
      <c r="G43" s="1271"/>
      <c r="H43" s="399"/>
      <c r="I43" s="1271"/>
      <c r="J43" s="1271"/>
      <c r="K43" s="1271"/>
      <c r="L43" s="1271"/>
      <c r="M43" s="1271"/>
      <c r="N43" s="1271"/>
      <c r="O43" s="1271"/>
      <c r="P43" s="1271"/>
      <c r="Q43" s="1271"/>
      <c r="R43" s="1271"/>
      <c r="S43" s="1271"/>
      <c r="T43" s="1271"/>
      <c r="V43" s="681" t="s">
        <v>1988</v>
      </c>
      <c r="W43" s="680" t="str">
        <f t="shared" si="1"/>
        <v>岡山県知事</v>
      </c>
    </row>
    <row r="44" spans="1:25" ht="12" customHeight="1">
      <c r="A44" s="1269"/>
      <c r="B44" s="1270" t="s">
        <v>565</v>
      </c>
      <c r="C44" s="1271"/>
      <c r="D44" s="1271"/>
      <c r="E44" s="1271"/>
      <c r="F44" s="1271"/>
      <c r="G44" s="1271"/>
      <c r="H44" s="1271"/>
      <c r="I44" s="1271"/>
      <c r="J44" s="1271"/>
      <c r="K44" s="1271"/>
      <c r="L44" s="1271"/>
      <c r="M44" s="1271"/>
      <c r="N44" s="1271"/>
      <c r="O44" s="1271"/>
      <c r="P44" s="1271"/>
      <c r="Q44" s="1271"/>
      <c r="R44" s="1271"/>
      <c r="S44" s="1271"/>
      <c r="T44" s="1271"/>
      <c r="V44" s="681" t="s">
        <v>1989</v>
      </c>
      <c r="W44" s="680" t="str">
        <f t="shared" si="1"/>
        <v>広島県知事</v>
      </c>
    </row>
    <row r="45" spans="1:25" ht="12" customHeight="1">
      <c r="A45" s="1272" t="s">
        <v>2832</v>
      </c>
      <c r="B45" s="1270"/>
      <c r="C45" s="1271"/>
      <c r="D45" s="1271"/>
      <c r="E45" s="1271"/>
      <c r="F45" s="1271"/>
      <c r="G45" s="1271"/>
      <c r="H45" s="399"/>
      <c r="I45" s="1271"/>
      <c r="J45" s="1271"/>
      <c r="K45" s="1271"/>
      <c r="L45" s="1271"/>
      <c r="M45" s="1271"/>
      <c r="N45" s="1271"/>
      <c r="O45" s="1271"/>
      <c r="P45" s="1271"/>
      <c r="Q45" s="1271"/>
      <c r="R45" s="1271"/>
      <c r="S45" s="1271"/>
      <c r="T45" s="1271"/>
      <c r="V45" s="681" t="s">
        <v>1990</v>
      </c>
      <c r="W45" s="680" t="str">
        <f t="shared" si="1"/>
        <v>山口県知事</v>
      </c>
    </row>
    <row r="46" spans="1:25" ht="12" customHeight="1">
      <c r="A46" s="1269"/>
      <c r="B46" s="1270" t="s">
        <v>2265</v>
      </c>
      <c r="C46" s="1271"/>
      <c r="D46" s="1271"/>
      <c r="E46" s="1271"/>
      <c r="F46" s="1271"/>
      <c r="G46" s="1271"/>
      <c r="H46" s="1271"/>
      <c r="I46" s="1271"/>
      <c r="J46" s="1271"/>
      <c r="K46" s="1271"/>
      <c r="L46" s="1271"/>
      <c r="M46" s="1271"/>
      <c r="N46" s="1271"/>
      <c r="O46" s="1271"/>
      <c r="P46" s="1271"/>
      <c r="Q46" s="1271"/>
      <c r="R46" s="1271"/>
      <c r="S46" s="1271"/>
      <c r="T46" s="1271"/>
      <c r="V46" s="681" t="s">
        <v>1991</v>
      </c>
      <c r="W46" s="680" t="str">
        <f t="shared" si="1"/>
        <v>徳島県知事</v>
      </c>
    </row>
    <row r="47" spans="1:25" s="1271" customFormat="1" ht="12" customHeight="1">
      <c r="A47" s="1273"/>
      <c r="B47" s="1270"/>
      <c r="C47" s="207"/>
      <c r="D47" s="207"/>
      <c r="E47" s="207"/>
      <c r="F47" s="207"/>
      <c r="G47" s="207"/>
      <c r="H47" s="207"/>
      <c r="I47" s="207"/>
      <c r="J47" s="207"/>
      <c r="K47" s="207"/>
      <c r="L47" s="207"/>
      <c r="M47" s="207"/>
      <c r="N47" s="207"/>
      <c r="O47" s="207"/>
      <c r="P47" s="207"/>
      <c r="Q47" s="207"/>
      <c r="R47" s="207"/>
      <c r="S47" s="207"/>
      <c r="T47" s="207"/>
      <c r="U47" s="452"/>
      <c r="V47" s="681" t="s">
        <v>1992</v>
      </c>
      <c r="W47" s="680" t="str">
        <f t="shared" si="1"/>
        <v>香川県知事</v>
      </c>
      <c r="X47" s="452"/>
      <c r="Y47" s="452"/>
    </row>
    <row r="48" spans="1:25" s="1271" customFormat="1" ht="12" customHeight="1">
      <c r="A48" s="1274" t="s">
        <v>2746</v>
      </c>
      <c r="B48" s="1270" t="s">
        <v>2833</v>
      </c>
      <c r="C48" s="207"/>
      <c r="D48" s="207"/>
      <c r="E48" s="207"/>
      <c r="F48" s="207"/>
      <c r="G48" s="207"/>
      <c r="H48" s="207"/>
      <c r="I48" s="207"/>
      <c r="J48" s="207"/>
      <c r="K48" s="207"/>
      <c r="L48" s="207"/>
      <c r="M48" s="207"/>
      <c r="N48" s="207"/>
      <c r="O48" s="207"/>
      <c r="P48" s="207"/>
      <c r="Q48" s="207"/>
      <c r="R48" s="207"/>
      <c r="S48" s="207"/>
      <c r="T48" s="207"/>
      <c r="U48" s="452"/>
      <c r="V48" s="681" t="s">
        <v>1993</v>
      </c>
      <c r="W48" s="680" t="str">
        <f t="shared" si="1"/>
        <v>愛媛県知事</v>
      </c>
      <c r="X48" s="452"/>
      <c r="Y48" s="452"/>
    </row>
    <row r="49" spans="1:25" s="1271" customFormat="1" ht="12" customHeight="1">
      <c r="A49" s="1273"/>
      <c r="B49" s="1275" t="s">
        <v>2834</v>
      </c>
      <c r="C49" s="207"/>
      <c r="D49" s="207"/>
      <c r="E49" s="207"/>
      <c r="F49" s="207"/>
      <c r="G49" s="207"/>
      <c r="H49" s="207"/>
      <c r="I49" s="207"/>
      <c r="J49" s="207"/>
      <c r="K49" s="207"/>
      <c r="L49" s="207"/>
      <c r="M49" s="207"/>
      <c r="N49" s="207"/>
      <c r="O49" s="207"/>
      <c r="P49" s="207"/>
      <c r="Q49" s="207"/>
      <c r="R49" s="207"/>
      <c r="S49" s="207"/>
      <c r="T49" s="207"/>
      <c r="U49" s="452"/>
      <c r="V49" s="681" t="s">
        <v>1994</v>
      </c>
      <c r="W49" s="680" t="str">
        <f t="shared" si="1"/>
        <v>高知県知事</v>
      </c>
      <c r="X49" s="452"/>
      <c r="Y49" s="452"/>
    </row>
    <row r="50" spans="1:25" s="1271" customFormat="1" ht="12" customHeight="1">
      <c r="A50" s="1273"/>
      <c r="B50" s="1275" t="s">
        <v>2835</v>
      </c>
      <c r="C50" s="207"/>
      <c r="D50" s="207"/>
      <c r="E50" s="207"/>
      <c r="F50" s="207"/>
      <c r="G50" s="207"/>
      <c r="H50" s="207"/>
      <c r="I50" s="207"/>
      <c r="J50" s="207"/>
      <c r="K50" s="207"/>
      <c r="L50" s="207"/>
      <c r="M50" s="207"/>
      <c r="N50" s="207"/>
      <c r="O50" s="207"/>
      <c r="P50" s="207"/>
      <c r="Q50" s="207"/>
      <c r="R50" s="207"/>
      <c r="S50" s="207"/>
      <c r="T50" s="207"/>
      <c r="U50" s="452"/>
      <c r="V50" s="681" t="s">
        <v>1995</v>
      </c>
      <c r="W50" s="680" t="str">
        <f t="shared" si="1"/>
        <v>福岡県知事</v>
      </c>
      <c r="X50" s="452"/>
      <c r="Y50" s="452"/>
    </row>
    <row r="51" spans="1:25" s="1271" customFormat="1" ht="12" customHeight="1">
      <c r="A51" s="1273"/>
      <c r="B51" s="1275" t="s">
        <v>2836</v>
      </c>
      <c r="C51" s="207"/>
      <c r="D51" s="207"/>
      <c r="E51" s="207"/>
      <c r="F51" s="207"/>
      <c r="G51" s="207"/>
      <c r="H51" s="207"/>
      <c r="I51" s="207"/>
      <c r="J51" s="207"/>
      <c r="K51" s="207"/>
      <c r="L51" s="207"/>
      <c r="M51" s="207"/>
      <c r="N51" s="207"/>
      <c r="O51" s="207"/>
      <c r="P51" s="207"/>
      <c r="Q51" s="207"/>
      <c r="R51" s="207"/>
      <c r="S51" s="207"/>
      <c r="T51" s="207"/>
      <c r="U51" s="452"/>
      <c r="V51" s="681" t="s">
        <v>1996</v>
      </c>
      <c r="W51" s="680" t="str">
        <f t="shared" si="1"/>
        <v>佐賀県知事</v>
      </c>
      <c r="X51" s="452"/>
      <c r="Y51" s="452"/>
    </row>
    <row r="52" spans="1:25" s="1271" customFormat="1" ht="12" customHeight="1">
      <c r="A52" s="1276"/>
      <c r="B52" s="1275" t="s">
        <v>2837</v>
      </c>
      <c r="C52" s="207"/>
      <c r="D52" s="207"/>
      <c r="E52" s="207"/>
      <c r="F52" s="207"/>
      <c r="G52" s="207"/>
      <c r="H52" s="207"/>
      <c r="I52" s="207"/>
      <c r="J52" s="207"/>
      <c r="K52" s="207"/>
      <c r="L52" s="207"/>
      <c r="M52" s="207"/>
      <c r="N52" s="207"/>
      <c r="O52" s="207"/>
      <c r="P52" s="207"/>
      <c r="Q52" s="207"/>
      <c r="R52" s="207"/>
      <c r="S52" s="207"/>
      <c r="T52" s="207"/>
      <c r="U52" s="452"/>
      <c r="V52" s="681" t="s">
        <v>1997</v>
      </c>
      <c r="W52" s="680" t="str">
        <f t="shared" si="1"/>
        <v>長崎県知事</v>
      </c>
      <c r="X52" s="452"/>
      <c r="Y52" s="452"/>
    </row>
    <row r="53" spans="1:25" s="1271" customFormat="1" ht="18" customHeight="1">
      <c r="A53" s="1276"/>
      <c r="B53" s="1275"/>
      <c r="C53" s="207"/>
      <c r="D53" s="207"/>
      <c r="E53" s="207"/>
      <c r="F53" s="207"/>
      <c r="G53" s="207"/>
      <c r="H53" s="207"/>
      <c r="I53" s="207"/>
      <c r="J53" s="207"/>
      <c r="K53" s="207"/>
      <c r="L53" s="207"/>
      <c r="M53" s="207"/>
      <c r="N53" s="207"/>
      <c r="O53" s="207"/>
      <c r="P53" s="207"/>
      <c r="Q53" s="207"/>
      <c r="R53" s="207"/>
      <c r="S53" s="207"/>
      <c r="T53" s="207"/>
      <c r="U53" s="452"/>
      <c r="V53" s="681" t="s">
        <v>1998</v>
      </c>
      <c r="W53" s="680" t="str">
        <f>V53&amp;"知事"</f>
        <v>熊本県知事</v>
      </c>
      <c r="X53" s="452"/>
      <c r="Y53" s="452"/>
    </row>
    <row r="54" spans="1:25" s="1271" customFormat="1" ht="18" customHeight="1">
      <c r="A54" s="1276"/>
      <c r="B54" s="1275"/>
      <c r="C54" s="207"/>
      <c r="D54" s="207"/>
      <c r="E54" s="207"/>
      <c r="F54" s="207"/>
      <c r="G54" s="207"/>
      <c r="H54" s="207"/>
      <c r="I54" s="207"/>
      <c r="J54" s="207"/>
      <c r="K54" s="207"/>
      <c r="L54" s="207"/>
      <c r="M54" s="207"/>
      <c r="N54" s="207"/>
      <c r="O54" s="207"/>
      <c r="P54" s="207"/>
      <c r="Q54" s="207"/>
      <c r="R54" s="207"/>
      <c r="S54" s="207"/>
      <c r="T54" s="207"/>
      <c r="U54" s="452"/>
      <c r="V54" s="681" t="s">
        <v>1999</v>
      </c>
      <c r="W54" s="680" t="str">
        <f>V54&amp;"知事"</f>
        <v>大分県知事</v>
      </c>
      <c r="X54" s="452"/>
      <c r="Y54" s="452"/>
    </row>
    <row r="55" spans="1:25" s="1271" customFormat="1" ht="18" customHeight="1">
      <c r="A55" s="1276"/>
      <c r="B55" s="1275"/>
      <c r="C55" s="207"/>
      <c r="D55" s="207"/>
      <c r="E55" s="207"/>
      <c r="F55" s="207"/>
      <c r="G55" s="207"/>
      <c r="H55" s="207"/>
      <c r="I55" s="207"/>
      <c r="J55" s="207"/>
      <c r="K55" s="207"/>
      <c r="L55" s="207"/>
      <c r="M55" s="207"/>
      <c r="N55" s="207"/>
      <c r="O55" s="207"/>
      <c r="P55" s="207"/>
      <c r="Q55" s="207"/>
      <c r="R55" s="207"/>
      <c r="S55" s="207"/>
      <c r="T55" s="207"/>
      <c r="U55" s="452"/>
      <c r="V55" s="681" t="s">
        <v>2000</v>
      </c>
      <c r="W55" s="680" t="str">
        <f>V55&amp;"知事"</f>
        <v>宮崎県知事</v>
      </c>
      <c r="X55" s="452"/>
      <c r="Y55" s="452"/>
    </row>
    <row r="56" spans="1:25" s="1271" customFormat="1" ht="18" customHeight="1">
      <c r="A56" s="1276"/>
      <c r="B56" s="1275"/>
      <c r="C56" s="207"/>
      <c r="D56" s="207"/>
      <c r="E56" s="207"/>
      <c r="F56" s="207"/>
      <c r="G56" s="207"/>
      <c r="H56" s="207"/>
      <c r="I56" s="207"/>
      <c r="J56" s="207"/>
      <c r="K56" s="207"/>
      <c r="L56" s="207"/>
      <c r="M56" s="207"/>
      <c r="N56" s="207"/>
      <c r="O56" s="207"/>
      <c r="P56" s="207"/>
      <c r="Q56" s="207"/>
      <c r="R56" s="207"/>
      <c r="S56" s="207"/>
      <c r="T56" s="207"/>
      <c r="U56" s="452"/>
      <c r="V56" s="681" t="s">
        <v>2001</v>
      </c>
      <c r="W56" s="680" t="str">
        <f>V56&amp;"知事"</f>
        <v>鹿児島県知事</v>
      </c>
      <c r="X56" s="452"/>
      <c r="Y56" s="452"/>
    </row>
    <row r="57" spans="1:25" ht="18" customHeight="1">
      <c r="A57" s="194" t="str">
        <f>U1</f>
        <v>ver_7.23</v>
      </c>
      <c r="B57" s="197"/>
      <c r="C57" s="197"/>
      <c r="D57" s="197"/>
      <c r="E57" s="197"/>
      <c r="F57" s="197"/>
      <c r="G57" s="197"/>
      <c r="H57" s="197"/>
      <c r="I57" s="197"/>
      <c r="J57" s="197"/>
      <c r="K57" s="197"/>
      <c r="L57" s="197"/>
      <c r="M57" s="197"/>
      <c r="N57" s="197"/>
      <c r="O57" s="197"/>
      <c r="P57" s="197"/>
      <c r="Q57" s="197"/>
      <c r="R57" s="197"/>
      <c r="S57" s="197"/>
      <c r="T57" s="197"/>
      <c r="V57" s="681" t="s">
        <v>2002</v>
      </c>
      <c r="W57" s="680" t="str">
        <f>V57&amp;"知事"</f>
        <v>沖縄県知事</v>
      </c>
    </row>
    <row r="58" spans="1:25" ht="18" customHeight="1">
      <c r="A58" s="1339" t="s">
        <v>1729</v>
      </c>
      <c r="B58" s="1339"/>
      <c r="C58" s="1339"/>
      <c r="D58" s="1339"/>
      <c r="E58" s="1339"/>
      <c r="F58" s="1339"/>
      <c r="G58" s="1339"/>
      <c r="H58" s="1339"/>
      <c r="I58" s="1339"/>
      <c r="J58" s="1339"/>
      <c r="K58" s="1339"/>
      <c r="L58" s="1339"/>
      <c r="M58" s="1339"/>
      <c r="N58" s="1339"/>
      <c r="O58" s="1339"/>
      <c r="P58" s="1339"/>
      <c r="Q58" s="1339"/>
      <c r="R58" s="1339"/>
      <c r="S58" s="1339"/>
      <c r="T58" s="1339"/>
      <c r="V58" s="453"/>
      <c r="W58" s="453"/>
    </row>
    <row r="59" spans="1:25" ht="18" customHeight="1">
      <c r="A59" s="466" t="s">
        <v>1730</v>
      </c>
      <c r="B59" s="466"/>
      <c r="C59" s="466"/>
      <c r="D59" s="466"/>
      <c r="E59" s="466"/>
      <c r="F59" s="466"/>
      <c r="G59" s="466"/>
      <c r="H59" s="464"/>
      <c r="I59" s="466"/>
      <c r="J59" s="466"/>
      <c r="K59" s="466"/>
      <c r="L59" s="466"/>
      <c r="M59" s="466"/>
      <c r="N59" s="466"/>
      <c r="O59" s="466"/>
      <c r="P59" s="466"/>
      <c r="Q59" s="466"/>
      <c r="R59" s="466"/>
      <c r="S59" s="466"/>
      <c r="T59" s="466"/>
      <c r="V59" s="453"/>
      <c r="W59" s="453"/>
    </row>
    <row r="60" spans="1:25" ht="18" customHeight="1">
      <c r="A60" s="1336" t="s">
        <v>1731</v>
      </c>
      <c r="B60" s="1336"/>
      <c r="C60" s="1336"/>
      <c r="V60" s="453"/>
      <c r="W60" s="453"/>
    </row>
    <row r="61" spans="1:25" ht="18" customHeight="1">
      <c r="A61" s="1351" t="s">
        <v>1732</v>
      </c>
      <c r="B61" s="1351"/>
      <c r="C61" s="1351"/>
      <c r="D61" s="1340"/>
      <c r="E61" s="1340"/>
      <c r="F61" s="1340"/>
      <c r="G61" s="1340"/>
      <c r="H61" s="1340"/>
      <c r="I61" s="1340"/>
      <c r="J61" s="1340"/>
      <c r="K61" s="1340"/>
      <c r="L61" s="1340"/>
      <c r="M61" s="1340"/>
      <c r="N61" s="1340"/>
      <c r="O61" s="1340"/>
      <c r="P61" s="1340"/>
      <c r="Q61" s="1340"/>
      <c r="R61" s="1340"/>
      <c r="S61" s="1340"/>
      <c r="T61" s="1340"/>
      <c r="V61" s="453"/>
      <c r="W61" s="453"/>
    </row>
    <row r="62" spans="1:25" ht="18" customHeight="1">
      <c r="A62" s="1333" t="s">
        <v>1733</v>
      </c>
      <c r="B62" s="1333"/>
      <c r="C62" s="1333"/>
      <c r="D62" s="1349">
        <f>IF(K14="",K16,K14&amp;"　"&amp;K16)</f>
        <v>0</v>
      </c>
      <c r="E62" s="1349"/>
      <c r="F62" s="1349"/>
      <c r="G62" s="1349"/>
      <c r="H62" s="1349"/>
      <c r="I62" s="1349"/>
      <c r="J62" s="1349"/>
      <c r="K62" s="1349"/>
      <c r="L62" s="1349"/>
      <c r="M62" s="1349"/>
      <c r="N62" s="1349"/>
      <c r="O62" s="1349"/>
      <c r="P62" s="1349"/>
      <c r="Q62" s="1349"/>
      <c r="S62" s="1352"/>
      <c r="T62" s="1352"/>
      <c r="V62" s="453"/>
      <c r="W62" s="453"/>
    </row>
    <row r="63" spans="1:25" ht="18" customHeight="1">
      <c r="A63" s="1333" t="s">
        <v>1734</v>
      </c>
      <c r="B63" s="1333"/>
      <c r="C63" s="1333"/>
      <c r="D63" s="193" t="s">
        <v>1735</v>
      </c>
      <c r="E63" s="1350"/>
      <c r="F63" s="1350"/>
      <c r="G63" s="1350"/>
      <c r="I63" s="193"/>
      <c r="J63" s="193"/>
      <c r="K63" s="193"/>
      <c r="L63" s="193"/>
      <c r="V63" s="453"/>
      <c r="W63" s="453"/>
    </row>
    <row r="64" spans="1:25" ht="18" customHeight="1">
      <c r="A64" s="1333" t="s">
        <v>1736</v>
      </c>
      <c r="B64" s="1333"/>
      <c r="C64" s="1333"/>
      <c r="D64" s="1349"/>
      <c r="E64" s="1349"/>
      <c r="F64" s="1349"/>
      <c r="G64" s="1349"/>
      <c r="H64" s="1349"/>
      <c r="I64" s="1349"/>
      <c r="J64" s="1349"/>
      <c r="K64" s="1349"/>
      <c r="L64" s="1349"/>
      <c r="M64" s="1349"/>
      <c r="N64" s="1349"/>
      <c r="O64" s="1349"/>
      <c r="P64" s="1349"/>
      <c r="Q64" s="1349"/>
      <c r="R64" s="1349"/>
      <c r="S64" s="1349"/>
      <c r="T64" s="1349"/>
      <c r="V64" s="453"/>
      <c r="W64" s="453"/>
    </row>
    <row r="65" spans="1:23" ht="18" customHeight="1">
      <c r="A65" s="1333" t="s">
        <v>1737</v>
      </c>
      <c r="B65" s="1333"/>
      <c r="C65" s="1333"/>
      <c r="D65" s="1340"/>
      <c r="E65" s="1340"/>
      <c r="F65" s="1340"/>
      <c r="G65" s="1340"/>
      <c r="H65" s="1340"/>
      <c r="I65" s="1340"/>
      <c r="J65" s="200"/>
      <c r="K65" s="1333"/>
      <c r="L65" s="1333"/>
      <c r="M65" s="1333"/>
      <c r="N65" s="1348"/>
      <c r="O65" s="1348"/>
      <c r="P65" s="1348"/>
      <c r="Q65" s="1348"/>
      <c r="R65" s="1348"/>
      <c r="S65" s="1348"/>
      <c r="T65" s="1348"/>
      <c r="V65" s="453"/>
      <c r="W65" s="453"/>
    </row>
    <row r="66" spans="1:23" ht="12" customHeight="1">
      <c r="A66" s="466"/>
      <c r="B66" s="466"/>
      <c r="C66" s="466"/>
      <c r="D66" s="466"/>
      <c r="E66" s="466"/>
      <c r="F66" s="466"/>
      <c r="G66" s="466"/>
      <c r="H66" s="464"/>
      <c r="I66" s="466"/>
      <c r="J66" s="466"/>
      <c r="K66" s="466"/>
      <c r="L66" s="466"/>
      <c r="M66" s="466"/>
      <c r="N66" s="466"/>
      <c r="O66" s="466"/>
      <c r="P66" s="466"/>
      <c r="Q66" s="466"/>
      <c r="R66" s="466"/>
      <c r="S66" s="466"/>
      <c r="T66" s="466"/>
      <c r="V66" s="453"/>
      <c r="W66" s="453"/>
    </row>
    <row r="67" spans="1:23" ht="18" customHeight="1">
      <c r="A67" s="1336" t="s">
        <v>652</v>
      </c>
      <c r="B67" s="1336"/>
      <c r="C67" s="1348"/>
      <c r="K67" s="200"/>
      <c r="L67" s="200"/>
      <c r="V67" s="453"/>
      <c r="W67" s="453"/>
    </row>
    <row r="68" spans="1:23" ht="18" customHeight="1">
      <c r="A68" s="1351" t="s">
        <v>1056</v>
      </c>
      <c r="B68" s="1351"/>
      <c r="C68" s="1351"/>
      <c r="D68" s="1340"/>
      <c r="E68" s="1340"/>
      <c r="F68" s="1340"/>
      <c r="G68" s="1340"/>
      <c r="H68" s="1340"/>
      <c r="I68" s="1340"/>
      <c r="J68" s="1340"/>
      <c r="K68" s="1340"/>
      <c r="L68" s="1340"/>
      <c r="M68" s="1340"/>
      <c r="N68" s="1340"/>
      <c r="O68" s="1340"/>
      <c r="P68" s="1340"/>
      <c r="Q68" s="1340"/>
      <c r="R68" s="1340"/>
      <c r="S68" s="1340"/>
      <c r="T68" s="1340"/>
      <c r="V68" s="453"/>
      <c r="W68" s="453"/>
    </row>
    <row r="69" spans="1:23" ht="18" customHeight="1">
      <c r="A69" s="1333" t="s">
        <v>1057</v>
      </c>
      <c r="B69" s="1333"/>
      <c r="C69" s="1333"/>
      <c r="D69" s="1349"/>
      <c r="E69" s="1349"/>
      <c r="F69" s="1349"/>
      <c r="G69" s="1349"/>
      <c r="H69" s="1349"/>
      <c r="I69" s="1349"/>
      <c r="J69" s="1349"/>
      <c r="K69" s="1349"/>
      <c r="L69" s="1349"/>
      <c r="M69" s="1349"/>
      <c r="N69" s="1349"/>
      <c r="O69" s="1349"/>
      <c r="P69" s="1349"/>
      <c r="Q69" s="1349"/>
      <c r="R69" s="1349"/>
      <c r="S69" s="1349"/>
      <c r="T69" s="1349"/>
    </row>
    <row r="70" spans="1:23" ht="18" customHeight="1">
      <c r="A70" s="1333" t="s">
        <v>1058</v>
      </c>
      <c r="B70" s="1333"/>
      <c r="C70" s="1333"/>
      <c r="D70" s="193" t="s">
        <v>1059</v>
      </c>
      <c r="E70" s="1350"/>
      <c r="F70" s="1350"/>
      <c r="G70" s="1350"/>
      <c r="I70" s="193"/>
      <c r="J70" s="193"/>
      <c r="K70" s="193"/>
      <c r="L70" s="193"/>
    </row>
    <row r="71" spans="1:23" ht="18" customHeight="1">
      <c r="A71" s="1333" t="s">
        <v>1060</v>
      </c>
      <c r="B71" s="1333"/>
      <c r="C71" s="1333"/>
      <c r="D71" s="1349"/>
      <c r="E71" s="1349"/>
      <c r="F71" s="1349"/>
      <c r="G71" s="1349"/>
      <c r="H71" s="1349"/>
      <c r="I71" s="1349"/>
      <c r="J71" s="1349"/>
      <c r="K71" s="1349"/>
      <c r="L71" s="1349"/>
      <c r="M71" s="1349"/>
      <c r="N71" s="1349"/>
      <c r="O71" s="1349"/>
      <c r="P71" s="1349"/>
      <c r="Q71" s="1349"/>
      <c r="R71" s="1349"/>
      <c r="S71" s="1349"/>
      <c r="T71" s="1349"/>
    </row>
    <row r="72" spans="1:23" ht="18" customHeight="1">
      <c r="A72" s="1333" t="s">
        <v>1708</v>
      </c>
      <c r="B72" s="1333"/>
      <c r="C72" s="1333"/>
      <c r="D72" s="1340"/>
      <c r="E72" s="1340"/>
      <c r="F72" s="1340"/>
      <c r="G72" s="1340"/>
      <c r="H72" s="1340"/>
      <c r="I72" s="1340"/>
      <c r="J72" s="200"/>
      <c r="K72" s="1333"/>
      <c r="L72" s="1333"/>
      <c r="M72" s="1333"/>
      <c r="N72" s="1348"/>
      <c r="O72" s="1348"/>
      <c r="P72" s="1348"/>
      <c r="Q72" s="1348"/>
      <c r="R72" s="1348"/>
      <c r="S72" s="1348"/>
      <c r="T72" s="1348"/>
    </row>
    <row r="73" spans="1:23" ht="12" customHeight="1">
      <c r="A73" s="466"/>
      <c r="B73" s="466"/>
      <c r="C73" s="466"/>
      <c r="D73" s="466"/>
      <c r="E73" s="466"/>
      <c r="F73" s="466"/>
      <c r="G73" s="466"/>
      <c r="H73" s="464"/>
      <c r="I73" s="466"/>
      <c r="J73" s="466"/>
      <c r="K73" s="466"/>
      <c r="L73" s="466"/>
      <c r="M73" s="466"/>
      <c r="N73" s="466"/>
      <c r="O73" s="466"/>
      <c r="P73" s="466"/>
      <c r="Q73" s="466"/>
      <c r="R73" s="466"/>
      <c r="S73" s="466"/>
      <c r="T73" s="466"/>
    </row>
    <row r="74" spans="1:23" ht="18" customHeight="1">
      <c r="A74" s="1336" t="s">
        <v>1081</v>
      </c>
      <c r="B74" s="1336"/>
      <c r="C74" s="1348"/>
      <c r="K74" s="200"/>
      <c r="L74" s="200"/>
    </row>
    <row r="75" spans="1:23" ht="18" customHeight="1">
      <c r="A75" s="1351" t="s">
        <v>512</v>
      </c>
      <c r="B75" s="1351"/>
      <c r="C75" s="1351"/>
      <c r="D75" s="1340"/>
      <c r="E75" s="1340"/>
      <c r="F75" s="1340"/>
      <c r="G75" s="1340"/>
      <c r="H75" s="1340"/>
      <c r="I75" s="1340"/>
      <c r="J75" s="1340"/>
      <c r="K75" s="1340"/>
      <c r="L75" s="1340"/>
      <c r="M75" s="1340"/>
      <c r="N75" s="1340"/>
      <c r="O75" s="1340"/>
      <c r="P75" s="1340"/>
      <c r="Q75" s="1340"/>
      <c r="R75" s="1340"/>
      <c r="S75" s="1340"/>
      <c r="T75" s="1340"/>
    </row>
    <row r="76" spans="1:23" ht="18" customHeight="1">
      <c r="A76" s="1333" t="s">
        <v>513</v>
      </c>
      <c r="B76" s="1333"/>
      <c r="C76" s="1333"/>
      <c r="D76" s="1349"/>
      <c r="E76" s="1349"/>
      <c r="F76" s="1349"/>
      <c r="G76" s="1349"/>
      <c r="H76" s="1349"/>
      <c r="I76" s="1349"/>
      <c r="J76" s="1349"/>
      <c r="K76" s="1349"/>
      <c r="L76" s="1349"/>
      <c r="M76" s="1349"/>
      <c r="N76" s="1349"/>
      <c r="O76" s="1349"/>
      <c r="P76" s="1349"/>
      <c r="Q76" s="1349"/>
      <c r="S76" s="1352"/>
      <c r="T76" s="1352"/>
    </row>
    <row r="77" spans="1:23" ht="18" customHeight="1">
      <c r="A77" s="1333" t="s">
        <v>514</v>
      </c>
      <c r="B77" s="1333"/>
      <c r="C77" s="1333"/>
      <c r="D77" s="193" t="s">
        <v>515</v>
      </c>
      <c r="E77" s="1350"/>
      <c r="F77" s="1350"/>
      <c r="G77" s="1350"/>
      <c r="I77" s="193"/>
      <c r="J77" s="193"/>
      <c r="K77" s="193"/>
      <c r="L77" s="193"/>
    </row>
    <row r="78" spans="1:23" ht="18" customHeight="1">
      <c r="A78" s="1333" t="s">
        <v>516</v>
      </c>
      <c r="B78" s="1333"/>
      <c r="C78" s="1333"/>
      <c r="D78" s="1349"/>
      <c r="E78" s="1349"/>
      <c r="F78" s="1349"/>
      <c r="G78" s="1349"/>
      <c r="H78" s="1349"/>
      <c r="I78" s="1349"/>
      <c r="J78" s="1349"/>
      <c r="K78" s="1349"/>
      <c r="L78" s="1349"/>
      <c r="M78" s="1349"/>
      <c r="N78" s="1349"/>
      <c r="O78" s="1349"/>
      <c r="P78" s="1349"/>
      <c r="Q78" s="1349"/>
      <c r="R78" s="1349"/>
      <c r="S78" s="1349"/>
      <c r="T78" s="1349"/>
    </row>
    <row r="79" spans="1:23" ht="18" customHeight="1">
      <c r="A79" s="1333" t="s">
        <v>517</v>
      </c>
      <c r="B79" s="1333"/>
      <c r="C79" s="1333"/>
      <c r="D79" s="1340"/>
      <c r="E79" s="1340"/>
      <c r="F79" s="1340"/>
      <c r="G79" s="1340"/>
      <c r="H79" s="1340"/>
      <c r="I79" s="1340"/>
      <c r="J79" s="200"/>
      <c r="K79" s="1333"/>
      <c r="L79" s="1333"/>
      <c r="M79" s="1333"/>
      <c r="N79" s="1348"/>
      <c r="O79" s="1348"/>
      <c r="P79" s="1348"/>
      <c r="Q79" s="1348"/>
      <c r="R79" s="1348"/>
      <c r="S79" s="1348"/>
      <c r="T79" s="1348"/>
    </row>
    <row r="80" spans="1:23" ht="12" customHeight="1">
      <c r="A80" s="466"/>
      <c r="B80" s="466"/>
      <c r="C80" s="466"/>
      <c r="D80" s="466"/>
      <c r="E80" s="466"/>
      <c r="F80" s="466"/>
      <c r="G80" s="466"/>
      <c r="H80" s="464"/>
      <c r="I80" s="466"/>
      <c r="J80" s="466"/>
      <c r="K80" s="468"/>
      <c r="L80" s="468"/>
      <c r="M80" s="466"/>
      <c r="N80" s="466"/>
      <c r="O80" s="466"/>
      <c r="P80" s="466"/>
      <c r="Q80" s="466"/>
      <c r="R80" s="466"/>
      <c r="S80" s="466"/>
      <c r="T80" s="466"/>
    </row>
    <row r="81" spans="1:20" ht="18" customHeight="1">
      <c r="A81" s="1336" t="s">
        <v>518</v>
      </c>
      <c r="B81" s="1336"/>
      <c r="C81" s="1348"/>
      <c r="K81" s="200"/>
      <c r="L81" s="200"/>
    </row>
    <row r="82" spans="1:20" ht="18" customHeight="1">
      <c r="A82" s="1333" t="s">
        <v>519</v>
      </c>
      <c r="B82" s="1333"/>
      <c r="C82" s="1333"/>
      <c r="D82" s="193" t="s">
        <v>520</v>
      </c>
      <c r="E82" s="1355"/>
      <c r="F82" s="1355"/>
      <c r="G82" s="1355"/>
      <c r="H82" s="194" t="s">
        <v>2013</v>
      </c>
      <c r="I82" s="200"/>
      <c r="J82" s="1345" t="s">
        <v>2005</v>
      </c>
      <c r="K82" s="1345"/>
      <c r="L82" s="1345"/>
      <c r="M82" s="193" t="s">
        <v>521</v>
      </c>
      <c r="N82" s="1337"/>
      <c r="O82" s="1337"/>
      <c r="P82" s="1337"/>
      <c r="Q82" s="193" t="s">
        <v>522</v>
      </c>
    </row>
    <row r="83" spans="1:20" ht="18" customHeight="1">
      <c r="A83" s="1333" t="s">
        <v>1709</v>
      </c>
      <c r="B83" s="1333"/>
      <c r="C83" s="1333"/>
      <c r="D83" s="1349"/>
      <c r="E83" s="1349"/>
      <c r="F83" s="1349"/>
      <c r="G83" s="1349"/>
      <c r="H83" s="1349"/>
      <c r="I83" s="1349"/>
      <c r="J83" s="1349"/>
      <c r="K83" s="1349"/>
      <c r="L83" s="1349"/>
      <c r="M83" s="1349"/>
      <c r="N83" s="1349"/>
      <c r="O83" s="1349"/>
      <c r="P83" s="1349"/>
      <c r="Q83" s="1349"/>
      <c r="R83" s="1349"/>
      <c r="S83" s="1349"/>
      <c r="T83" s="1349"/>
    </row>
    <row r="84" spans="1:20" ht="18" customHeight="1">
      <c r="A84" s="1357" t="s">
        <v>523</v>
      </c>
      <c r="B84" s="1357"/>
      <c r="C84" s="1357"/>
      <c r="D84" s="193" t="s">
        <v>1710</v>
      </c>
      <c r="E84" s="1355"/>
      <c r="F84" s="1355"/>
      <c r="G84" s="1355"/>
      <c r="H84" s="194" t="s">
        <v>2014</v>
      </c>
      <c r="I84" s="200"/>
      <c r="J84" s="200"/>
      <c r="K84" s="469" t="s">
        <v>1710</v>
      </c>
      <c r="L84" s="1358" t="s">
        <v>1952</v>
      </c>
      <c r="M84" s="1358"/>
      <c r="N84" s="200" t="s">
        <v>524</v>
      </c>
      <c r="Q84" s="1356"/>
      <c r="R84" s="1356"/>
      <c r="S84" s="1356"/>
      <c r="T84" s="193" t="s">
        <v>522</v>
      </c>
    </row>
    <row r="85" spans="1:20" ht="18" customHeight="1">
      <c r="A85" s="467"/>
      <c r="B85" s="467"/>
      <c r="C85" s="467"/>
      <c r="D85" s="1340"/>
      <c r="E85" s="1340"/>
      <c r="F85" s="1340"/>
      <c r="G85" s="1340"/>
      <c r="H85" s="1340"/>
      <c r="I85" s="1340"/>
      <c r="J85" s="1340"/>
      <c r="K85" s="1340"/>
      <c r="L85" s="1340"/>
      <c r="M85" s="1340"/>
      <c r="N85" s="1340"/>
      <c r="O85" s="1340"/>
      <c r="P85" s="1340"/>
      <c r="Q85" s="1340"/>
      <c r="R85" s="1340"/>
      <c r="S85" s="1340"/>
      <c r="T85" s="1340"/>
    </row>
    <row r="86" spans="1:20" ht="18" customHeight="1">
      <c r="A86" s="1333" t="s">
        <v>1676</v>
      </c>
      <c r="B86" s="1333"/>
      <c r="C86" s="1333"/>
      <c r="D86" s="193" t="s">
        <v>1677</v>
      </c>
      <c r="E86" s="1350"/>
      <c r="F86" s="1350"/>
      <c r="G86" s="1350"/>
      <c r="I86" s="193"/>
      <c r="J86" s="193"/>
      <c r="K86" s="193"/>
      <c r="L86" s="193"/>
    </row>
    <row r="87" spans="1:20" ht="18" customHeight="1">
      <c r="A87" s="1333" t="s">
        <v>2886</v>
      </c>
      <c r="B87" s="1333"/>
      <c r="C87" s="1333"/>
      <c r="D87" s="1349"/>
      <c r="E87" s="1349"/>
      <c r="F87" s="1349"/>
      <c r="G87" s="1349"/>
      <c r="H87" s="1349"/>
      <c r="I87" s="1349"/>
      <c r="J87" s="1349"/>
      <c r="K87" s="1349"/>
      <c r="L87" s="1349"/>
      <c r="M87" s="1349"/>
      <c r="N87" s="1349"/>
      <c r="O87" s="1349"/>
      <c r="P87" s="1349"/>
      <c r="Q87" s="1349"/>
      <c r="R87" s="1349"/>
      <c r="S87" s="1349"/>
      <c r="T87" s="1349"/>
    </row>
    <row r="88" spans="1:20" ht="18" customHeight="1">
      <c r="A88" s="1333" t="s">
        <v>1678</v>
      </c>
      <c r="B88" s="1333"/>
      <c r="C88" s="1333"/>
      <c r="D88" s="1340"/>
      <c r="E88" s="1340"/>
      <c r="F88" s="1340"/>
      <c r="G88" s="1340"/>
      <c r="H88" s="1340"/>
      <c r="I88" s="1340"/>
      <c r="J88" s="200"/>
      <c r="K88" s="1333"/>
      <c r="L88" s="1333"/>
      <c r="M88" s="1333"/>
      <c r="N88" s="1348"/>
      <c r="O88" s="1348"/>
      <c r="P88" s="1348"/>
      <c r="Q88" s="1348"/>
      <c r="R88" s="1348"/>
      <c r="S88" s="1348"/>
      <c r="T88" s="1348"/>
    </row>
    <row r="89" spans="1:20" ht="12" customHeight="1">
      <c r="A89" s="466"/>
      <c r="B89" s="466"/>
      <c r="C89" s="466"/>
      <c r="D89" s="466"/>
      <c r="E89" s="466"/>
      <c r="F89" s="466"/>
      <c r="G89" s="466"/>
      <c r="H89" s="464"/>
      <c r="I89" s="466"/>
      <c r="J89" s="466"/>
      <c r="K89" s="466"/>
      <c r="L89" s="466"/>
      <c r="M89" s="466"/>
      <c r="N89" s="466"/>
      <c r="O89" s="466"/>
      <c r="P89" s="466"/>
      <c r="Q89" s="466"/>
      <c r="R89" s="466"/>
      <c r="S89" s="466"/>
      <c r="T89" s="466"/>
    </row>
    <row r="90" spans="1:20" ht="18" customHeight="1">
      <c r="A90" s="1336" t="s">
        <v>508</v>
      </c>
      <c r="B90" s="1336"/>
      <c r="C90" s="1336"/>
      <c r="D90" s="1336"/>
      <c r="E90" s="1336"/>
      <c r="F90" s="1336"/>
      <c r="G90" s="1336"/>
      <c r="H90" s="1336"/>
      <c r="I90" s="1336"/>
      <c r="J90" s="1336"/>
      <c r="K90" s="1336"/>
      <c r="L90" s="1336"/>
    </row>
    <row r="91" spans="1:20" ht="18" customHeight="1">
      <c r="A91" s="465"/>
      <c r="B91" s="200" t="s">
        <v>2266</v>
      </c>
      <c r="C91" s="465"/>
      <c r="D91" s="465"/>
      <c r="E91" s="465"/>
      <c r="F91" s="465"/>
      <c r="G91" s="465"/>
      <c r="H91" s="465"/>
      <c r="I91" s="465"/>
      <c r="J91" s="465"/>
      <c r="K91" s="465"/>
      <c r="L91" s="465"/>
      <c r="M91" s="465"/>
      <c r="N91" s="465"/>
      <c r="O91" s="465"/>
      <c r="P91" s="465"/>
    </row>
    <row r="92" spans="1:20" ht="12" customHeight="1">
      <c r="A92" s="470"/>
      <c r="B92" s="466"/>
      <c r="C92" s="466"/>
      <c r="D92" s="466"/>
      <c r="E92" s="466"/>
      <c r="F92" s="466"/>
      <c r="G92" s="466"/>
      <c r="H92" s="466"/>
      <c r="I92" s="466"/>
      <c r="J92" s="466"/>
      <c r="K92" s="466"/>
      <c r="L92" s="466"/>
      <c r="M92" s="466"/>
      <c r="N92" s="466"/>
      <c r="O92" s="466"/>
      <c r="P92" s="466"/>
      <c r="Q92" s="466"/>
      <c r="R92" s="466"/>
      <c r="S92" s="466"/>
      <c r="T92" s="466"/>
    </row>
    <row r="93" spans="1:20" ht="18" customHeight="1">
      <c r="A93" s="1336" t="s">
        <v>2840</v>
      </c>
      <c r="B93" s="1336"/>
      <c r="C93" s="1336"/>
      <c r="D93" s="1336"/>
      <c r="E93" s="1336"/>
      <c r="F93" s="1336"/>
      <c r="G93" s="1336"/>
      <c r="H93" s="1336"/>
      <c r="I93" s="1336"/>
      <c r="J93" s="1336"/>
      <c r="K93" s="1336"/>
      <c r="L93" s="1336"/>
    </row>
    <row r="94" spans="1:20" ht="18" customHeight="1">
      <c r="A94" s="465"/>
      <c r="B94" s="676" t="s">
        <v>1085</v>
      </c>
      <c r="C94" s="200" t="s">
        <v>2841</v>
      </c>
      <c r="D94" s="676" t="s">
        <v>192</v>
      </c>
      <c r="E94" s="200" t="s">
        <v>2842</v>
      </c>
      <c r="F94" s="453"/>
      <c r="G94" s="465"/>
      <c r="H94" s="465"/>
      <c r="I94" s="465"/>
      <c r="J94" s="465"/>
      <c r="K94" s="465"/>
      <c r="L94" s="465"/>
      <c r="M94" s="465"/>
      <c r="N94" s="465"/>
      <c r="O94" s="465"/>
    </row>
    <row r="95" spans="1:20" ht="12" customHeight="1">
      <c r="A95" s="1277"/>
      <c r="B95" s="1278"/>
      <c r="C95" s="1278"/>
      <c r="D95" s="1278"/>
      <c r="E95" s="1278"/>
      <c r="F95" s="468"/>
      <c r="G95" s="1277"/>
      <c r="H95" s="1277"/>
      <c r="I95" s="1277"/>
      <c r="J95" s="1277"/>
      <c r="K95" s="1277"/>
      <c r="L95" s="1277"/>
      <c r="M95" s="1277"/>
      <c r="N95" s="1277"/>
      <c r="O95" s="1277"/>
      <c r="P95" s="466"/>
      <c r="Q95" s="466"/>
      <c r="R95" s="466"/>
      <c r="S95" s="466"/>
      <c r="T95" s="466"/>
    </row>
    <row r="96" spans="1:20" ht="18" customHeight="1">
      <c r="A96" s="1336" t="s">
        <v>2838</v>
      </c>
      <c r="B96" s="1336"/>
      <c r="C96" s="1348"/>
      <c r="K96" s="200"/>
      <c r="L96" s="200"/>
    </row>
    <row r="97" spans="1:23" ht="18" customHeight="1">
      <c r="A97" s="465"/>
      <c r="B97" s="465"/>
      <c r="C97" s="200"/>
      <c r="D97" s="1349"/>
      <c r="E97" s="1349"/>
      <c r="F97" s="1349"/>
      <c r="G97" s="1349"/>
      <c r="H97" s="1349"/>
      <c r="I97" s="1349"/>
      <c r="J97" s="1349"/>
      <c r="K97" s="1349"/>
      <c r="L97" s="1349"/>
      <c r="M97" s="1349"/>
      <c r="N97" s="1349"/>
      <c r="O97" s="1349"/>
      <c r="P97" s="1349"/>
      <c r="Q97" s="1349"/>
      <c r="R97" s="1349"/>
      <c r="S97" s="1349"/>
      <c r="T97" s="1349"/>
    </row>
    <row r="98" spans="1:23" ht="18" customHeight="1">
      <c r="A98" s="465"/>
      <c r="B98" s="465"/>
      <c r="C98" s="200"/>
      <c r="D98" s="1341" t="str">
        <f>IF(B94="■","工事の着手予定年月日","")</f>
        <v/>
      </c>
      <c r="E98" s="1341"/>
      <c r="F98" s="1341"/>
      <c r="G98" s="1341"/>
      <c r="H98" s="1279" t="str">
        <f>IF(B94="■","：","")</f>
        <v/>
      </c>
      <c r="I98" s="1342"/>
      <c r="J98" s="1342"/>
      <c r="K98" s="1280" t="str">
        <f>IF(B94="■","年","")</f>
        <v/>
      </c>
      <c r="L98" s="1281"/>
      <c r="M98" s="1282" t="str">
        <f>IF(B94="■","月","")</f>
        <v/>
      </c>
      <c r="N98" s="1281"/>
      <c r="O98" s="1282" t="str">
        <f>IF(B94="■","日","")</f>
        <v/>
      </c>
    </row>
    <row r="99" spans="1:23" ht="18" customHeight="1">
      <c r="A99" s="465"/>
      <c r="B99" s="465"/>
      <c r="C99" s="200"/>
      <c r="D99" s="1341" t="str">
        <f>IF(B94="■","認定申請予定年月日","")</f>
        <v/>
      </c>
      <c r="E99" s="1341"/>
      <c r="F99" s="1341"/>
      <c r="G99" s="1341"/>
      <c r="H99" s="1279" t="str">
        <f>IF(B94="■","：","")</f>
        <v/>
      </c>
      <c r="I99" s="1342"/>
      <c r="J99" s="1342"/>
      <c r="K99" s="1280" t="str">
        <f>IF(B94="■","年","")</f>
        <v/>
      </c>
      <c r="L99" s="1281"/>
      <c r="M99" s="1282" t="str">
        <f>IF(B94="■","月","")</f>
        <v/>
      </c>
      <c r="N99" s="1281"/>
      <c r="O99" s="1282" t="str">
        <f>IF(B94="■","日","")</f>
        <v/>
      </c>
    </row>
    <row r="100" spans="1:23" ht="18" customHeight="1">
      <c r="A100" s="454"/>
      <c r="B100" s="454"/>
      <c r="C100" s="193"/>
      <c r="K100" s="200"/>
      <c r="L100" s="200"/>
    </row>
    <row r="101" spans="1:23">
      <c r="A101" s="1283" t="s">
        <v>2264</v>
      </c>
      <c r="B101" s="1270"/>
      <c r="C101" s="1271"/>
      <c r="D101" s="1271"/>
      <c r="E101" s="1271"/>
      <c r="F101" s="1271"/>
      <c r="G101" s="1271"/>
      <c r="H101" s="399"/>
      <c r="I101" s="1271"/>
      <c r="J101" s="1271"/>
      <c r="K101" s="1271"/>
      <c r="L101" s="1271"/>
      <c r="M101" s="1271"/>
      <c r="N101" s="1271"/>
      <c r="O101" s="1271"/>
      <c r="P101" s="1271"/>
      <c r="Q101" s="1271"/>
      <c r="R101" s="1271"/>
      <c r="S101" s="1271"/>
      <c r="T101" s="1271"/>
    </row>
    <row r="102" spans="1:23" ht="12" customHeight="1">
      <c r="A102" s="1272" t="s">
        <v>2843</v>
      </c>
      <c r="B102" s="1270"/>
      <c r="C102" s="1271"/>
      <c r="D102" s="1271"/>
      <c r="E102" s="1271"/>
      <c r="F102" s="1271"/>
      <c r="G102" s="1271"/>
      <c r="H102" s="399"/>
      <c r="I102" s="1271"/>
      <c r="J102" s="1271"/>
      <c r="K102" s="1271"/>
      <c r="L102" s="1271"/>
      <c r="M102" s="1271"/>
      <c r="N102" s="1271"/>
      <c r="O102" s="1271"/>
      <c r="P102" s="1271"/>
      <c r="Q102" s="1271"/>
      <c r="R102" s="1271"/>
      <c r="S102" s="1271"/>
      <c r="T102" s="1271"/>
      <c r="V102" s="681"/>
      <c r="W102" s="680"/>
    </row>
    <row r="103" spans="1:23" ht="12" customHeight="1">
      <c r="A103" s="1284" t="s">
        <v>859</v>
      </c>
      <c r="B103" s="1270" t="s">
        <v>1679</v>
      </c>
      <c r="C103" s="1271"/>
      <c r="D103" s="1271"/>
      <c r="E103" s="1271"/>
      <c r="F103" s="1271"/>
      <c r="G103" s="1271"/>
      <c r="H103" s="1271"/>
      <c r="I103" s="1271"/>
      <c r="J103" s="1271"/>
      <c r="K103" s="1271"/>
      <c r="L103" s="1271"/>
      <c r="M103" s="1271"/>
      <c r="N103" s="1271"/>
      <c r="O103" s="1271"/>
      <c r="P103" s="1271"/>
      <c r="Q103" s="1271"/>
      <c r="R103" s="1271"/>
      <c r="S103" s="1271"/>
      <c r="T103" s="1271"/>
    </row>
    <row r="104" spans="1:23" ht="12" customHeight="1">
      <c r="A104" s="1284" t="s">
        <v>566</v>
      </c>
      <c r="B104" s="1270" t="s">
        <v>2866</v>
      </c>
      <c r="C104" s="1271"/>
      <c r="D104" s="1271"/>
      <c r="E104" s="1271"/>
      <c r="F104" s="1271"/>
      <c r="G104" s="1271"/>
      <c r="H104" s="1271"/>
      <c r="I104" s="1271"/>
      <c r="J104" s="1271"/>
      <c r="K104" s="1271"/>
      <c r="L104" s="1271"/>
      <c r="M104" s="1271"/>
      <c r="N104" s="1271"/>
      <c r="O104" s="1271"/>
      <c r="P104" s="1271"/>
      <c r="Q104" s="1271"/>
      <c r="R104" s="1271"/>
      <c r="S104" s="1271"/>
      <c r="T104" s="1271"/>
    </row>
    <row r="105" spans="1:23" ht="12" customHeight="1">
      <c r="A105" s="1284" t="s">
        <v>567</v>
      </c>
      <c r="B105" s="1270" t="s">
        <v>2844</v>
      </c>
      <c r="C105" s="1271"/>
      <c r="D105" s="1271"/>
      <c r="E105" s="1271"/>
      <c r="F105" s="1271"/>
      <c r="G105" s="1271"/>
      <c r="H105" s="1271"/>
      <c r="I105" s="1271"/>
      <c r="J105" s="1271"/>
      <c r="K105" s="1271"/>
      <c r="L105" s="1271"/>
      <c r="M105" s="1271"/>
      <c r="N105" s="1271"/>
      <c r="O105" s="1271"/>
      <c r="P105" s="1271"/>
      <c r="Q105" s="1271"/>
      <c r="R105" s="1271"/>
      <c r="S105" s="1271"/>
      <c r="T105" s="1271"/>
    </row>
    <row r="106" spans="1:23" ht="12" customHeight="1">
      <c r="A106" s="1284"/>
      <c r="B106" s="1270" t="s">
        <v>2845</v>
      </c>
      <c r="C106" s="1271"/>
      <c r="D106" s="1271"/>
      <c r="E106" s="1271"/>
      <c r="F106" s="1271"/>
      <c r="G106" s="1271"/>
      <c r="H106" s="1271"/>
      <c r="I106" s="1271"/>
      <c r="J106" s="1271"/>
      <c r="K106" s="1271"/>
      <c r="L106" s="1271"/>
      <c r="M106" s="1271"/>
      <c r="N106" s="1271"/>
      <c r="O106" s="1271"/>
      <c r="P106" s="1271"/>
      <c r="Q106" s="1271"/>
      <c r="R106" s="1271"/>
      <c r="S106" s="1271"/>
      <c r="T106" s="1271"/>
    </row>
    <row r="107" spans="1:23" ht="12" customHeight="1">
      <c r="A107" s="1284" t="s">
        <v>568</v>
      </c>
      <c r="B107" s="1270" t="s">
        <v>2846</v>
      </c>
      <c r="C107" s="1271"/>
      <c r="D107" s="1271"/>
      <c r="E107" s="1271"/>
      <c r="F107" s="1271"/>
      <c r="G107" s="1271"/>
      <c r="H107" s="1271"/>
      <c r="I107" s="1271"/>
      <c r="J107" s="1271"/>
      <c r="K107" s="1271"/>
      <c r="L107" s="1271"/>
      <c r="M107" s="1271"/>
      <c r="N107" s="1271"/>
      <c r="O107" s="1271"/>
      <c r="P107" s="1271"/>
      <c r="Q107" s="1271"/>
      <c r="R107" s="1271"/>
      <c r="S107" s="1271"/>
      <c r="T107" s="1271"/>
    </row>
    <row r="108" spans="1:23" ht="12" customHeight="1">
      <c r="A108" s="1270"/>
      <c r="B108" s="1270" t="s">
        <v>2847</v>
      </c>
      <c r="C108" s="1271"/>
      <c r="D108" s="1271"/>
      <c r="E108" s="1271"/>
      <c r="F108" s="1271"/>
      <c r="G108" s="1271"/>
      <c r="H108" s="1271"/>
      <c r="I108" s="1271"/>
      <c r="J108" s="1271"/>
      <c r="K108" s="1271"/>
      <c r="L108" s="1271"/>
      <c r="M108" s="1271"/>
      <c r="N108" s="1271"/>
      <c r="O108" s="1271"/>
      <c r="P108" s="1271"/>
      <c r="Q108" s="1271"/>
      <c r="R108" s="1271"/>
      <c r="S108" s="1271"/>
      <c r="T108" s="1271"/>
    </row>
    <row r="109" spans="1:23" ht="12" customHeight="1">
      <c r="A109" s="1284" t="s">
        <v>569</v>
      </c>
      <c r="B109" s="1270" t="s">
        <v>2848</v>
      </c>
      <c r="C109" s="1271"/>
      <c r="D109" s="1271"/>
      <c r="E109" s="1271"/>
      <c r="F109" s="1271"/>
      <c r="G109" s="1271"/>
      <c r="H109" s="1271"/>
      <c r="I109" s="1271"/>
      <c r="J109" s="1271"/>
      <c r="K109" s="1271"/>
      <c r="L109" s="1271"/>
      <c r="M109" s="1271"/>
      <c r="N109" s="1271"/>
      <c r="O109" s="1271"/>
      <c r="P109" s="1271"/>
      <c r="Q109" s="1271"/>
      <c r="R109" s="1271"/>
      <c r="S109" s="1271"/>
      <c r="T109" s="1271"/>
    </row>
    <row r="110" spans="1:23" ht="12" customHeight="1">
      <c r="A110" s="1284" t="s">
        <v>570</v>
      </c>
      <c r="B110" s="1270" t="s">
        <v>2849</v>
      </c>
      <c r="C110" s="200"/>
      <c r="D110" s="200"/>
      <c r="E110" s="200"/>
      <c r="F110" s="200"/>
      <c r="G110" s="200"/>
      <c r="H110" s="200"/>
      <c r="I110" s="200"/>
      <c r="J110" s="200"/>
      <c r="K110" s="200"/>
      <c r="L110" s="200"/>
      <c r="M110" s="200"/>
      <c r="N110" s="200"/>
      <c r="O110" s="200"/>
      <c r="P110" s="200"/>
      <c r="Q110" s="200"/>
      <c r="R110" s="200"/>
      <c r="S110" s="200"/>
      <c r="T110" s="200"/>
    </row>
    <row r="111" spans="1:23" ht="12" customHeight="1">
      <c r="A111" s="1270"/>
      <c r="B111" s="1270" t="s">
        <v>2850</v>
      </c>
      <c r="C111" s="456"/>
      <c r="D111" s="456"/>
      <c r="E111" s="456"/>
      <c r="F111" s="456"/>
      <c r="G111" s="456"/>
      <c r="H111" s="456"/>
      <c r="I111" s="456"/>
      <c r="J111" s="456"/>
      <c r="K111" s="456"/>
      <c r="L111" s="456"/>
      <c r="M111" s="456"/>
      <c r="N111" s="456"/>
      <c r="O111" s="456"/>
      <c r="P111" s="456"/>
      <c r="Q111" s="456"/>
      <c r="R111" s="456"/>
      <c r="S111" s="456"/>
      <c r="T111" s="456"/>
    </row>
    <row r="112" spans="1:23" ht="12" customHeight="1">
      <c r="A112" s="1270"/>
      <c r="B112" s="1270" t="s">
        <v>2851</v>
      </c>
      <c r="C112" s="456"/>
      <c r="D112" s="456"/>
      <c r="E112" s="456"/>
      <c r="F112" s="456"/>
      <c r="G112" s="456"/>
      <c r="H112" s="456"/>
      <c r="I112" s="456"/>
      <c r="J112" s="456"/>
      <c r="K112" s="456"/>
      <c r="L112" s="456"/>
      <c r="M112" s="456"/>
      <c r="N112" s="456"/>
      <c r="O112" s="456"/>
      <c r="P112" s="456"/>
      <c r="Q112" s="456"/>
      <c r="R112" s="456"/>
      <c r="S112" s="456"/>
      <c r="T112" s="456"/>
    </row>
    <row r="113" spans="1:25" ht="12" customHeight="1">
      <c r="A113" s="1284" t="s">
        <v>571</v>
      </c>
      <c r="B113" s="1270" t="s">
        <v>2852</v>
      </c>
      <c r="C113" s="456"/>
      <c r="D113" s="456"/>
      <c r="E113" s="456"/>
      <c r="F113" s="456"/>
      <c r="G113" s="456"/>
      <c r="H113" s="456"/>
      <c r="I113" s="456"/>
      <c r="J113" s="456"/>
      <c r="K113" s="456"/>
      <c r="L113" s="456"/>
      <c r="M113" s="456"/>
      <c r="N113" s="456"/>
      <c r="O113" s="456"/>
      <c r="P113" s="456"/>
      <c r="Q113" s="456"/>
      <c r="R113" s="456"/>
      <c r="S113" s="456"/>
      <c r="T113" s="456"/>
    </row>
    <row r="114" spans="1:25" ht="12" customHeight="1">
      <c r="A114" s="453"/>
      <c r="B114" s="1270" t="s">
        <v>2845</v>
      </c>
      <c r="C114" s="456"/>
      <c r="D114" s="456"/>
      <c r="E114" s="456"/>
      <c r="F114" s="456"/>
      <c r="G114" s="456"/>
      <c r="H114" s="456"/>
      <c r="I114" s="456"/>
      <c r="J114" s="456"/>
      <c r="K114" s="456"/>
      <c r="L114" s="456"/>
      <c r="M114" s="456"/>
      <c r="N114" s="456"/>
      <c r="O114" s="456"/>
      <c r="P114" s="456"/>
      <c r="Q114" s="456"/>
      <c r="R114" s="456"/>
      <c r="S114" s="456"/>
      <c r="T114" s="456"/>
    </row>
    <row r="115" spans="1:25" ht="18" customHeight="1">
      <c r="A115" s="193"/>
      <c r="B115" s="197"/>
      <c r="C115" s="197"/>
      <c r="D115" s="197"/>
      <c r="E115" s="197"/>
      <c r="F115" s="197"/>
      <c r="G115" s="197"/>
      <c r="H115" s="197"/>
      <c r="I115" s="197"/>
      <c r="J115" s="197"/>
      <c r="K115" s="197"/>
      <c r="L115" s="197"/>
      <c r="M115" s="197"/>
      <c r="N115" s="197"/>
      <c r="O115" s="197"/>
      <c r="P115" s="197"/>
      <c r="Q115" s="197"/>
      <c r="R115" s="197"/>
      <c r="S115" s="197"/>
      <c r="T115" s="197"/>
    </row>
    <row r="116" spans="1:25" s="1143" customFormat="1" ht="18" customHeight="1">
      <c r="A116" s="1339" t="s">
        <v>2267</v>
      </c>
      <c r="B116" s="1339"/>
      <c r="C116" s="1339"/>
      <c r="D116" s="1339"/>
      <c r="E116" s="1339"/>
      <c r="F116" s="1339"/>
      <c r="G116" s="1339"/>
      <c r="H116" s="1339"/>
      <c r="I116" s="1339"/>
      <c r="J116" s="1339"/>
      <c r="K116" s="1339"/>
      <c r="L116" s="1339"/>
      <c r="M116" s="1339"/>
      <c r="N116" s="1339"/>
      <c r="O116" s="1339"/>
      <c r="P116" s="1339"/>
      <c r="Q116" s="1339"/>
      <c r="R116" s="1339"/>
      <c r="S116" s="1339"/>
      <c r="T116" s="1339"/>
      <c r="U116" s="452"/>
      <c r="V116" s="452"/>
      <c r="W116" s="452"/>
      <c r="X116" s="452"/>
      <c r="Y116" s="452"/>
    </row>
    <row r="117" spans="1:25" s="1143" customFormat="1" ht="18" customHeight="1" thickBot="1">
      <c r="A117" s="1144" t="s">
        <v>2271</v>
      </c>
      <c r="B117" s="466"/>
      <c r="C117" s="466"/>
      <c r="D117" s="466"/>
      <c r="E117" s="466"/>
      <c r="F117" s="466"/>
      <c r="G117" s="466"/>
      <c r="H117" s="464"/>
      <c r="I117" s="466"/>
      <c r="J117" s="466"/>
      <c r="K117" s="466"/>
      <c r="L117" s="466"/>
      <c r="M117" s="466"/>
      <c r="N117" s="466"/>
      <c r="O117" s="466"/>
      <c r="P117" s="466"/>
      <c r="Q117" s="466"/>
      <c r="R117" s="466"/>
      <c r="S117" s="466"/>
      <c r="T117" s="466"/>
      <c r="U117" s="452"/>
      <c r="V117" s="452"/>
      <c r="W117" s="452"/>
      <c r="X117" s="452"/>
      <c r="Y117" s="452"/>
    </row>
    <row r="118" spans="1:25" s="1143" customFormat="1" ht="18" customHeight="1" thickBot="1">
      <c r="A118" s="471" t="s">
        <v>2272</v>
      </c>
      <c r="B118" s="197"/>
      <c r="C118" s="197"/>
      <c r="D118" s="197"/>
      <c r="E118" s="197"/>
      <c r="F118" s="197"/>
      <c r="G118" s="197"/>
      <c r="H118" s="197"/>
      <c r="I118" s="197"/>
      <c r="J118" s="197"/>
      <c r="K118" s="197"/>
      <c r="L118" s="197"/>
      <c r="M118" s="197"/>
      <c r="N118" s="197"/>
      <c r="O118" s="197"/>
      <c r="P118" s="197"/>
      <c r="Q118" s="197"/>
      <c r="R118" s="197"/>
      <c r="S118" s="197"/>
      <c r="T118" s="197"/>
      <c r="U118" s="452"/>
      <c r="V118" s="1139">
        <f>SUM(V119:V121)</f>
        <v>0</v>
      </c>
      <c r="W118" s="452"/>
      <c r="X118" s="452"/>
      <c r="Y118" s="452"/>
    </row>
    <row r="119" spans="1:25" s="1143" customFormat="1" ht="18" customHeight="1">
      <c r="A119" s="193"/>
      <c r="B119" s="676" t="s">
        <v>1085</v>
      </c>
      <c r="C119" s="194" t="s">
        <v>2273</v>
      </c>
      <c r="D119" s="197"/>
      <c r="E119" s="197"/>
      <c r="F119" s="197"/>
      <c r="G119" s="197"/>
      <c r="H119" s="197"/>
      <c r="I119" s="197"/>
      <c r="J119" s="197"/>
      <c r="K119" s="197"/>
      <c r="L119" s="197"/>
      <c r="M119" s="197"/>
      <c r="N119" s="197"/>
      <c r="O119" s="197"/>
      <c r="P119" s="197"/>
      <c r="Q119" s="197"/>
      <c r="R119" s="197"/>
      <c r="S119" s="197"/>
      <c r="T119" s="197"/>
      <c r="U119" s="452"/>
      <c r="V119" s="1140">
        <f>IF(B119="■",1,0)</f>
        <v>0</v>
      </c>
      <c r="W119" s="452"/>
      <c r="X119" s="452"/>
      <c r="Y119" s="452"/>
    </row>
    <row r="120" spans="1:25" s="1143" customFormat="1" ht="18" customHeight="1">
      <c r="A120" s="193"/>
      <c r="B120" s="676" t="s">
        <v>1085</v>
      </c>
      <c r="C120" s="194" t="s">
        <v>2274</v>
      </c>
      <c r="D120" s="197"/>
      <c r="E120" s="197"/>
      <c r="F120" s="197"/>
      <c r="G120" s="197"/>
      <c r="H120" s="197"/>
      <c r="I120" s="197"/>
      <c r="J120" s="197"/>
      <c r="K120" s="197"/>
      <c r="L120" s="197"/>
      <c r="M120" s="197"/>
      <c r="N120" s="197"/>
      <c r="O120" s="197"/>
      <c r="P120" s="197"/>
      <c r="Q120" s="197"/>
      <c r="R120" s="197"/>
      <c r="S120" s="197"/>
      <c r="T120" s="197"/>
      <c r="U120" s="452"/>
      <c r="V120" s="1140">
        <f>IF(B120="■",1,0)</f>
        <v>0</v>
      </c>
      <c r="W120" s="452"/>
      <c r="X120" s="452"/>
      <c r="Y120" s="452"/>
    </row>
    <row r="121" spans="1:25" s="1143" customFormat="1" ht="18" customHeight="1" thickBot="1">
      <c r="A121" s="464"/>
      <c r="B121" s="677" t="s">
        <v>1085</v>
      </c>
      <c r="C121" s="466" t="s">
        <v>2275</v>
      </c>
      <c r="D121" s="199"/>
      <c r="E121" s="199"/>
      <c r="F121" s="199"/>
      <c r="G121" s="199"/>
      <c r="H121" s="199"/>
      <c r="I121" s="199"/>
      <c r="J121" s="199"/>
      <c r="K121" s="199"/>
      <c r="L121" s="199"/>
      <c r="M121" s="199"/>
      <c r="N121" s="199"/>
      <c r="O121" s="199"/>
      <c r="P121" s="199"/>
      <c r="Q121" s="199"/>
      <c r="R121" s="199"/>
      <c r="S121" s="199"/>
      <c r="T121" s="199"/>
      <c r="U121" s="452"/>
      <c r="V121" s="1141">
        <f>IF(B121="■",1,0)</f>
        <v>0</v>
      </c>
      <c r="W121" s="452"/>
      <c r="X121" s="452"/>
      <c r="Y121" s="452"/>
    </row>
    <row r="122" spans="1:25" s="1143" customFormat="1" ht="18" customHeight="1" thickBot="1">
      <c r="A122" s="473" t="s">
        <v>2276</v>
      </c>
      <c r="B122" s="197"/>
      <c r="C122" s="197"/>
      <c r="D122" s="197"/>
      <c r="E122" s="197"/>
      <c r="F122" s="197"/>
      <c r="G122" s="197"/>
      <c r="H122" s="197"/>
      <c r="I122" s="197"/>
      <c r="J122" s="197"/>
      <c r="K122" s="197"/>
      <c r="L122" s="197"/>
      <c r="M122" s="197"/>
      <c r="N122" s="197"/>
      <c r="O122" s="197"/>
      <c r="P122" s="197"/>
      <c r="Q122" s="197"/>
      <c r="R122" s="197"/>
      <c r="S122" s="197"/>
      <c r="T122" s="197"/>
      <c r="U122" s="452"/>
      <c r="V122" s="1139">
        <f>SUM(V123:V129)</f>
        <v>0</v>
      </c>
      <c r="W122" s="452"/>
      <c r="X122" s="452"/>
      <c r="Y122" s="452"/>
    </row>
    <row r="123" spans="1:25" s="1143" customFormat="1" ht="18" customHeight="1">
      <c r="A123" s="193"/>
      <c r="B123" s="676" t="s">
        <v>1085</v>
      </c>
      <c r="C123" s="194" t="s">
        <v>2277</v>
      </c>
      <c r="D123" s="197"/>
      <c r="E123" s="197"/>
      <c r="F123" s="197"/>
      <c r="G123" s="197"/>
      <c r="H123" s="197"/>
      <c r="I123" s="197"/>
      <c r="J123" s="197"/>
      <c r="K123" s="197"/>
      <c r="L123" s="197"/>
      <c r="M123" s="197"/>
      <c r="N123" s="197"/>
      <c r="O123" s="197"/>
      <c r="P123" s="197"/>
      <c r="Q123" s="197"/>
      <c r="R123" s="197"/>
      <c r="S123" s="197"/>
      <c r="T123" s="197"/>
      <c r="U123" s="452"/>
      <c r="V123" s="1142">
        <f>IF(B123="■",1,0)</f>
        <v>0</v>
      </c>
      <c r="W123" s="452"/>
      <c r="X123" s="452"/>
      <c r="Y123" s="452"/>
    </row>
    <row r="124" spans="1:25" s="1143" customFormat="1" ht="18" customHeight="1">
      <c r="A124" s="193"/>
      <c r="B124" s="676" t="s">
        <v>1085</v>
      </c>
      <c r="C124" s="194" t="s">
        <v>2278</v>
      </c>
      <c r="D124" s="197"/>
      <c r="E124" s="197"/>
      <c r="F124" s="197"/>
      <c r="G124" s="197"/>
      <c r="H124" s="197"/>
      <c r="I124" s="197"/>
      <c r="J124" s="197"/>
      <c r="K124" s="197"/>
      <c r="L124" s="197"/>
      <c r="M124" s="197"/>
      <c r="N124" s="197"/>
      <c r="O124" s="197"/>
      <c r="P124" s="197"/>
      <c r="Q124" s="197"/>
      <c r="R124" s="197"/>
      <c r="S124" s="197"/>
      <c r="T124" s="197"/>
      <c r="U124" s="452"/>
      <c r="V124" s="1140">
        <f t="shared" ref="V124:V129" si="2">IF(B124="■",1,0)</f>
        <v>0</v>
      </c>
      <c r="W124" s="452"/>
      <c r="X124" s="452"/>
      <c r="Y124" s="452"/>
    </row>
    <row r="125" spans="1:25" s="1143" customFormat="1" ht="18" customHeight="1">
      <c r="A125" s="193"/>
      <c r="B125" s="676" t="s">
        <v>1085</v>
      </c>
      <c r="C125" s="194" t="s">
        <v>2279</v>
      </c>
      <c r="D125" s="197"/>
      <c r="E125" s="197"/>
      <c r="F125" s="197"/>
      <c r="G125" s="197"/>
      <c r="H125" s="197"/>
      <c r="I125" s="197"/>
      <c r="J125" s="197"/>
      <c r="K125" s="197"/>
      <c r="L125" s="197"/>
      <c r="M125" s="197"/>
      <c r="N125" s="197"/>
      <c r="O125" s="197"/>
      <c r="P125" s="197"/>
      <c r="Q125" s="197"/>
      <c r="R125" s="197"/>
      <c r="S125" s="197"/>
      <c r="T125" s="197"/>
      <c r="U125" s="452"/>
      <c r="V125" s="1140">
        <f t="shared" si="2"/>
        <v>0</v>
      </c>
      <c r="W125" s="452"/>
      <c r="X125" s="452"/>
      <c r="Y125" s="452"/>
    </row>
    <row r="126" spans="1:25" s="1143" customFormat="1" ht="18" customHeight="1">
      <c r="A126" s="193"/>
      <c r="B126" s="676" t="s">
        <v>1085</v>
      </c>
      <c r="C126" s="194" t="s">
        <v>2280</v>
      </c>
      <c r="D126" s="197"/>
      <c r="E126" s="197"/>
      <c r="F126" s="197"/>
      <c r="G126" s="197"/>
      <c r="H126" s="197"/>
      <c r="I126" s="197"/>
      <c r="J126" s="197"/>
      <c r="K126" s="197"/>
      <c r="L126" s="197"/>
      <c r="M126" s="197"/>
      <c r="N126" s="197"/>
      <c r="O126" s="197"/>
      <c r="P126" s="197"/>
      <c r="Q126" s="197"/>
      <c r="R126" s="197"/>
      <c r="S126" s="197"/>
      <c r="T126" s="197"/>
      <c r="U126" s="452"/>
      <c r="V126" s="1140">
        <f t="shared" si="2"/>
        <v>0</v>
      </c>
      <c r="W126" s="452"/>
      <c r="X126" s="452"/>
      <c r="Y126" s="452"/>
    </row>
    <row r="127" spans="1:25" s="1143" customFormat="1" ht="18" customHeight="1">
      <c r="A127" s="193"/>
      <c r="B127" s="676" t="s">
        <v>1085</v>
      </c>
      <c r="C127" s="194" t="s">
        <v>2827</v>
      </c>
      <c r="D127" s="197"/>
      <c r="E127" s="197"/>
      <c r="F127" s="197"/>
      <c r="G127" s="197"/>
      <c r="H127" s="197"/>
      <c r="I127" s="197"/>
      <c r="J127" s="197"/>
      <c r="K127" s="197"/>
      <c r="L127" s="197"/>
      <c r="M127" s="197"/>
      <c r="N127" s="197"/>
      <c r="O127" s="197"/>
      <c r="P127" s="197"/>
      <c r="Q127" s="197"/>
      <c r="R127" s="197"/>
      <c r="S127" s="197"/>
      <c r="T127" s="197"/>
      <c r="U127" s="452"/>
      <c r="V127" s="1140">
        <f t="shared" si="2"/>
        <v>0</v>
      </c>
      <c r="W127" s="452"/>
      <c r="X127" s="452"/>
      <c r="Y127" s="452"/>
    </row>
    <row r="128" spans="1:25" s="1143" customFormat="1" ht="18" customHeight="1">
      <c r="A128" s="193"/>
      <c r="B128" s="676" t="s">
        <v>1085</v>
      </c>
      <c r="C128" s="194" t="s">
        <v>2826</v>
      </c>
      <c r="D128" s="197"/>
      <c r="E128" s="197"/>
      <c r="F128" s="197"/>
      <c r="G128" s="197"/>
      <c r="H128" s="197"/>
      <c r="I128" s="197"/>
      <c r="J128" s="197"/>
      <c r="K128" s="197"/>
      <c r="L128" s="197"/>
      <c r="M128" s="197"/>
      <c r="N128" s="197"/>
      <c r="O128" s="197"/>
      <c r="P128" s="197"/>
      <c r="Q128" s="197"/>
      <c r="R128" s="197"/>
      <c r="S128" s="197"/>
      <c r="T128" s="197"/>
      <c r="U128" s="452"/>
      <c r="V128" s="1140">
        <f t="shared" si="2"/>
        <v>0</v>
      </c>
      <c r="W128" s="452"/>
      <c r="X128" s="452"/>
      <c r="Y128" s="452"/>
    </row>
    <row r="129" spans="1:25" s="1143" customFormat="1" ht="18" customHeight="1">
      <c r="A129" s="464"/>
      <c r="B129" s="677" t="s">
        <v>1085</v>
      </c>
      <c r="C129" s="466" t="s">
        <v>2281</v>
      </c>
      <c r="D129" s="199"/>
      <c r="E129" s="199"/>
      <c r="F129" s="199"/>
      <c r="G129" s="199"/>
      <c r="H129" s="199"/>
      <c r="I129" s="199"/>
      <c r="J129" s="199"/>
      <c r="K129" s="199"/>
      <c r="L129" s="199"/>
      <c r="M129" s="199"/>
      <c r="N129" s="199"/>
      <c r="O129" s="199"/>
      <c r="P129" s="199"/>
      <c r="Q129" s="199"/>
      <c r="R129" s="199"/>
      <c r="S129" s="199"/>
      <c r="T129" s="199"/>
      <c r="U129" s="452"/>
      <c r="V129" s="1141">
        <f t="shared" si="2"/>
        <v>0</v>
      </c>
      <c r="W129" s="452"/>
      <c r="X129" s="452"/>
      <c r="Y129" s="452"/>
    </row>
    <row r="130" spans="1:25" s="1143" customFormat="1" ht="18" customHeight="1">
      <c r="A130" s="473" t="s">
        <v>2282</v>
      </c>
      <c r="B130" s="197"/>
      <c r="C130" s="197"/>
      <c r="D130" s="197"/>
      <c r="E130" s="197"/>
      <c r="F130" s="197"/>
      <c r="G130" s="197"/>
      <c r="H130" s="197"/>
      <c r="I130" s="197"/>
      <c r="J130" s="197"/>
      <c r="K130" s="197"/>
      <c r="L130" s="197"/>
      <c r="M130" s="197"/>
      <c r="N130" s="197"/>
      <c r="O130" s="197"/>
      <c r="P130" s="197"/>
      <c r="Q130" s="197"/>
      <c r="R130" s="197"/>
      <c r="S130" s="197"/>
      <c r="T130" s="197"/>
      <c r="U130" s="452"/>
      <c r="V130" s="452"/>
      <c r="W130" s="452"/>
      <c r="X130" s="452"/>
      <c r="Y130" s="452"/>
    </row>
    <row r="131" spans="1:25" s="1143" customFormat="1" ht="18" customHeight="1" thickBot="1">
      <c r="A131" s="464"/>
      <c r="B131" s="677" t="s">
        <v>1085</v>
      </c>
      <c r="C131" s="466" t="s">
        <v>2284</v>
      </c>
      <c r="D131" s="199"/>
      <c r="E131" s="199"/>
      <c r="F131" s="199"/>
      <c r="G131" s="199"/>
      <c r="H131" s="199"/>
      <c r="I131" s="199"/>
      <c r="J131" s="199"/>
      <c r="K131" s="199"/>
      <c r="L131" s="199"/>
      <c r="M131" s="199"/>
      <c r="N131" s="199"/>
      <c r="O131" s="199"/>
      <c r="P131" s="199"/>
      <c r="Q131" s="199"/>
      <c r="R131" s="199"/>
      <c r="S131" s="199"/>
      <c r="T131" s="199"/>
      <c r="U131" s="452"/>
      <c r="V131" s="452"/>
      <c r="W131" s="452"/>
      <c r="X131" s="452"/>
      <c r="Y131" s="452"/>
    </row>
    <row r="132" spans="1:25" s="1143" customFormat="1" ht="18" customHeight="1" thickBot="1">
      <c r="A132" s="473" t="s">
        <v>2285</v>
      </c>
      <c r="B132" s="197"/>
      <c r="C132" s="197"/>
      <c r="D132" s="197"/>
      <c r="E132" s="197"/>
      <c r="F132" s="197"/>
      <c r="G132" s="197"/>
      <c r="H132" s="197"/>
      <c r="I132" s="197"/>
      <c r="J132" s="197"/>
      <c r="K132" s="197"/>
      <c r="L132" s="197"/>
      <c r="M132" s="197"/>
      <c r="N132" s="197"/>
      <c r="O132" s="197"/>
      <c r="P132" s="197"/>
      <c r="Q132" s="197"/>
      <c r="R132" s="197"/>
      <c r="S132" s="197"/>
      <c r="T132" s="197"/>
      <c r="U132" s="452"/>
      <c r="V132" s="1139">
        <f>SUM(V133:V134)</f>
        <v>0</v>
      </c>
      <c r="W132" s="452"/>
      <c r="X132" s="452"/>
      <c r="Y132" s="452"/>
    </row>
    <row r="133" spans="1:25" s="1143" customFormat="1" ht="18" customHeight="1">
      <c r="A133" s="193"/>
      <c r="B133" s="676" t="s">
        <v>1085</v>
      </c>
      <c r="C133" s="194" t="s">
        <v>2286</v>
      </c>
      <c r="D133" s="197"/>
      <c r="E133" s="197"/>
      <c r="F133" s="197"/>
      <c r="G133" s="197"/>
      <c r="H133" s="197"/>
      <c r="I133" s="197"/>
      <c r="J133" s="197"/>
      <c r="K133" s="197"/>
      <c r="L133" s="197"/>
      <c r="M133" s="197"/>
      <c r="N133" s="197"/>
      <c r="O133" s="197"/>
      <c r="P133" s="197"/>
      <c r="Q133" s="197"/>
      <c r="R133" s="197"/>
      <c r="S133" s="197"/>
      <c r="T133" s="197"/>
      <c r="U133" s="452"/>
      <c r="V133" s="1142">
        <f>IF(B133="■",1,0)</f>
        <v>0</v>
      </c>
      <c r="W133" s="452"/>
      <c r="X133" s="452"/>
      <c r="Y133" s="452"/>
    </row>
    <row r="134" spans="1:25" s="1143" customFormat="1" ht="18" customHeight="1" thickBot="1">
      <c r="A134" s="464"/>
      <c r="B134" s="677" t="s">
        <v>1085</v>
      </c>
      <c r="C134" s="466" t="s">
        <v>2287</v>
      </c>
      <c r="D134" s="199"/>
      <c r="E134" s="199"/>
      <c r="F134" s="199"/>
      <c r="G134" s="199"/>
      <c r="H134" s="199"/>
      <c r="I134" s="199"/>
      <c r="J134" s="199"/>
      <c r="K134" s="199"/>
      <c r="L134" s="199"/>
      <c r="M134" s="199"/>
      <c r="N134" s="199"/>
      <c r="O134" s="199"/>
      <c r="P134" s="199"/>
      <c r="Q134" s="199"/>
      <c r="R134" s="199"/>
      <c r="S134" s="199"/>
      <c r="T134" s="199"/>
      <c r="U134" s="452"/>
      <c r="V134" s="1140">
        <f>IF(B134="■",1,0)</f>
        <v>0</v>
      </c>
      <c r="W134" s="452"/>
      <c r="X134" s="452"/>
      <c r="Y134" s="452"/>
    </row>
    <row r="135" spans="1:25" s="1143" customFormat="1" ht="18" customHeight="1" thickBot="1">
      <c r="A135" s="473" t="s">
        <v>2288</v>
      </c>
      <c r="B135" s="197"/>
      <c r="C135" s="197"/>
      <c r="D135" s="197"/>
      <c r="E135" s="197"/>
      <c r="F135" s="197"/>
      <c r="G135" s="197"/>
      <c r="H135" s="197"/>
      <c r="I135" s="197"/>
      <c r="J135" s="197"/>
      <c r="K135" s="197"/>
      <c r="L135" s="197"/>
      <c r="M135" s="197"/>
      <c r="N135" s="197"/>
      <c r="O135" s="197"/>
      <c r="P135" s="197"/>
      <c r="Q135" s="197"/>
      <c r="R135" s="197"/>
      <c r="S135" s="197"/>
      <c r="T135" s="197"/>
      <c r="U135" s="452"/>
      <c r="V135" s="1139">
        <f>SUM(V136:V137)</f>
        <v>0</v>
      </c>
      <c r="W135" s="452"/>
      <c r="X135" s="452"/>
      <c r="Y135" s="452"/>
    </row>
    <row r="136" spans="1:25" s="1143" customFormat="1" ht="18" customHeight="1">
      <c r="A136" s="193"/>
      <c r="B136" s="676" t="s">
        <v>1085</v>
      </c>
      <c r="C136" s="194" t="s">
        <v>2289</v>
      </c>
      <c r="D136" s="194"/>
      <c r="E136" s="194"/>
      <c r="F136" s="194"/>
      <c r="G136" s="194"/>
      <c r="H136" s="194"/>
      <c r="I136" s="194"/>
      <c r="J136" s="194"/>
      <c r="K136" s="194"/>
      <c r="L136" s="194"/>
      <c r="M136" s="194"/>
      <c r="N136" s="194"/>
      <c r="O136" s="194"/>
      <c r="P136" s="194"/>
      <c r="Q136" s="194"/>
      <c r="R136" s="194"/>
      <c r="S136" s="194"/>
      <c r="T136" s="194"/>
      <c r="U136" s="452"/>
      <c r="V136" s="1140">
        <f>IF(B136="■",1,0)</f>
        <v>0</v>
      </c>
      <c r="W136" s="452"/>
      <c r="X136" s="452"/>
      <c r="Y136" s="452"/>
    </row>
    <row r="137" spans="1:25" s="1143" customFormat="1" ht="18" customHeight="1" thickBot="1">
      <c r="A137" s="464"/>
      <c r="B137" s="677" t="s">
        <v>1085</v>
      </c>
      <c r="C137" s="466" t="s">
        <v>2290</v>
      </c>
      <c r="D137" s="466"/>
      <c r="E137" s="466"/>
      <c r="F137" s="466"/>
      <c r="G137" s="466"/>
      <c r="H137" s="466"/>
      <c r="I137" s="466"/>
      <c r="J137" s="466"/>
      <c r="K137" s="466"/>
      <c r="L137" s="466"/>
      <c r="M137" s="466"/>
      <c r="N137" s="466"/>
      <c r="O137" s="466"/>
      <c r="P137" s="466"/>
      <c r="Q137" s="466"/>
      <c r="R137" s="466"/>
      <c r="S137" s="466"/>
      <c r="T137" s="466"/>
      <c r="U137" s="452"/>
      <c r="V137" s="1140">
        <f>IF(B137="■",1,0)</f>
        <v>0</v>
      </c>
      <c r="W137" s="452"/>
      <c r="X137" s="452"/>
      <c r="Y137" s="452"/>
    </row>
    <row r="138" spans="1:25" s="1143" customFormat="1" ht="18" customHeight="1" thickBot="1">
      <c r="A138" s="473" t="s">
        <v>2291</v>
      </c>
      <c r="B138" s="197"/>
      <c r="C138" s="197"/>
      <c r="D138" s="197"/>
      <c r="E138" s="197"/>
      <c r="F138" s="197"/>
      <c r="G138" s="197"/>
      <c r="H138" s="197"/>
      <c r="I138" s="197"/>
      <c r="J138" s="197"/>
      <c r="K138" s="197"/>
      <c r="L138" s="197"/>
      <c r="M138" s="197"/>
      <c r="N138" s="197"/>
      <c r="O138" s="197"/>
      <c r="P138" s="197"/>
      <c r="Q138" s="197"/>
      <c r="R138" s="197"/>
      <c r="S138" s="197"/>
      <c r="T138" s="197"/>
      <c r="U138" s="452"/>
      <c r="V138" s="1139">
        <f>SUM(V139:V142)</f>
        <v>0</v>
      </c>
      <c r="W138" s="452"/>
      <c r="X138" s="452"/>
      <c r="Y138" s="452"/>
    </row>
    <row r="139" spans="1:25" s="1143" customFormat="1" ht="18" customHeight="1">
      <c r="A139" s="473"/>
      <c r="B139" s="676" t="s">
        <v>1085</v>
      </c>
      <c r="C139" s="194" t="s">
        <v>2292</v>
      </c>
      <c r="D139" s="197"/>
      <c r="E139" s="197"/>
      <c r="F139" s="197"/>
      <c r="G139" s="197"/>
      <c r="H139" s="197"/>
      <c r="I139" s="197"/>
      <c r="J139" s="197"/>
      <c r="K139" s="197"/>
      <c r="L139" s="197"/>
      <c r="M139" s="197"/>
      <c r="N139" s="197"/>
      <c r="O139" s="197"/>
      <c r="P139" s="197"/>
      <c r="Q139" s="197"/>
      <c r="R139" s="197"/>
      <c r="S139" s="197"/>
      <c r="T139" s="197"/>
      <c r="U139" s="452"/>
      <c r="V139" s="1140" t="str">
        <f>IF(B139="■",1,"-")</f>
        <v>-</v>
      </c>
      <c r="W139" s="452"/>
      <c r="X139" s="452"/>
      <c r="Y139" s="452"/>
    </row>
    <row r="140" spans="1:25" s="1143" customFormat="1" ht="18" customHeight="1">
      <c r="A140" s="473"/>
      <c r="B140" s="676" t="s">
        <v>1085</v>
      </c>
      <c r="C140" s="194" t="s">
        <v>2293</v>
      </c>
      <c r="D140" s="197"/>
      <c r="E140" s="197"/>
      <c r="F140" s="197"/>
      <c r="G140" s="197"/>
      <c r="H140" s="197"/>
      <c r="I140" s="197"/>
      <c r="J140" s="197"/>
      <c r="K140" s="197"/>
      <c r="L140" s="197"/>
      <c r="M140" s="197"/>
      <c r="N140" s="197"/>
      <c r="O140" s="197"/>
      <c r="P140" s="197"/>
      <c r="Q140" s="197"/>
      <c r="R140" s="197"/>
      <c r="S140" s="197"/>
      <c r="T140" s="197"/>
      <c r="U140" s="452"/>
      <c r="V140" s="1140" t="str">
        <f>IF(B140="■",1,"-")</f>
        <v>-</v>
      </c>
      <c r="W140" s="452"/>
      <c r="X140" s="452"/>
      <c r="Y140" s="452"/>
    </row>
    <row r="141" spans="1:25" s="1143" customFormat="1" ht="18" customHeight="1">
      <c r="A141" s="473"/>
      <c r="B141" s="676" t="s">
        <v>1085</v>
      </c>
      <c r="C141" s="194" t="s">
        <v>2294</v>
      </c>
      <c r="D141" s="197"/>
      <c r="E141" s="197"/>
      <c r="F141" s="197"/>
      <c r="G141" s="197"/>
      <c r="H141" s="197"/>
      <c r="I141" s="197"/>
      <c r="J141" s="197"/>
      <c r="K141" s="197"/>
      <c r="L141" s="197"/>
      <c r="M141" s="197"/>
      <c r="N141" s="197"/>
      <c r="O141" s="197"/>
      <c r="P141" s="197"/>
      <c r="Q141" s="197"/>
      <c r="R141" s="197"/>
      <c r="S141" s="197"/>
      <c r="T141" s="197"/>
      <c r="U141" s="452"/>
      <c r="V141" s="1140" t="str">
        <f>IF(B141="■",1,"-")</f>
        <v>-</v>
      </c>
      <c r="W141" s="452"/>
      <c r="X141" s="452"/>
      <c r="Y141" s="452"/>
    </row>
    <row r="142" spans="1:25" s="1143" customFormat="1" ht="18" customHeight="1" thickBot="1">
      <c r="A142" s="464"/>
      <c r="B142" s="677" t="s">
        <v>1085</v>
      </c>
      <c r="C142" s="466" t="s">
        <v>2295</v>
      </c>
      <c r="D142" s="466"/>
      <c r="E142" s="466"/>
      <c r="F142" s="466"/>
      <c r="G142" s="466"/>
      <c r="H142" s="466"/>
      <c r="I142" s="466"/>
      <c r="J142" s="466"/>
      <c r="K142" s="466"/>
      <c r="L142" s="466"/>
      <c r="M142" s="466"/>
      <c r="N142" s="466"/>
      <c r="O142" s="466"/>
      <c r="P142" s="466"/>
      <c r="Q142" s="466"/>
      <c r="R142" s="466"/>
      <c r="S142" s="466"/>
      <c r="T142" s="466"/>
      <c r="U142" s="452"/>
      <c r="V142" s="1141" t="str">
        <f>IF(B142="■",1,"-")</f>
        <v>-</v>
      </c>
      <c r="W142" s="452"/>
      <c r="X142" s="452"/>
      <c r="Y142" s="452"/>
    </row>
    <row r="143" spans="1:25" s="1143" customFormat="1" ht="18" customHeight="1" thickBot="1">
      <c r="A143" s="473" t="s">
        <v>2296</v>
      </c>
      <c r="B143" s="197"/>
      <c r="C143" s="197"/>
      <c r="D143" s="197"/>
      <c r="E143" s="197"/>
      <c r="F143" s="197"/>
      <c r="G143" s="197"/>
      <c r="H143" s="197"/>
      <c r="I143" s="197"/>
      <c r="J143" s="197"/>
      <c r="K143" s="197"/>
      <c r="L143" s="197"/>
      <c r="M143" s="197"/>
      <c r="N143" s="197"/>
      <c r="O143" s="197"/>
      <c r="P143" s="197"/>
      <c r="Q143" s="197"/>
      <c r="R143" s="197"/>
      <c r="S143" s="197"/>
      <c r="T143" s="197"/>
      <c r="U143" s="452"/>
      <c r="V143" s="1139">
        <f>SUM(V144:V145)</f>
        <v>0</v>
      </c>
      <c r="W143" s="452"/>
      <c r="X143" s="452"/>
      <c r="Y143" s="452"/>
    </row>
    <row r="144" spans="1:25" s="1143" customFormat="1" ht="18" customHeight="1">
      <c r="A144" s="473"/>
      <c r="B144" s="676" t="s">
        <v>1085</v>
      </c>
      <c r="C144" s="194" t="s">
        <v>2297</v>
      </c>
      <c r="D144" s="197"/>
      <c r="E144" s="197"/>
      <c r="F144" s="197"/>
      <c r="G144" s="197"/>
      <c r="H144" s="197"/>
      <c r="I144" s="197"/>
      <c r="J144" s="197"/>
      <c r="K144" s="197"/>
      <c r="L144" s="197"/>
      <c r="M144" s="197"/>
      <c r="N144" s="197"/>
      <c r="O144" s="197"/>
      <c r="P144" s="197"/>
      <c r="Q144" s="197"/>
      <c r="R144" s="197"/>
      <c r="S144" s="197"/>
      <c r="T144" s="197"/>
      <c r="U144" s="452"/>
      <c r="V144" s="1140">
        <f>IF(B144="■",1,0)</f>
        <v>0</v>
      </c>
      <c r="W144" s="452"/>
      <c r="X144" s="452"/>
      <c r="Y144" s="452"/>
    </row>
    <row r="145" spans="1:25" s="1143" customFormat="1" ht="18" customHeight="1">
      <c r="A145" s="464"/>
      <c r="B145" s="677" t="s">
        <v>1085</v>
      </c>
      <c r="C145" s="466" t="s">
        <v>2298</v>
      </c>
      <c r="D145" s="466"/>
      <c r="E145" s="466"/>
      <c r="F145" s="466"/>
      <c r="G145" s="466"/>
      <c r="H145" s="466"/>
      <c r="I145" s="466"/>
      <c r="J145" s="466"/>
      <c r="K145" s="466"/>
      <c r="L145" s="466"/>
      <c r="M145" s="466"/>
      <c r="N145" s="466"/>
      <c r="O145" s="466"/>
      <c r="P145" s="466"/>
      <c r="Q145" s="466"/>
      <c r="R145" s="466"/>
      <c r="S145" s="466"/>
      <c r="T145" s="466"/>
      <c r="U145" s="452"/>
      <c r="V145" s="1141">
        <f>IF(B145="■",1,0)</f>
        <v>0</v>
      </c>
      <c r="W145" s="452"/>
      <c r="X145" s="452"/>
      <c r="Y145" s="452"/>
    </row>
    <row r="146" spans="1:25" s="1143" customFormat="1" ht="18" customHeight="1">
      <c r="A146" s="473" t="s">
        <v>2299</v>
      </c>
      <c r="B146" s="197"/>
      <c r="C146" s="197"/>
      <c r="D146" s="197"/>
      <c r="E146" s="197"/>
      <c r="F146" s="197"/>
      <c r="G146" s="197"/>
      <c r="H146" s="197"/>
      <c r="I146" s="197"/>
      <c r="J146" s="197"/>
      <c r="K146" s="197"/>
      <c r="L146" s="197"/>
      <c r="M146" s="197"/>
      <c r="N146" s="197"/>
      <c r="O146" s="197"/>
      <c r="P146" s="197"/>
      <c r="Q146" s="197"/>
      <c r="R146" s="197"/>
      <c r="S146" s="197"/>
      <c r="T146" s="197"/>
      <c r="U146" s="452"/>
      <c r="V146" s="452"/>
      <c r="W146" s="452"/>
      <c r="X146" s="452"/>
      <c r="Y146" s="452"/>
    </row>
    <row r="147" spans="1:25" s="1143" customFormat="1" ht="18" customHeight="1">
      <c r="A147" s="464"/>
      <c r="B147" s="677" t="s">
        <v>1085</v>
      </c>
      <c r="C147" s="466" t="s">
        <v>2300</v>
      </c>
      <c r="D147" s="466"/>
      <c r="E147" s="466"/>
      <c r="F147" s="466"/>
      <c r="G147" s="466"/>
      <c r="H147" s="466"/>
      <c r="I147" s="466"/>
      <c r="J147" s="466"/>
      <c r="K147" s="466"/>
      <c r="L147" s="466"/>
      <c r="M147" s="466"/>
      <c r="N147" s="466"/>
      <c r="O147" s="466"/>
      <c r="P147" s="466"/>
      <c r="Q147" s="466"/>
      <c r="R147" s="466"/>
      <c r="S147" s="466"/>
      <c r="T147" s="466"/>
      <c r="U147" s="452"/>
      <c r="V147" s="452"/>
      <c r="W147" s="452"/>
      <c r="X147" s="452"/>
      <c r="Y147" s="452"/>
    </row>
    <row r="148" spans="1:25" s="1143" customFormat="1" ht="18" customHeight="1">
      <c r="A148" s="193"/>
      <c r="B148" s="194"/>
      <c r="C148" s="194"/>
      <c r="D148" s="194"/>
      <c r="E148" s="194"/>
      <c r="F148" s="194"/>
      <c r="G148" s="194"/>
      <c r="H148" s="194"/>
      <c r="I148" s="194"/>
      <c r="J148" s="194"/>
      <c r="K148" s="194"/>
      <c r="L148" s="194"/>
      <c r="M148" s="194"/>
      <c r="N148" s="194"/>
      <c r="O148" s="194"/>
      <c r="P148" s="194"/>
      <c r="Q148" s="194"/>
      <c r="R148" s="194"/>
      <c r="S148" s="194"/>
      <c r="T148" s="194"/>
      <c r="U148" s="452"/>
      <c r="V148" s="452"/>
      <c r="W148" s="452"/>
      <c r="X148" s="452"/>
      <c r="Y148" s="452"/>
    </row>
    <row r="149" spans="1:25" s="1143" customFormat="1" ht="18" customHeight="1">
      <c r="A149" s="193"/>
      <c r="B149" s="194"/>
      <c r="C149" s="194"/>
      <c r="D149" s="194"/>
      <c r="E149" s="194"/>
      <c r="F149" s="194"/>
      <c r="G149" s="194"/>
      <c r="H149" s="194"/>
      <c r="I149" s="194"/>
      <c r="J149" s="194"/>
      <c r="K149" s="194"/>
      <c r="L149" s="194"/>
      <c r="M149" s="194"/>
      <c r="N149" s="194"/>
      <c r="O149" s="194"/>
      <c r="P149" s="194"/>
      <c r="Q149" s="194"/>
      <c r="R149" s="194"/>
      <c r="S149" s="194"/>
      <c r="T149" s="194"/>
      <c r="U149" s="452"/>
      <c r="V149" s="452"/>
      <c r="W149" s="452"/>
      <c r="X149" s="452"/>
      <c r="Y149" s="452"/>
    </row>
    <row r="150" spans="1:25" s="1143" customFormat="1" ht="18" customHeight="1">
      <c r="A150" s="193"/>
      <c r="B150" s="194"/>
      <c r="C150" s="194"/>
      <c r="D150" s="194"/>
      <c r="E150" s="194"/>
      <c r="F150" s="194"/>
      <c r="G150" s="194"/>
      <c r="H150" s="194"/>
      <c r="I150" s="194"/>
      <c r="J150" s="194"/>
      <c r="K150" s="194"/>
      <c r="L150" s="194"/>
      <c r="M150" s="194"/>
      <c r="N150" s="194"/>
      <c r="O150" s="194"/>
      <c r="P150" s="194"/>
      <c r="Q150" s="194"/>
      <c r="R150" s="194"/>
      <c r="S150" s="194"/>
      <c r="T150" s="194"/>
      <c r="U150" s="452"/>
      <c r="V150" s="452"/>
      <c r="W150" s="452"/>
      <c r="X150" s="452"/>
      <c r="Y150" s="452"/>
    </row>
    <row r="151" spans="1:25" s="1143" customFormat="1" ht="18" customHeight="1">
      <c r="A151" s="1144" t="s">
        <v>2268</v>
      </c>
      <c r="B151" s="466"/>
      <c r="C151" s="466"/>
      <c r="D151" s="466"/>
      <c r="E151" s="466"/>
      <c r="F151" s="466"/>
      <c r="G151" s="466"/>
      <c r="H151" s="464"/>
      <c r="I151" s="466"/>
      <c r="J151" s="466"/>
      <c r="K151" s="466"/>
      <c r="L151" s="466"/>
      <c r="M151" s="466"/>
      <c r="N151" s="466"/>
      <c r="O151" s="466"/>
      <c r="P151" s="466"/>
      <c r="Q151" s="466"/>
      <c r="R151" s="466"/>
      <c r="S151" s="466"/>
      <c r="T151" s="466"/>
      <c r="U151" s="452"/>
      <c r="V151" s="452"/>
      <c r="W151" s="452"/>
      <c r="X151" s="452"/>
      <c r="Y151" s="452"/>
    </row>
    <row r="152" spans="1:25" s="1143" customFormat="1" ht="18" customHeight="1">
      <c r="A152" s="193"/>
      <c r="B152" s="676" t="s">
        <v>1085</v>
      </c>
      <c r="C152" s="194" t="s">
        <v>2269</v>
      </c>
      <c r="D152" s="197"/>
      <c r="E152" s="197"/>
      <c r="F152" s="197"/>
      <c r="G152" s="197"/>
      <c r="H152" s="197"/>
      <c r="I152" s="197"/>
      <c r="J152" s="197"/>
      <c r="K152" s="197"/>
      <c r="L152" s="197"/>
      <c r="M152" s="197"/>
      <c r="N152" s="197"/>
      <c r="O152" s="197"/>
      <c r="P152" s="197"/>
      <c r="Q152" s="197"/>
      <c r="R152" s="197"/>
      <c r="S152" s="197"/>
      <c r="T152" s="197"/>
      <c r="U152" s="452"/>
      <c r="V152" s="452"/>
      <c r="W152" s="452"/>
      <c r="X152" s="452"/>
      <c r="Y152" s="452"/>
    </row>
    <row r="153" spans="1:25" s="1143" customFormat="1" ht="18" customHeight="1">
      <c r="A153" s="193"/>
      <c r="B153" s="676" t="s">
        <v>192</v>
      </c>
      <c r="C153" s="194" t="s">
        <v>2270</v>
      </c>
      <c r="D153" s="197"/>
      <c r="E153" s="197"/>
      <c r="F153" s="197"/>
      <c r="G153" s="197"/>
      <c r="H153" s="197"/>
      <c r="I153" s="197"/>
      <c r="J153" s="197"/>
      <c r="K153" s="197"/>
      <c r="L153" s="197"/>
      <c r="M153" s="197"/>
      <c r="N153" s="197"/>
      <c r="O153" s="197"/>
      <c r="P153" s="197"/>
      <c r="Q153" s="197"/>
      <c r="R153" s="197"/>
      <c r="S153" s="197"/>
      <c r="T153" s="197"/>
      <c r="U153" s="452"/>
      <c r="V153" s="452"/>
      <c r="W153" s="452"/>
      <c r="X153" s="452"/>
      <c r="Y153" s="452"/>
    </row>
    <row r="154" spans="1:25" s="1143" customFormat="1" ht="18" customHeight="1">
      <c r="A154" s="464"/>
      <c r="B154" s="199"/>
      <c r="C154" s="199"/>
      <c r="D154" s="199"/>
      <c r="E154" s="199"/>
      <c r="F154" s="199"/>
      <c r="G154" s="199"/>
      <c r="H154" s="199"/>
      <c r="I154" s="199"/>
      <c r="J154" s="199"/>
      <c r="K154" s="199"/>
      <c r="L154" s="199"/>
      <c r="M154" s="199"/>
      <c r="N154" s="199"/>
      <c r="O154" s="199"/>
      <c r="P154" s="199"/>
      <c r="Q154" s="199"/>
      <c r="R154" s="199"/>
      <c r="S154" s="199"/>
      <c r="T154" s="199"/>
      <c r="U154" s="452"/>
      <c r="V154" s="452"/>
      <c r="W154" s="452"/>
      <c r="X154" s="452"/>
      <c r="Y154" s="452"/>
    </row>
    <row r="155" spans="1:25" s="1143" customFormat="1" ht="18" customHeight="1">
      <c r="A155" s="193"/>
      <c r="B155" s="194"/>
      <c r="C155" s="194"/>
      <c r="D155" s="194"/>
      <c r="E155" s="194"/>
      <c r="F155" s="194"/>
      <c r="G155" s="194"/>
      <c r="H155" s="194"/>
      <c r="I155" s="194"/>
      <c r="J155" s="194"/>
      <c r="K155" s="194"/>
      <c r="L155" s="194"/>
      <c r="M155" s="194"/>
      <c r="N155" s="194"/>
      <c r="O155" s="194"/>
      <c r="P155" s="194"/>
      <c r="Q155" s="194"/>
      <c r="R155" s="194"/>
      <c r="S155" s="194"/>
      <c r="T155" s="194"/>
      <c r="U155" s="452"/>
      <c r="V155" s="452"/>
      <c r="W155" s="452"/>
      <c r="X155" s="452"/>
      <c r="Y155" s="452"/>
    </row>
    <row r="156" spans="1:25" s="1143" customFormat="1" ht="18" customHeight="1">
      <c r="A156" s="193"/>
      <c r="B156" s="194"/>
      <c r="C156" s="194"/>
      <c r="D156" s="194"/>
      <c r="E156" s="194"/>
      <c r="F156" s="194"/>
      <c r="G156" s="194"/>
      <c r="H156" s="194"/>
      <c r="I156" s="194"/>
      <c r="J156" s="194"/>
      <c r="K156" s="194"/>
      <c r="L156" s="194"/>
      <c r="M156" s="194"/>
      <c r="N156" s="194"/>
      <c r="O156" s="194"/>
      <c r="P156" s="194"/>
      <c r="Q156" s="194"/>
      <c r="R156" s="194"/>
      <c r="S156" s="194"/>
      <c r="T156" s="194"/>
      <c r="U156" s="452"/>
      <c r="V156" s="452"/>
      <c r="W156" s="452"/>
      <c r="X156" s="452"/>
      <c r="Y156" s="452"/>
    </row>
    <row r="157" spans="1:25" s="1143" customFormat="1" ht="18" customHeight="1">
      <c r="A157" s="193"/>
      <c r="B157" s="194"/>
      <c r="C157" s="194"/>
      <c r="D157" s="194"/>
      <c r="E157" s="194"/>
      <c r="F157" s="194"/>
      <c r="G157" s="194"/>
      <c r="H157" s="194"/>
      <c r="I157" s="194"/>
      <c r="J157" s="194"/>
      <c r="K157" s="194"/>
      <c r="L157" s="194"/>
      <c r="M157" s="194"/>
      <c r="N157" s="194"/>
      <c r="O157" s="194"/>
      <c r="P157" s="194"/>
      <c r="Q157" s="194"/>
      <c r="R157" s="194"/>
      <c r="S157" s="194"/>
      <c r="T157" s="194"/>
      <c r="U157" s="452"/>
      <c r="V157" s="452"/>
      <c r="W157" s="452"/>
      <c r="X157" s="452"/>
      <c r="Y157" s="452"/>
    </row>
    <row r="158" spans="1:25" s="1143" customFormat="1">
      <c r="A158" s="1283" t="s">
        <v>2264</v>
      </c>
      <c r="B158" s="1275"/>
      <c r="C158" s="6"/>
      <c r="D158" s="6"/>
      <c r="E158" s="6"/>
      <c r="F158" s="6"/>
      <c r="G158" s="6"/>
      <c r="H158" s="6"/>
      <c r="I158" s="6"/>
      <c r="J158" s="6"/>
      <c r="K158" s="6"/>
      <c r="L158" s="6"/>
      <c r="M158" s="6"/>
      <c r="N158" s="6"/>
      <c r="O158" s="6"/>
      <c r="P158" s="6"/>
      <c r="Q158" s="6"/>
      <c r="R158" s="6"/>
      <c r="S158" s="6"/>
      <c r="T158" s="194"/>
      <c r="U158" s="452"/>
      <c r="V158" s="452"/>
      <c r="W158" s="452"/>
      <c r="X158" s="452"/>
      <c r="Y158" s="452"/>
    </row>
    <row r="159" spans="1:25" s="1271" customFormat="1" ht="12" customHeight="1">
      <c r="A159" s="1273" t="s">
        <v>859</v>
      </c>
      <c r="B159" s="1275" t="s">
        <v>2662</v>
      </c>
      <c r="C159" s="207"/>
      <c r="D159" s="207"/>
      <c r="E159" s="207"/>
      <c r="F159" s="207"/>
      <c r="G159" s="207"/>
      <c r="H159" s="207"/>
      <c r="I159" s="207"/>
      <c r="J159" s="207"/>
      <c r="K159" s="207"/>
      <c r="L159" s="207"/>
      <c r="M159" s="207"/>
      <c r="N159" s="207"/>
      <c r="O159" s="207"/>
      <c r="P159" s="207"/>
      <c r="Q159" s="207"/>
      <c r="R159" s="207"/>
      <c r="S159" s="207"/>
      <c r="U159" s="452"/>
      <c r="V159" s="452"/>
      <c r="W159" s="452"/>
      <c r="X159" s="452"/>
      <c r="Y159" s="452"/>
    </row>
    <row r="160" spans="1:25" s="1271" customFormat="1" ht="12" customHeight="1">
      <c r="A160" s="1285" t="s">
        <v>566</v>
      </c>
      <c r="B160" s="1275" t="s">
        <v>2663</v>
      </c>
      <c r="C160" s="207"/>
      <c r="D160" s="207"/>
      <c r="E160" s="207"/>
      <c r="F160" s="207"/>
      <c r="G160" s="207"/>
      <c r="H160" s="207"/>
      <c r="I160" s="207"/>
      <c r="J160" s="207"/>
      <c r="K160" s="207"/>
      <c r="L160" s="207"/>
      <c r="M160" s="207"/>
      <c r="N160" s="207"/>
      <c r="O160" s="207"/>
      <c r="P160" s="207"/>
      <c r="Q160" s="207"/>
      <c r="R160" s="207"/>
      <c r="S160" s="207"/>
      <c r="T160" s="207"/>
      <c r="U160" s="452"/>
      <c r="V160" s="452"/>
      <c r="W160" s="452"/>
      <c r="X160" s="452"/>
      <c r="Y160" s="452"/>
    </row>
    <row r="161" spans="1:25" s="1271" customFormat="1" ht="12" customHeight="1">
      <c r="A161" s="1273"/>
      <c r="B161" s="1275"/>
      <c r="C161" s="207"/>
      <c r="D161" s="207"/>
      <c r="E161" s="207"/>
      <c r="F161" s="207"/>
      <c r="G161" s="207"/>
      <c r="H161" s="207"/>
      <c r="I161" s="207"/>
      <c r="J161" s="207"/>
      <c r="K161" s="207"/>
      <c r="L161" s="207"/>
      <c r="M161" s="207"/>
      <c r="N161" s="207"/>
      <c r="O161" s="207"/>
      <c r="P161" s="207"/>
      <c r="Q161" s="207"/>
      <c r="R161" s="207"/>
      <c r="S161" s="207"/>
      <c r="U161" s="452"/>
      <c r="V161" s="452"/>
      <c r="W161" s="452"/>
      <c r="X161" s="452"/>
      <c r="Y161" s="452"/>
    </row>
    <row r="162" spans="1:25" s="1271" customFormat="1" ht="12" customHeight="1">
      <c r="A162" s="1273"/>
      <c r="C162" s="207"/>
      <c r="D162" s="207"/>
      <c r="E162" s="207"/>
      <c r="F162" s="207"/>
      <c r="G162" s="207"/>
      <c r="H162" s="207"/>
      <c r="I162" s="207"/>
      <c r="J162" s="207"/>
      <c r="K162" s="207"/>
      <c r="L162" s="207"/>
      <c r="M162" s="207"/>
      <c r="N162" s="207"/>
      <c r="O162" s="207"/>
      <c r="P162" s="207"/>
      <c r="Q162" s="207"/>
      <c r="R162" s="207"/>
      <c r="S162" s="207"/>
      <c r="U162" s="452"/>
      <c r="V162" s="452"/>
      <c r="W162" s="452"/>
      <c r="X162" s="452"/>
      <c r="Y162" s="452"/>
    </row>
    <row r="163" spans="1:25" ht="18" customHeight="1">
      <c r="A163" s="193"/>
      <c r="H163" s="194"/>
    </row>
    <row r="164" spans="1:25" ht="18" customHeight="1">
      <c r="A164" s="1339" t="s">
        <v>1680</v>
      </c>
      <c r="B164" s="1339"/>
      <c r="C164" s="1339"/>
      <c r="D164" s="1339"/>
      <c r="E164" s="1339"/>
      <c r="F164" s="1339"/>
      <c r="G164" s="1339"/>
      <c r="H164" s="1339"/>
      <c r="I164" s="1339"/>
      <c r="J164" s="1339"/>
      <c r="K164" s="1339"/>
      <c r="L164" s="1339"/>
      <c r="M164" s="1339"/>
      <c r="N164" s="1339"/>
      <c r="O164" s="1339"/>
      <c r="P164" s="1339"/>
      <c r="Q164" s="1339"/>
      <c r="R164" s="1339"/>
      <c r="S164" s="1339"/>
      <c r="T164" s="1339"/>
    </row>
    <row r="165" spans="1:25" ht="18" customHeight="1">
      <c r="A165" s="194" t="s">
        <v>1681</v>
      </c>
      <c r="H165" s="464"/>
      <c r="I165" s="466"/>
      <c r="J165" s="466"/>
      <c r="K165" s="466"/>
      <c r="L165" s="466"/>
      <c r="M165" s="466"/>
      <c r="N165" s="466"/>
      <c r="O165" s="466"/>
      <c r="P165" s="466"/>
      <c r="Q165" s="466"/>
      <c r="R165" s="466"/>
      <c r="S165" s="466"/>
      <c r="T165" s="466"/>
    </row>
    <row r="166" spans="1:25" ht="18" customHeight="1">
      <c r="A166" s="471" t="s">
        <v>79</v>
      </c>
      <c r="B166" s="471"/>
      <c r="C166" s="472"/>
      <c r="D166" s="472"/>
      <c r="E166" s="472"/>
      <c r="F166" s="472"/>
      <c r="G166" s="472"/>
      <c r="K166" s="200"/>
      <c r="L166" s="200"/>
    </row>
    <row r="167" spans="1:25" ht="18" customHeight="1">
      <c r="A167" s="466"/>
      <c r="B167" s="1338"/>
      <c r="C167" s="1338"/>
      <c r="D167" s="1338"/>
      <c r="E167" s="1338"/>
      <c r="F167" s="1338"/>
      <c r="G167" s="1338"/>
      <c r="H167" s="1338"/>
      <c r="I167" s="1338"/>
      <c r="J167" s="1338"/>
      <c r="K167" s="1338"/>
      <c r="L167" s="1338"/>
      <c r="M167" s="1338"/>
      <c r="N167" s="1338"/>
      <c r="O167" s="1338"/>
      <c r="P167" s="1338"/>
      <c r="Q167" s="1338"/>
      <c r="R167" s="1338"/>
      <c r="S167" s="1338"/>
      <c r="T167" s="1338"/>
    </row>
    <row r="168" spans="1:25" ht="18" customHeight="1">
      <c r="A168" s="471" t="s">
        <v>1061</v>
      </c>
      <c r="B168" s="473"/>
      <c r="K168" s="200"/>
      <c r="L168" s="200"/>
    </row>
    <row r="169" spans="1:25" ht="18" customHeight="1">
      <c r="B169" s="676" t="s">
        <v>1085</v>
      </c>
      <c r="C169" s="194" t="s">
        <v>578</v>
      </c>
      <c r="F169" s="193" t="s">
        <v>896</v>
      </c>
      <c r="G169" s="676" t="s">
        <v>1085</v>
      </c>
      <c r="H169" s="194" t="s">
        <v>1086</v>
      </c>
      <c r="K169" s="676" t="s">
        <v>1085</v>
      </c>
      <c r="L169" s="194" t="s">
        <v>1063</v>
      </c>
      <c r="O169" s="676" t="s">
        <v>1085</v>
      </c>
      <c r="P169" s="194" t="s">
        <v>1682</v>
      </c>
      <c r="S169" s="193" t="s">
        <v>1683</v>
      </c>
      <c r="V169" s="452" t="str">
        <f>IF(G169="■",H169,IF(K169="■",L169,IF(O169="■",P169,"")))</f>
        <v/>
      </c>
    </row>
    <row r="170" spans="1:25" ht="18" customHeight="1">
      <c r="A170" s="466"/>
      <c r="B170" s="677" t="s">
        <v>1085</v>
      </c>
      <c r="C170" s="466" t="s">
        <v>1064</v>
      </c>
      <c r="D170" s="466"/>
      <c r="E170" s="466"/>
      <c r="F170" s="466"/>
      <c r="G170" s="677" t="s">
        <v>1085</v>
      </c>
      <c r="H170" s="466" t="s">
        <v>1065</v>
      </c>
      <c r="I170" s="466"/>
      <c r="J170" s="466"/>
      <c r="K170" s="466"/>
      <c r="L170" s="466"/>
      <c r="M170" s="466"/>
      <c r="N170" s="466"/>
      <c r="O170" s="466"/>
      <c r="P170" s="466"/>
      <c r="Q170" s="466"/>
      <c r="R170" s="466"/>
      <c r="S170" s="466"/>
      <c r="T170" s="466"/>
    </row>
    <row r="171" spans="1:25" ht="18" customHeight="1">
      <c r="A171" s="473" t="s">
        <v>1684</v>
      </c>
      <c r="B171" s="473"/>
      <c r="K171" s="200"/>
      <c r="L171" s="200"/>
    </row>
    <row r="172" spans="1:25" ht="18" customHeight="1">
      <c r="A172" s="466"/>
      <c r="B172" s="677" t="s">
        <v>1085</v>
      </c>
      <c r="C172" s="468" t="s">
        <v>1066</v>
      </c>
      <c r="D172" s="468"/>
      <c r="E172" s="677" t="s">
        <v>1085</v>
      </c>
      <c r="F172" s="468" t="s">
        <v>1067</v>
      </c>
      <c r="G172" s="468"/>
      <c r="H172" s="464"/>
      <c r="I172" s="677" t="s">
        <v>1085</v>
      </c>
      <c r="J172" s="468" t="s">
        <v>1069</v>
      </c>
      <c r="K172" s="468"/>
      <c r="L172" s="468"/>
      <c r="M172" s="466"/>
      <c r="N172" s="466"/>
      <c r="O172" s="466"/>
      <c r="P172" s="466"/>
      <c r="Q172" s="466"/>
      <c r="R172" s="466"/>
      <c r="S172" s="466"/>
      <c r="T172" s="466"/>
      <c r="V172" s="452" t="str">
        <f>IF(AND(B172="■",E172="■"),"防火地域、準防火地域",IF(B172="■",C172,IF(E172="■",F172,IF(I172="■",J172,""))))</f>
        <v/>
      </c>
    </row>
    <row r="173" spans="1:25" ht="18" customHeight="1">
      <c r="A173" s="473" t="s">
        <v>1685</v>
      </c>
      <c r="B173" s="473"/>
      <c r="K173" s="200"/>
      <c r="L173" s="200"/>
    </row>
    <row r="174" spans="1:25" ht="18" customHeight="1">
      <c r="A174" s="466"/>
      <c r="B174" s="1335"/>
      <c r="C174" s="1335"/>
      <c r="D174" s="1335"/>
      <c r="E174" s="678"/>
      <c r="F174" s="678"/>
      <c r="G174" s="678"/>
      <c r="H174" s="678"/>
      <c r="I174" s="678"/>
      <c r="J174" s="678"/>
      <c r="K174" s="678"/>
      <c r="L174" s="678"/>
      <c r="M174" s="678"/>
      <c r="N174" s="678"/>
      <c r="O174" s="678"/>
      <c r="P174" s="678"/>
      <c r="Q174" s="678"/>
      <c r="R174" s="678"/>
      <c r="S174" s="678"/>
      <c r="T174" s="678"/>
    </row>
    <row r="175" spans="1:25" ht="18" customHeight="1">
      <c r="A175" s="471" t="s">
        <v>1686</v>
      </c>
      <c r="B175" s="473"/>
      <c r="K175" s="200"/>
      <c r="L175" s="200"/>
    </row>
    <row r="176" spans="1:25" ht="18" customHeight="1">
      <c r="B176" s="464" t="s">
        <v>1068</v>
      </c>
      <c r="C176" s="468" t="s">
        <v>1070</v>
      </c>
      <c r="D176" s="468"/>
      <c r="E176" s="468"/>
      <c r="F176" s="464" t="s">
        <v>192</v>
      </c>
      <c r="G176" s="468" t="s">
        <v>1071</v>
      </c>
      <c r="H176" s="464"/>
      <c r="I176" s="468"/>
      <c r="J176" s="468"/>
      <c r="K176" s="468"/>
      <c r="L176" s="468"/>
      <c r="M176" s="466"/>
      <c r="N176" s="466"/>
      <c r="O176" s="466"/>
      <c r="P176" s="466"/>
      <c r="Q176" s="466"/>
      <c r="R176" s="466"/>
      <c r="S176" s="466"/>
      <c r="T176" s="466"/>
    </row>
    <row r="177" spans="1:20" ht="18" customHeight="1">
      <c r="A177" s="471" t="s">
        <v>1687</v>
      </c>
      <c r="B177" s="471"/>
      <c r="C177" s="472"/>
      <c r="D177" s="472"/>
      <c r="E177" s="472"/>
      <c r="F177" s="472"/>
      <c r="G177" s="472"/>
      <c r="H177" s="457"/>
      <c r="I177" s="472"/>
      <c r="K177" s="200"/>
      <c r="L177" s="200"/>
    </row>
    <row r="178" spans="1:20" ht="18" customHeight="1">
      <c r="A178" s="466"/>
      <c r="B178" s="1335"/>
      <c r="C178" s="1335"/>
      <c r="D178" s="1335"/>
      <c r="E178" s="678"/>
      <c r="F178" s="678"/>
      <c r="G178" s="678"/>
      <c r="H178" s="678"/>
      <c r="I178" s="678"/>
      <c r="J178" s="678"/>
      <c r="K178" s="678"/>
      <c r="L178" s="678"/>
      <c r="M178" s="678"/>
      <c r="N178" s="678"/>
      <c r="O178" s="678"/>
      <c r="P178" s="678"/>
      <c r="Q178" s="678"/>
      <c r="R178" s="678"/>
      <c r="S178" s="678"/>
      <c r="T178" s="678"/>
    </row>
    <row r="179" spans="1:20" ht="18" customHeight="1">
      <c r="A179" s="471" t="s">
        <v>1688</v>
      </c>
      <c r="B179" s="473"/>
      <c r="K179" s="200"/>
      <c r="L179" s="200"/>
    </row>
    <row r="180" spans="1:20" ht="18" customHeight="1">
      <c r="A180" s="466"/>
      <c r="B180" s="1335"/>
      <c r="C180" s="1335"/>
      <c r="D180" s="1335"/>
      <c r="E180" s="678"/>
      <c r="F180" s="678"/>
      <c r="G180" s="678"/>
      <c r="H180" s="678"/>
      <c r="I180" s="678"/>
      <c r="J180" s="678"/>
      <c r="K180" s="678"/>
      <c r="L180" s="678"/>
      <c r="M180" s="678"/>
      <c r="N180" s="678"/>
      <c r="O180" s="678"/>
      <c r="P180" s="678"/>
      <c r="Q180" s="678"/>
      <c r="R180" s="678"/>
      <c r="S180" s="678"/>
      <c r="T180" s="678"/>
    </row>
    <row r="181" spans="1:20" ht="18" customHeight="1">
      <c r="A181" s="471" t="s">
        <v>1689</v>
      </c>
      <c r="B181" s="473"/>
      <c r="K181" s="200"/>
      <c r="L181" s="200"/>
    </row>
    <row r="182" spans="1:20" ht="18" customHeight="1">
      <c r="A182" s="1333" t="s">
        <v>1690</v>
      </c>
      <c r="B182" s="1333"/>
      <c r="C182" s="1333"/>
      <c r="D182" s="1333"/>
      <c r="E182" s="193"/>
      <c r="F182" s="1337"/>
      <c r="G182" s="1337"/>
      <c r="H182" s="193" t="s">
        <v>1072</v>
      </c>
      <c r="I182" s="200"/>
      <c r="J182" s="200"/>
      <c r="K182" s="200"/>
      <c r="L182" s="200"/>
    </row>
    <row r="183" spans="1:20" ht="18" customHeight="1">
      <c r="A183" s="1333" t="s">
        <v>1073</v>
      </c>
      <c r="B183" s="1333"/>
      <c r="C183" s="1333"/>
      <c r="D183" s="1333"/>
      <c r="E183" s="193"/>
      <c r="F183" s="1337"/>
      <c r="G183" s="1337"/>
      <c r="H183" s="193" t="s">
        <v>1072</v>
      </c>
      <c r="I183" s="200"/>
      <c r="J183" s="200"/>
      <c r="K183" s="200"/>
      <c r="L183" s="200"/>
    </row>
    <row r="184" spans="1:20" ht="18" customHeight="1">
      <c r="A184" s="466"/>
      <c r="B184" s="466"/>
      <c r="C184" s="466"/>
      <c r="D184" s="466"/>
      <c r="E184" s="466"/>
      <c r="F184" s="466"/>
      <c r="G184" s="466"/>
      <c r="H184" s="464"/>
      <c r="I184" s="466"/>
      <c r="J184" s="466"/>
      <c r="K184" s="468"/>
      <c r="L184" s="468"/>
      <c r="M184" s="466"/>
      <c r="N184" s="466"/>
      <c r="O184" s="466"/>
      <c r="P184" s="466"/>
      <c r="Q184" s="466"/>
      <c r="R184" s="466"/>
      <c r="S184" s="466"/>
      <c r="T184" s="466"/>
    </row>
    <row r="185" spans="1:20" ht="18" customHeight="1">
      <c r="A185" s="471" t="s">
        <v>1074</v>
      </c>
      <c r="B185" s="471"/>
      <c r="C185" s="472"/>
      <c r="D185" s="472"/>
      <c r="E185" s="472"/>
      <c r="F185" s="472"/>
      <c r="G185" s="472"/>
      <c r="H185" s="457"/>
      <c r="I185" s="472"/>
      <c r="J185" s="472"/>
      <c r="K185" s="475"/>
      <c r="L185" s="475"/>
    </row>
    <row r="186" spans="1:20" ht="18" customHeight="1">
      <c r="A186" s="1333" t="s">
        <v>1075</v>
      </c>
      <c r="B186" s="1333"/>
      <c r="C186" s="1333"/>
      <c r="D186" s="1333"/>
      <c r="E186" s="193"/>
      <c r="F186" s="1334"/>
      <c r="G186" s="1334"/>
      <c r="H186" s="1334"/>
      <c r="I186" s="200" t="s">
        <v>1076</v>
      </c>
      <c r="J186" s="200"/>
      <c r="K186" s="200"/>
      <c r="L186" s="200"/>
    </row>
    <row r="187" spans="1:20" ht="18" customHeight="1">
      <c r="A187" s="1333" t="s">
        <v>1077</v>
      </c>
      <c r="B187" s="1333"/>
      <c r="C187" s="1333"/>
      <c r="D187" s="1333"/>
      <c r="E187" s="193"/>
      <c r="F187" s="1334"/>
      <c r="G187" s="1334"/>
      <c r="H187" s="1334"/>
      <c r="I187" s="200" t="s">
        <v>1076</v>
      </c>
      <c r="J187" s="200"/>
      <c r="K187" s="200"/>
      <c r="L187" s="200"/>
    </row>
    <row r="188" spans="1:20" ht="18" customHeight="1">
      <c r="A188" s="1333" t="s">
        <v>590</v>
      </c>
      <c r="B188" s="1333"/>
      <c r="C188" s="1333"/>
      <c r="D188" s="1333"/>
      <c r="F188" s="193" t="s">
        <v>1087</v>
      </c>
      <c r="G188" s="1337"/>
      <c r="H188" s="1337"/>
      <c r="I188" s="194" t="s">
        <v>1078</v>
      </c>
      <c r="J188" s="193"/>
      <c r="L188" s="200"/>
    </row>
    <row r="189" spans="1:20" ht="18" customHeight="1">
      <c r="F189" s="193" t="s">
        <v>1691</v>
      </c>
      <c r="G189" s="1337"/>
      <c r="H189" s="1337"/>
      <c r="I189" s="194" t="s">
        <v>1078</v>
      </c>
      <c r="J189" s="193"/>
      <c r="L189" s="200"/>
    </row>
    <row r="190" spans="1:20" ht="18" customHeight="1">
      <c r="A190" s="1346" t="s">
        <v>1079</v>
      </c>
      <c r="B190" s="1346"/>
      <c r="C190" s="1346"/>
      <c r="D190" s="1346"/>
      <c r="E190" s="476"/>
      <c r="F190" s="1347" t="s">
        <v>1956</v>
      </c>
      <c r="G190" s="1347"/>
      <c r="H190" s="1347"/>
      <c r="I190" s="1347"/>
      <c r="J190" s="1347"/>
      <c r="K190" s="1347"/>
      <c r="L190" s="464" t="s">
        <v>1711</v>
      </c>
      <c r="M190" s="464" t="s">
        <v>1080</v>
      </c>
      <c r="N190" s="1344" t="s">
        <v>66</v>
      </c>
      <c r="O190" s="1344"/>
      <c r="P190" s="1344"/>
      <c r="Q190" s="1344"/>
      <c r="R190" s="1344"/>
      <c r="S190" s="464" t="s">
        <v>1692</v>
      </c>
      <c r="T190" s="466"/>
    </row>
    <row r="191" spans="1:20" ht="18" customHeight="1">
      <c r="A191" s="473" t="s">
        <v>40</v>
      </c>
      <c r="B191" s="474"/>
      <c r="C191" s="474"/>
      <c r="D191" s="474"/>
      <c r="E191" s="679" t="s">
        <v>1085</v>
      </c>
      <c r="F191" s="475" t="s">
        <v>41</v>
      </c>
      <c r="G191" s="475"/>
      <c r="H191" s="679" t="s">
        <v>1085</v>
      </c>
      <c r="I191" s="475" t="s">
        <v>2839</v>
      </c>
      <c r="J191" s="475"/>
      <c r="K191" s="679" t="s">
        <v>1085</v>
      </c>
      <c r="L191" s="475" t="s">
        <v>42</v>
      </c>
      <c r="M191" s="472"/>
      <c r="N191" s="679" t="s">
        <v>1085</v>
      </c>
      <c r="O191" s="475" t="s">
        <v>43</v>
      </c>
    </row>
    <row r="192" spans="1:20" ht="18" customHeight="1">
      <c r="A192" s="474"/>
      <c r="B192" s="474"/>
      <c r="C192" s="474"/>
      <c r="D192" s="474"/>
      <c r="E192" s="474"/>
      <c r="F192" s="193"/>
      <c r="G192" s="193"/>
      <c r="I192" s="466"/>
      <c r="J192" s="466"/>
      <c r="K192" s="466"/>
      <c r="L192" s="466"/>
      <c r="M192" s="195"/>
      <c r="N192" s="195"/>
      <c r="O192" s="195"/>
      <c r="P192" s="466"/>
      <c r="Q192" s="466"/>
      <c r="R192" s="466"/>
      <c r="S192" s="466"/>
      <c r="T192" s="466"/>
    </row>
    <row r="193" spans="1:25" ht="18" customHeight="1">
      <c r="A193" s="471" t="s">
        <v>1693</v>
      </c>
      <c r="B193" s="471"/>
      <c r="C193" s="472"/>
      <c r="D193" s="472"/>
      <c r="E193" s="472"/>
      <c r="F193" s="472"/>
      <c r="G193" s="472"/>
      <c r="H193" s="457"/>
      <c r="K193" s="200"/>
      <c r="L193" s="200"/>
    </row>
    <row r="194" spans="1:25" ht="18" customHeight="1">
      <c r="B194" s="197"/>
      <c r="C194" s="197"/>
      <c r="D194" s="197"/>
      <c r="E194" s="197"/>
      <c r="F194" s="197"/>
      <c r="G194" s="197"/>
      <c r="H194" s="197"/>
      <c r="I194" s="197"/>
      <c r="J194" s="197"/>
      <c r="K194" s="197"/>
      <c r="L194" s="197"/>
      <c r="M194" s="197"/>
      <c r="N194" s="197"/>
      <c r="O194" s="197"/>
      <c r="P194" s="197"/>
      <c r="Q194" s="197"/>
      <c r="R194" s="197"/>
      <c r="S194" s="197"/>
      <c r="T194" s="197"/>
    </row>
    <row r="195" spans="1:25" ht="18" customHeight="1">
      <c r="A195" s="466"/>
      <c r="B195" s="199"/>
      <c r="C195" s="199"/>
      <c r="D195" s="199"/>
      <c r="E195" s="199"/>
      <c r="F195" s="199"/>
      <c r="G195" s="199"/>
      <c r="H195" s="199"/>
      <c r="I195" s="199"/>
      <c r="J195" s="199"/>
      <c r="K195" s="199"/>
      <c r="L195" s="199"/>
      <c r="M195" s="199"/>
      <c r="N195" s="199"/>
      <c r="O195" s="199"/>
      <c r="P195" s="199"/>
      <c r="Q195" s="199"/>
      <c r="R195" s="199"/>
      <c r="S195" s="199"/>
      <c r="T195" s="199"/>
    </row>
    <row r="196" spans="1:25" ht="18" customHeight="1">
      <c r="A196" s="473" t="s">
        <v>1694</v>
      </c>
      <c r="B196" s="473"/>
      <c r="K196" s="200"/>
      <c r="L196" s="200"/>
    </row>
    <row r="197" spans="1:25" ht="18" customHeight="1">
      <c r="A197" s="196"/>
      <c r="B197" s="1343" t="str">
        <f>IF(B94="■","区分所有住宅である","")</f>
        <v/>
      </c>
      <c r="C197" s="1343"/>
      <c r="D197" s="1343"/>
      <c r="E197" s="1343"/>
      <c r="F197" s="1343"/>
      <c r="G197" s="197"/>
      <c r="H197" s="197"/>
      <c r="I197" s="197"/>
      <c r="J197" s="197"/>
      <c r="K197" s="197"/>
      <c r="L197" s="197"/>
      <c r="M197" s="197"/>
      <c r="N197" s="197"/>
      <c r="O197" s="197"/>
      <c r="P197" s="197"/>
      <c r="Q197" s="197"/>
      <c r="R197" s="197"/>
      <c r="S197" s="197"/>
      <c r="T197" s="197"/>
    </row>
    <row r="198" spans="1:25" ht="18" customHeight="1">
      <c r="A198" s="198"/>
      <c r="B198" s="199"/>
      <c r="C198" s="199"/>
      <c r="D198" s="199"/>
      <c r="E198" s="199"/>
      <c r="F198" s="199"/>
      <c r="G198" s="199"/>
      <c r="H198" s="199"/>
      <c r="I198" s="199"/>
      <c r="J198" s="199"/>
      <c r="K198" s="199"/>
      <c r="L198" s="199"/>
      <c r="M198" s="199"/>
      <c r="N198" s="199"/>
      <c r="O198" s="199"/>
      <c r="P198" s="199"/>
      <c r="Q198" s="199"/>
      <c r="R198" s="199"/>
      <c r="S198" s="199"/>
      <c r="T198" s="199"/>
    </row>
    <row r="199" spans="1:25" ht="18" customHeight="1">
      <c r="B199" s="200"/>
      <c r="C199" s="200"/>
      <c r="D199" s="200"/>
      <c r="E199" s="200"/>
      <c r="F199" s="200"/>
      <c r="G199" s="200"/>
      <c r="I199" s="200"/>
      <c r="J199" s="200"/>
      <c r="K199" s="200"/>
    </row>
    <row r="200" spans="1:25" ht="18" customHeight="1">
      <c r="B200" s="200"/>
      <c r="C200" s="200"/>
      <c r="D200" s="200"/>
      <c r="E200" s="200"/>
      <c r="F200" s="200"/>
      <c r="G200" s="200"/>
      <c r="I200" s="200"/>
      <c r="J200" s="200"/>
      <c r="K200" s="200"/>
    </row>
    <row r="201" spans="1:25" ht="18" customHeight="1">
      <c r="B201" s="200"/>
      <c r="C201" s="200"/>
      <c r="D201" s="200"/>
      <c r="E201" s="200"/>
      <c r="F201" s="200"/>
      <c r="G201" s="200"/>
      <c r="I201" s="200"/>
      <c r="J201" s="200"/>
      <c r="K201" s="200"/>
    </row>
    <row r="202" spans="1:25">
      <c r="A202" s="1283" t="s">
        <v>2264</v>
      </c>
      <c r="B202" s="1272"/>
      <c r="C202" s="1270"/>
      <c r="D202" s="1270"/>
    </row>
    <row r="203" spans="1:25" s="1271" customFormat="1" ht="12" customHeight="1">
      <c r="A203" s="1272" t="s">
        <v>2853</v>
      </c>
      <c r="B203" s="1270"/>
      <c r="C203" s="1270"/>
      <c r="D203" s="1270"/>
      <c r="H203" s="399"/>
      <c r="U203" s="452"/>
      <c r="V203" s="681"/>
      <c r="W203" s="680"/>
      <c r="X203" s="452"/>
      <c r="Y203" s="452"/>
    </row>
    <row r="204" spans="1:25" s="1271" customFormat="1" ht="12" customHeight="1">
      <c r="A204" s="1284" t="s">
        <v>859</v>
      </c>
      <c r="B204" s="1270" t="s">
        <v>2854</v>
      </c>
      <c r="C204" s="1270"/>
      <c r="D204" s="1270"/>
      <c r="U204" s="452"/>
      <c r="V204" s="452"/>
      <c r="W204" s="452"/>
      <c r="X204" s="452"/>
      <c r="Y204" s="452"/>
    </row>
    <row r="205" spans="1:25" s="1271" customFormat="1" ht="12" customHeight="1">
      <c r="A205" s="1284" t="s">
        <v>566</v>
      </c>
      <c r="B205" s="1270" t="s">
        <v>2855</v>
      </c>
      <c r="C205" s="1270"/>
      <c r="D205" s="1270"/>
      <c r="U205" s="452"/>
      <c r="V205" s="452"/>
      <c r="W205" s="452"/>
      <c r="X205" s="452"/>
      <c r="Y205" s="452"/>
    </row>
    <row r="206" spans="1:25" s="1271" customFormat="1" ht="12" customHeight="1">
      <c r="A206" s="1270"/>
      <c r="B206" s="1270" t="s">
        <v>2856</v>
      </c>
      <c r="C206" s="1270"/>
      <c r="D206" s="1270"/>
      <c r="U206" s="452"/>
      <c r="V206" s="452"/>
      <c r="W206" s="452"/>
      <c r="X206" s="452"/>
      <c r="Y206" s="452"/>
    </row>
    <row r="207" spans="1:25" s="1271" customFormat="1" ht="12" customHeight="1">
      <c r="A207" s="1284"/>
      <c r="B207" s="1270" t="s">
        <v>2857</v>
      </c>
      <c r="C207" s="1270"/>
      <c r="D207" s="1270"/>
      <c r="U207" s="452"/>
      <c r="V207" s="452"/>
      <c r="W207" s="452"/>
      <c r="X207" s="452"/>
      <c r="Y207" s="452"/>
    </row>
    <row r="208" spans="1:25" s="1271" customFormat="1" ht="12" customHeight="1">
      <c r="A208" s="1284"/>
      <c r="B208" s="1270" t="s">
        <v>2858</v>
      </c>
      <c r="C208" s="1270"/>
      <c r="D208" s="1270"/>
      <c r="U208" s="452"/>
      <c r="V208" s="452"/>
      <c r="W208" s="452"/>
      <c r="X208" s="452"/>
      <c r="Y208" s="452"/>
    </row>
    <row r="209" spans="1:25" s="1271" customFormat="1" ht="12" customHeight="1">
      <c r="A209" s="1284" t="s">
        <v>567</v>
      </c>
      <c r="B209" s="1270" t="s">
        <v>2301</v>
      </c>
      <c r="C209" s="1270"/>
      <c r="D209" s="1270"/>
      <c r="U209" s="452"/>
      <c r="V209" s="452"/>
      <c r="W209" s="452"/>
      <c r="X209" s="452"/>
      <c r="Y209" s="452"/>
    </row>
    <row r="210" spans="1:25" s="1271" customFormat="1" ht="12" customHeight="1">
      <c r="A210" s="1284"/>
      <c r="B210" s="1270" t="s">
        <v>2302</v>
      </c>
      <c r="C210" s="1270"/>
      <c r="D210" s="1270"/>
      <c r="U210" s="452"/>
      <c r="V210" s="452"/>
      <c r="W210" s="452"/>
      <c r="X210" s="452"/>
      <c r="Y210" s="452"/>
    </row>
    <row r="211" spans="1:25" s="1271" customFormat="1" ht="12" customHeight="1">
      <c r="A211" s="1284" t="s">
        <v>568</v>
      </c>
      <c r="B211" s="1270" t="s">
        <v>2888</v>
      </c>
      <c r="C211" s="1270"/>
      <c r="D211" s="1270"/>
      <c r="U211" s="452"/>
      <c r="V211" s="452"/>
      <c r="W211" s="452"/>
      <c r="X211" s="452"/>
      <c r="Y211" s="452"/>
    </row>
    <row r="212" spans="1:25" s="1271" customFormat="1" ht="12" customHeight="1">
      <c r="A212" s="1284"/>
      <c r="B212" s="1270" t="s">
        <v>2889</v>
      </c>
      <c r="C212" s="1270"/>
      <c r="D212" s="1270"/>
      <c r="U212" s="452"/>
      <c r="V212" s="452"/>
      <c r="W212" s="452"/>
      <c r="X212" s="452"/>
      <c r="Y212" s="452"/>
    </row>
    <row r="213" spans="1:25" s="1271" customFormat="1" ht="12" customHeight="1">
      <c r="A213" s="1284" t="s">
        <v>569</v>
      </c>
      <c r="B213" s="1270" t="s">
        <v>2859</v>
      </c>
      <c r="C213" s="1270"/>
      <c r="D213" s="1270"/>
      <c r="U213" s="452"/>
      <c r="V213" s="452"/>
      <c r="W213" s="452"/>
      <c r="X213" s="452"/>
      <c r="Y213" s="452"/>
    </row>
    <row r="214" spans="1:25" s="1271" customFormat="1" ht="12" customHeight="1">
      <c r="A214" s="1284"/>
      <c r="B214" s="1270" t="s">
        <v>2860</v>
      </c>
      <c r="C214" s="1270"/>
      <c r="D214" s="1270"/>
      <c r="U214" s="452"/>
      <c r="V214" s="452"/>
      <c r="W214" s="452"/>
      <c r="X214" s="452"/>
      <c r="Y214" s="452"/>
    </row>
    <row r="215" spans="1:25" s="1271" customFormat="1" ht="12" customHeight="1">
      <c r="A215" s="1284"/>
      <c r="B215" s="1270" t="s">
        <v>2861</v>
      </c>
      <c r="C215" s="1270"/>
      <c r="D215" s="1270"/>
      <c r="U215" s="452"/>
      <c r="V215" s="452"/>
      <c r="W215" s="452"/>
      <c r="X215" s="452"/>
      <c r="Y215" s="452"/>
    </row>
    <row r="216" spans="1:25" s="1271" customFormat="1" ht="12" customHeight="1">
      <c r="A216" s="1284"/>
      <c r="B216" s="1270" t="s">
        <v>2862</v>
      </c>
      <c r="C216" s="1270"/>
      <c r="D216" s="1270"/>
      <c r="U216" s="452"/>
      <c r="V216" s="452"/>
      <c r="W216" s="452"/>
      <c r="X216" s="452"/>
      <c r="Y216" s="452"/>
    </row>
    <row r="217" spans="1:25" s="1271" customFormat="1" ht="12" customHeight="1">
      <c r="A217" s="1284"/>
      <c r="B217" s="1270" t="s">
        <v>2863</v>
      </c>
      <c r="C217" s="1270"/>
      <c r="D217" s="1270"/>
      <c r="U217" s="452"/>
      <c r="V217" s="452"/>
      <c r="W217" s="452"/>
      <c r="X217" s="452"/>
      <c r="Y217" s="452"/>
    </row>
    <row r="218" spans="1:25" s="1271" customFormat="1" ht="12" customHeight="1">
      <c r="A218" s="1284"/>
      <c r="B218" s="1270" t="s">
        <v>2864</v>
      </c>
      <c r="C218" s="1270"/>
      <c r="D218" s="1270"/>
      <c r="U218" s="452"/>
      <c r="V218" s="452"/>
      <c r="W218" s="452"/>
      <c r="X218" s="452"/>
      <c r="Y218" s="452"/>
    </row>
    <row r="219" spans="1:25" s="1271" customFormat="1" ht="12" customHeight="1">
      <c r="A219" s="1284" t="s">
        <v>570</v>
      </c>
      <c r="B219" s="1270" t="s">
        <v>2505</v>
      </c>
      <c r="C219" s="1270"/>
      <c r="D219" s="1270"/>
      <c r="U219" s="452"/>
      <c r="V219" s="452"/>
      <c r="W219" s="452"/>
      <c r="X219" s="452"/>
      <c r="Y219" s="452"/>
    </row>
    <row r="220" spans="1:25" s="1271" customFormat="1" ht="12" customHeight="1">
      <c r="A220" s="1284" t="s">
        <v>571</v>
      </c>
      <c r="B220" s="1270" t="s">
        <v>2303</v>
      </c>
      <c r="C220" s="1270"/>
      <c r="D220" s="1270"/>
      <c r="U220" s="452"/>
      <c r="V220" s="452"/>
      <c r="W220" s="452"/>
      <c r="X220" s="452"/>
      <c r="Y220" s="452"/>
    </row>
    <row r="221" spans="1:25" ht="18" customHeight="1"/>
    <row r="222" spans="1:25" ht="18" customHeight="1"/>
    <row r="223" spans="1:25" ht="18" customHeight="1"/>
  </sheetData>
  <mergeCells count="99">
    <mergeCell ref="A83:C83"/>
    <mergeCell ref="A86:C86"/>
    <mergeCell ref="D83:T83"/>
    <mergeCell ref="D85:T85"/>
    <mergeCell ref="A87:C87"/>
    <mergeCell ref="D87:T87"/>
    <mergeCell ref="E86:G86"/>
    <mergeCell ref="Q84:S84"/>
    <mergeCell ref="E84:G84"/>
    <mergeCell ref="A84:C84"/>
    <mergeCell ref="L84:M84"/>
    <mergeCell ref="N79:T79"/>
    <mergeCell ref="A79:C79"/>
    <mergeCell ref="D78:T78"/>
    <mergeCell ref="A82:C82"/>
    <mergeCell ref="A78:C78"/>
    <mergeCell ref="K79:M79"/>
    <mergeCell ref="N82:P82"/>
    <mergeCell ref="A81:C81"/>
    <mergeCell ref="E82:G82"/>
    <mergeCell ref="D79:I79"/>
    <mergeCell ref="E77:G77"/>
    <mergeCell ref="A68:C68"/>
    <mergeCell ref="A71:C71"/>
    <mergeCell ref="A70:C70"/>
    <mergeCell ref="D75:T75"/>
    <mergeCell ref="A76:C76"/>
    <mergeCell ref="S76:T76"/>
    <mergeCell ref="A77:C77"/>
    <mergeCell ref="N72:T72"/>
    <mergeCell ref="A69:C69"/>
    <mergeCell ref="A72:C72"/>
    <mergeCell ref="A75:C75"/>
    <mergeCell ref="D76:Q76"/>
    <mergeCell ref="A74:C74"/>
    <mergeCell ref="A4:T4"/>
    <mergeCell ref="A5:T5"/>
    <mergeCell ref="A11:G11"/>
    <mergeCell ref="H11:I11"/>
    <mergeCell ref="A58:T58"/>
    <mergeCell ref="K14:R14"/>
    <mergeCell ref="K16:R16"/>
    <mergeCell ref="B37:E37"/>
    <mergeCell ref="N8:O8"/>
    <mergeCell ref="D62:Q62"/>
    <mergeCell ref="A63:C63"/>
    <mergeCell ref="D61:T61"/>
    <mergeCell ref="E63:G63"/>
    <mergeCell ref="S62:T62"/>
    <mergeCell ref="A60:C60"/>
    <mergeCell ref="A65:C65"/>
    <mergeCell ref="D65:I65"/>
    <mergeCell ref="D72:I72"/>
    <mergeCell ref="E70:G70"/>
    <mergeCell ref="D69:T69"/>
    <mergeCell ref="D71:T71"/>
    <mergeCell ref="K72:M72"/>
    <mergeCell ref="A61:C61"/>
    <mergeCell ref="A62:C62"/>
    <mergeCell ref="D68:T68"/>
    <mergeCell ref="A67:C67"/>
    <mergeCell ref="K65:M65"/>
    <mergeCell ref="N65:T65"/>
    <mergeCell ref="A64:C64"/>
    <mergeCell ref="D64:T64"/>
    <mergeCell ref="B197:F197"/>
    <mergeCell ref="N190:R190"/>
    <mergeCell ref="A188:D188"/>
    <mergeCell ref="J82:L82"/>
    <mergeCell ref="A190:D190"/>
    <mergeCell ref="F190:K190"/>
    <mergeCell ref="A96:C96"/>
    <mergeCell ref="D97:T97"/>
    <mergeCell ref="G188:H188"/>
    <mergeCell ref="A187:D187"/>
    <mergeCell ref="F187:H187"/>
    <mergeCell ref="G189:H189"/>
    <mergeCell ref="K88:M88"/>
    <mergeCell ref="N88:T88"/>
    <mergeCell ref="F183:G183"/>
    <mergeCell ref="A88:C88"/>
    <mergeCell ref="D88:I88"/>
    <mergeCell ref="D98:G98"/>
    <mergeCell ref="I98:J98"/>
    <mergeCell ref="D99:G99"/>
    <mergeCell ref="I99:J99"/>
    <mergeCell ref="A186:D186"/>
    <mergeCell ref="F186:H186"/>
    <mergeCell ref="B180:D180"/>
    <mergeCell ref="A183:D183"/>
    <mergeCell ref="A90:L90"/>
    <mergeCell ref="F182:G182"/>
    <mergeCell ref="B174:D174"/>
    <mergeCell ref="B178:D178"/>
    <mergeCell ref="B167:T167"/>
    <mergeCell ref="A116:T116"/>
    <mergeCell ref="A93:L93"/>
    <mergeCell ref="A164:T164"/>
    <mergeCell ref="A182:D182"/>
  </mergeCells>
  <phoneticPr fontId="4"/>
  <dataValidations count="11">
    <dataValidation type="list" allowBlank="1" showInputMessage="1" showErrorMessage="1" sqref="B152:B153 B133:B134 B169:B170 F176 B172 E172 B176 O169 G169:G170 K169 E191 K191 H191 N191 I172 B139:B142 B136:B137 B144:B145 B147 B123:B129 B119:B121 B131 B94 D94" xr:uid="{00000000-0002-0000-0000-000000000000}">
      <formula1>"□,■"</formula1>
    </dataValidation>
    <dataValidation imeMode="hiragana" allowBlank="1" showInputMessage="1" showErrorMessage="1" sqref="B167:T167 D78:T78 D76:Q76 D97:T97 D64:T64 D87:T87 D71:T71 D69:T69 K14:R16 S15 D62:Q62" xr:uid="{00000000-0002-0000-0000-000001000000}"/>
    <dataValidation imeMode="halfAlpha" allowBlank="1" showInputMessage="1" showErrorMessage="1" sqref="B174:T174 B178:T178 D88:J88 F182:G183 F186:H187 G188:H189 J188:J189 D79:J79 E70:G70 E77:G77 N79:T79 E63:G63 D65:J65 N65:T65 N72:T72 D72:J72 E86:G86 N88:T88 B180:T180" xr:uid="{00000000-0002-0000-0000-000002000000}"/>
    <dataValidation type="list" allowBlank="1" showInputMessage="1" sqref="N190:R190 F190:K190" xr:uid="{00000000-0002-0000-0000-000003000000}">
      <formula1>$W$1:$W$5</formula1>
    </dataValidation>
    <dataValidation type="list" allowBlank="1" showInputMessage="1" sqref="E82:G82 E84:G84" xr:uid="{00000000-0002-0000-0000-000004000000}">
      <formula1>$V$1:$V$3</formula1>
    </dataValidation>
    <dataValidation imeMode="halfKatakana" allowBlank="1" showInputMessage="1" showErrorMessage="1" sqref="D61:T61 D68:T68 D75:T75" xr:uid="{00000000-0002-0000-0000-000005000000}"/>
    <dataValidation type="list" imeMode="hiragana" allowBlank="1" showInputMessage="1" showErrorMessage="1" sqref="S62:T62 S76:T76" xr:uid="{00000000-0002-0000-0000-000006000000}">
      <formula1>"他1名,他2名"</formula1>
    </dataValidation>
    <dataValidation type="list" allowBlank="1" showInputMessage="1" showErrorMessage="1" sqref="E101:G101" xr:uid="{00000000-0002-0000-0000-000009000000}">
      <formula1>$V$82:$V$84</formula1>
    </dataValidation>
    <dataValidation type="list" imeMode="halfAlpha" allowBlank="1" showInputMessage="1" showErrorMessage="1" sqref="B197:F197" xr:uid="{00000000-0002-0000-0000-00000A000000}">
      <formula1>"区分所有住宅である,区分所有住宅でない"</formula1>
    </dataValidation>
    <dataValidation type="list" allowBlank="1" showInputMessage="1" showErrorMessage="1" sqref="L84:M84" xr:uid="{00000000-0002-0000-0000-000007000000}">
      <formula1>$V$11:$V$57</formula1>
    </dataValidation>
    <dataValidation type="list" allowBlank="1" showInputMessage="1" sqref="J82:L82" xr:uid="{00000000-0002-0000-0000-000008000000}">
      <formula1>$W$9:$W$57</formula1>
    </dataValidation>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rowBreaks count="4" manualBreakCount="4">
    <brk id="57" max="19" man="1"/>
    <brk id="115" max="19" man="1"/>
    <brk id="163" max="19" man="1"/>
    <brk id="231" max="19"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sheetPr>
  <dimension ref="A1:O93"/>
  <sheetViews>
    <sheetView showGridLines="0" showZeros="0" view="pageBreakPreview" zoomScaleNormal="100" workbookViewId="0">
      <selection activeCell="J1" sqref="J1"/>
    </sheetView>
  </sheetViews>
  <sheetFormatPr defaultColWidth="9" defaultRowHeight="13.5"/>
  <cols>
    <col min="1" max="1" width="5.625" style="52" customWidth="1"/>
    <col min="2" max="2" width="5.625" style="53" customWidth="1"/>
    <col min="3" max="3" width="3.125" style="53" customWidth="1"/>
    <col min="4" max="4" width="41.625" style="52" customWidth="1"/>
    <col min="5" max="5" width="13.125" style="52" customWidth="1"/>
    <col min="6" max="9" width="7.625" style="52" customWidth="1"/>
    <col min="10" max="13" width="9" style="52"/>
    <col min="14" max="14" width="12.25" style="52" hidden="1" customWidth="1"/>
    <col min="15" max="15" width="7.625" style="698" hidden="1" customWidth="1"/>
    <col min="16" max="16384" width="9" style="52"/>
  </cols>
  <sheetData>
    <row r="1" spans="1:15" s="2" customFormat="1" ht="15" customHeight="1">
      <c r="A1" s="1631" t="s">
        <v>533</v>
      </c>
      <c r="B1" s="1631"/>
      <c r="C1" s="1631"/>
      <c r="D1" s="1631"/>
      <c r="I1" s="48" t="s">
        <v>49</v>
      </c>
      <c r="M1" s="697"/>
      <c r="O1" s="697"/>
    </row>
    <row r="2" spans="1:15" s="2" customFormat="1" ht="9.75" customHeight="1">
      <c r="A2" s="1632"/>
      <c r="B2" s="1632"/>
      <c r="C2" s="1631"/>
      <c r="D2" s="1631"/>
      <c r="O2" s="697"/>
    </row>
    <row r="3" spans="1:15" s="2" customFormat="1" ht="18" customHeight="1">
      <c r="A3" s="1628" t="s">
        <v>50</v>
      </c>
      <c r="B3" s="1629"/>
      <c r="C3" s="1630"/>
      <c r="D3" s="1633">
        <f>申請書!D97</f>
        <v>0</v>
      </c>
      <c r="E3" s="1634"/>
      <c r="F3" s="1634"/>
      <c r="G3" s="1634"/>
      <c r="H3" s="1634"/>
      <c r="I3" s="1635"/>
      <c r="O3" s="697"/>
    </row>
    <row r="4" spans="1:15" s="2" customFormat="1" ht="18" customHeight="1">
      <c r="A4" s="1628" t="s">
        <v>51</v>
      </c>
      <c r="B4" s="1629"/>
      <c r="C4" s="1630"/>
      <c r="D4" s="1633">
        <f>申請書!B167</f>
        <v>0</v>
      </c>
      <c r="E4" s="1634"/>
      <c r="F4" s="1634"/>
      <c r="G4" s="1634"/>
      <c r="H4" s="1634"/>
      <c r="I4" s="1635"/>
      <c r="O4" s="697"/>
    </row>
    <row r="5" spans="1:15" s="2" customFormat="1" ht="18" customHeight="1">
      <c r="A5" s="1628" t="s">
        <v>52</v>
      </c>
      <c r="B5" s="1629"/>
      <c r="C5" s="1630"/>
      <c r="D5" s="1633" t="str">
        <f>申請書!D85&amp;" "&amp;申請書!D83</f>
        <v xml:space="preserve"> </v>
      </c>
      <c r="E5" s="1634"/>
      <c r="F5" s="1634"/>
      <c r="G5" s="1634"/>
      <c r="H5" s="1634"/>
      <c r="I5" s="1635"/>
      <c r="O5" s="697"/>
    </row>
    <row r="6" spans="1:15" s="2" customFormat="1" ht="18" customHeight="1">
      <c r="A6" s="1628" t="s">
        <v>53</v>
      </c>
      <c r="B6" s="1629"/>
      <c r="C6" s="1630"/>
      <c r="D6" s="1636"/>
      <c r="E6" s="1637"/>
      <c r="F6" s="1637"/>
      <c r="G6" s="1637"/>
      <c r="H6" s="1637"/>
      <c r="I6" s="1638"/>
      <c r="O6" s="697"/>
    </row>
    <row r="7" spans="1:15" s="2" customFormat="1" ht="12" customHeight="1">
      <c r="A7" s="79"/>
      <c r="B7" s="79"/>
      <c r="C7" s="79"/>
      <c r="D7" s="79"/>
      <c r="E7" s="80"/>
      <c r="F7" s="80"/>
      <c r="G7" s="80"/>
      <c r="H7" s="80"/>
      <c r="I7" s="79"/>
      <c r="O7" s="697"/>
    </row>
    <row r="8" spans="1:15" s="2" customFormat="1" ht="12.6" customHeight="1">
      <c r="A8" s="1624" t="s">
        <v>54</v>
      </c>
      <c r="B8" s="1625"/>
      <c r="C8" s="1625"/>
      <c r="D8" s="1625"/>
      <c r="E8" s="1618" t="s">
        <v>55</v>
      </c>
      <c r="F8" s="1621" t="s">
        <v>56</v>
      </c>
      <c r="G8" s="1621" t="s">
        <v>57</v>
      </c>
      <c r="H8" s="1621" t="s">
        <v>58</v>
      </c>
      <c r="I8" s="1621" t="s">
        <v>59</v>
      </c>
      <c r="O8" s="211"/>
    </row>
    <row r="9" spans="1:15" s="2" customFormat="1" ht="12.6" customHeight="1">
      <c r="A9" s="1626"/>
      <c r="B9" s="1627"/>
      <c r="C9" s="1627"/>
      <c r="D9" s="1627"/>
      <c r="E9" s="1619"/>
      <c r="F9" s="1622"/>
      <c r="G9" s="1622"/>
      <c r="H9" s="1622"/>
      <c r="I9" s="1622"/>
      <c r="O9" s="211"/>
    </row>
    <row r="10" spans="1:15" s="2" customFormat="1" ht="12.6" customHeight="1">
      <c r="A10" s="1626"/>
      <c r="B10" s="1627"/>
      <c r="C10" s="1627"/>
      <c r="D10" s="1627"/>
      <c r="E10" s="1619"/>
      <c r="F10" s="1622"/>
      <c r="G10" s="1622"/>
      <c r="H10" s="1622"/>
      <c r="I10" s="1622"/>
      <c r="O10" s="211"/>
    </row>
    <row r="11" spans="1:15" s="2" customFormat="1" ht="12.6" customHeight="1">
      <c r="A11" s="1224" t="s">
        <v>2717</v>
      </c>
      <c r="B11" s="1225"/>
      <c r="C11" s="1225"/>
      <c r="D11" s="1225"/>
      <c r="E11" s="1620"/>
      <c r="F11" s="1623"/>
      <c r="G11" s="1623"/>
      <c r="H11" s="1623"/>
      <c r="I11" s="1623"/>
      <c r="O11" s="211"/>
    </row>
    <row r="12" spans="1:15" s="2" customFormat="1" ht="13.5" customHeight="1">
      <c r="A12" s="1616" t="s">
        <v>2708</v>
      </c>
      <c r="B12" s="1617"/>
      <c r="C12" s="1617"/>
      <c r="D12" s="1617"/>
      <c r="E12" s="1029"/>
      <c r="F12" s="81" t="s">
        <v>534</v>
      </c>
      <c r="G12" s="81" t="s">
        <v>535</v>
      </c>
      <c r="H12" s="81" t="s">
        <v>536</v>
      </c>
      <c r="I12" s="81" t="s">
        <v>537</v>
      </c>
      <c r="O12" s="211"/>
    </row>
    <row r="13" spans="1:15" s="2" customFormat="1" ht="12.6" customHeight="1">
      <c r="A13" s="1613" t="s">
        <v>60</v>
      </c>
      <c r="B13" s="1615"/>
      <c r="C13" s="1615"/>
      <c r="D13" s="1615"/>
      <c r="E13" s="86"/>
      <c r="F13" s="84"/>
      <c r="G13" s="84"/>
      <c r="H13" s="84"/>
      <c r="I13" s="84"/>
      <c r="O13" s="211"/>
    </row>
    <row r="14" spans="1:15" s="2" customFormat="1" ht="12.6" customHeight="1">
      <c r="A14" s="76"/>
      <c r="B14" s="1220" t="s">
        <v>2384</v>
      </c>
      <c r="C14" s="1221" t="s">
        <v>61</v>
      </c>
      <c r="E14" s="723" t="s">
        <v>1095</v>
      </c>
      <c r="F14" s="724" t="s">
        <v>192</v>
      </c>
      <c r="G14" s="724" t="s">
        <v>1085</v>
      </c>
      <c r="H14" s="724" t="s">
        <v>1085</v>
      </c>
      <c r="I14" s="724" t="s">
        <v>1085</v>
      </c>
      <c r="O14" s="211">
        <f>IF(E14=$N$67,1,IF(E14=$N$68,2,IF(E14=$N$69,3)))</f>
        <v>1</v>
      </c>
    </row>
    <row r="15" spans="1:15" s="2" customFormat="1" ht="12.6" customHeight="1">
      <c r="A15" s="1174" t="str">
        <f>申請書!B119</f>
        <v>□</v>
      </c>
      <c r="B15" s="1061" t="s">
        <v>2385</v>
      </c>
      <c r="C15" s="85" t="s">
        <v>62</v>
      </c>
      <c r="E15" s="723" t="str">
        <f>IF(A15="□",$N$66,$N$67)</f>
        <v>-</v>
      </c>
      <c r="F15" s="724" t="str">
        <f>IF(A15="■","■","□")</f>
        <v>□</v>
      </c>
      <c r="G15" s="724" t="s">
        <v>1085</v>
      </c>
      <c r="H15" s="724" t="s">
        <v>1085</v>
      </c>
      <c r="I15" s="724" t="s">
        <v>1085</v>
      </c>
      <c r="O15" s="1064" t="str">
        <f>IF(A15="□","-",IF(E15=$N$67,1,IF(E15=$N$68,2,IF(E15=$N$69,3))))</f>
        <v>-</v>
      </c>
    </row>
    <row r="16" spans="1:15" s="2" customFormat="1" ht="12.6" customHeight="1">
      <c r="A16" s="76"/>
      <c r="B16" s="1220" t="s">
        <v>2710</v>
      </c>
      <c r="C16" s="1221" t="s">
        <v>1769</v>
      </c>
      <c r="E16" s="86" t="s">
        <v>1212</v>
      </c>
      <c r="F16" s="724" t="s">
        <v>192</v>
      </c>
      <c r="G16" s="84" t="s">
        <v>244</v>
      </c>
      <c r="H16" s="84" t="s">
        <v>244</v>
      </c>
      <c r="I16" s="84" t="s">
        <v>244</v>
      </c>
      <c r="O16" s="211"/>
    </row>
    <row r="17" spans="1:15" s="2" customFormat="1" ht="12.6" customHeight="1">
      <c r="A17" s="1174" t="str">
        <f>申請書!B120</f>
        <v>□</v>
      </c>
      <c r="B17" s="1061" t="s">
        <v>2386</v>
      </c>
      <c r="C17" s="85" t="s">
        <v>1770</v>
      </c>
      <c r="E17" s="723" t="str">
        <f>IF(A17="□",$N$63,$N$64)</f>
        <v>-</v>
      </c>
      <c r="F17" s="724" t="str">
        <f>IF(A17="■","■","□")</f>
        <v>□</v>
      </c>
      <c r="G17" s="724" t="s">
        <v>1085</v>
      </c>
      <c r="H17" s="724" t="s">
        <v>1085</v>
      </c>
      <c r="I17" s="724" t="s">
        <v>1085</v>
      </c>
      <c r="O17" s="1064" t="str">
        <f>IF(A17="□","-",IF(E17=$N$64,1,IF(E17=$N$65,2,IF(E17=$N$63,"なし"))))</f>
        <v>-</v>
      </c>
    </row>
    <row r="18" spans="1:15" s="2" customFormat="1" ht="12.6" customHeight="1">
      <c r="A18" s="1174" t="str">
        <f>申請書!B121</f>
        <v>□</v>
      </c>
      <c r="B18" s="1061" t="s">
        <v>2387</v>
      </c>
      <c r="C18" s="85" t="s">
        <v>63</v>
      </c>
      <c r="E18" s="723" t="str">
        <f>IF(A18="□",$N$63,$N$64)</f>
        <v>-</v>
      </c>
      <c r="F18" s="724" t="str">
        <f>IF(A18="■","■","□")</f>
        <v>□</v>
      </c>
      <c r="G18" s="724" t="s">
        <v>1085</v>
      </c>
      <c r="H18" s="724" t="s">
        <v>1085</v>
      </c>
      <c r="I18" s="724" t="s">
        <v>1085</v>
      </c>
      <c r="O18" s="1064" t="str">
        <f>IF(A18="□","-",IF(E18=$N$64,1,IF(E18=$N$65,2,IF(E18=$N$63,"なし"))))</f>
        <v>-</v>
      </c>
    </row>
    <row r="19" spans="1:15" s="2" customFormat="1" ht="12.6" customHeight="1">
      <c r="A19" s="76"/>
      <c r="B19" s="1220" t="s">
        <v>2388</v>
      </c>
      <c r="C19" s="1221" t="s">
        <v>64</v>
      </c>
      <c r="E19" s="86"/>
      <c r="F19" s="724" t="s">
        <v>192</v>
      </c>
      <c r="G19" s="84" t="s">
        <v>244</v>
      </c>
      <c r="H19" s="84" t="s">
        <v>244</v>
      </c>
      <c r="I19" s="84" t="s">
        <v>244</v>
      </c>
      <c r="O19" s="211"/>
    </row>
    <row r="20" spans="1:15" s="2" customFormat="1" ht="12.6" customHeight="1">
      <c r="A20" s="76"/>
      <c r="B20" s="1220" t="s">
        <v>2389</v>
      </c>
      <c r="C20" s="1221" t="s">
        <v>65</v>
      </c>
      <c r="E20" s="86"/>
      <c r="F20" s="724" t="s">
        <v>192</v>
      </c>
      <c r="G20" s="84" t="s">
        <v>244</v>
      </c>
      <c r="H20" s="84" t="s">
        <v>244</v>
      </c>
      <c r="I20" s="84" t="s">
        <v>244</v>
      </c>
      <c r="O20" s="211"/>
    </row>
    <row r="21" spans="1:15" s="2" customFormat="1" ht="12.6" customHeight="1">
      <c r="A21" s="1613" t="s">
        <v>67</v>
      </c>
      <c r="B21" s="1615"/>
      <c r="C21" s="1615"/>
      <c r="D21" s="1615"/>
      <c r="E21" s="86"/>
      <c r="F21" s="84"/>
      <c r="G21" s="84"/>
      <c r="H21" s="84"/>
      <c r="I21" s="84"/>
      <c r="O21" s="211"/>
    </row>
    <row r="22" spans="1:15" s="2" customFormat="1" ht="12.6" customHeight="1">
      <c r="A22" s="1174" t="str">
        <f>申請書!B127</f>
        <v>□</v>
      </c>
      <c r="B22" s="1061" t="s">
        <v>2390</v>
      </c>
      <c r="C22" s="51" t="s">
        <v>68</v>
      </c>
      <c r="E22" s="723" t="str">
        <f>IF(A22="□",$N$66,$N$67)</f>
        <v>-</v>
      </c>
      <c r="F22" s="724" t="str">
        <f>IF(A22="■","■","□")</f>
        <v>□</v>
      </c>
      <c r="G22" s="724" t="s">
        <v>1085</v>
      </c>
      <c r="H22" s="724" t="s">
        <v>1085</v>
      </c>
      <c r="I22" s="724" t="s">
        <v>1085</v>
      </c>
      <c r="O22" s="1064" t="str">
        <f>IF(A22="□","-",IF(E22=$N$67,1,IF(E22=$N$68,2,IF(E22=$N$69,3,IF(E22=$N$66,"なし")))))</f>
        <v>-</v>
      </c>
    </row>
    <row r="23" spans="1:15" s="2" customFormat="1" ht="12.6" customHeight="1">
      <c r="A23" s="1174" t="str">
        <f>申請書!B128</f>
        <v>□</v>
      </c>
      <c r="B23" s="1061" t="s">
        <v>2391</v>
      </c>
      <c r="C23" s="51" t="s">
        <v>69</v>
      </c>
      <c r="E23" s="723" t="str">
        <f>IF(A23="□",$N$70,$N$71)</f>
        <v>-</v>
      </c>
      <c r="F23" s="724" t="str">
        <f>IF(A23="■","■","□")</f>
        <v>□</v>
      </c>
      <c r="G23" s="724" t="s">
        <v>1085</v>
      </c>
      <c r="H23" s="724" t="s">
        <v>1085</v>
      </c>
      <c r="I23" s="724" t="s">
        <v>1085</v>
      </c>
      <c r="O23" s="1064" t="str">
        <f>IF(A23="□","-",IF(E23=$N$71,1,IF(E23=$N$72,2,IF(E23=$N$73,3,IF(E23=$N$74,4,IF(E23=$N$70,"なし"))))))</f>
        <v>-</v>
      </c>
    </row>
    <row r="24" spans="1:15" s="2" customFormat="1" ht="12.6" customHeight="1">
      <c r="A24" s="82" t="s">
        <v>70</v>
      </c>
      <c r="B24" s="83"/>
      <c r="C24" s="83"/>
      <c r="D24" s="83"/>
      <c r="E24" s="86"/>
      <c r="F24" s="84"/>
      <c r="G24" s="84"/>
      <c r="H24" s="84"/>
      <c r="I24" s="84"/>
      <c r="O24" s="697"/>
    </row>
    <row r="25" spans="1:15" s="2" customFormat="1" ht="12.6" customHeight="1">
      <c r="A25" s="76"/>
      <c r="B25" s="1220" t="s">
        <v>2392</v>
      </c>
      <c r="C25" s="1326" t="s">
        <v>71</v>
      </c>
      <c r="E25" s="723" t="s">
        <v>1095</v>
      </c>
      <c r="F25" s="724" t="s">
        <v>192</v>
      </c>
      <c r="G25" s="724" t="s">
        <v>1085</v>
      </c>
      <c r="H25" s="724" t="s">
        <v>1085</v>
      </c>
      <c r="I25" s="724" t="s">
        <v>1085</v>
      </c>
      <c r="O25" s="211">
        <f>IF(E25=$N$67,1,IF(E25=$N$68,2,IF(E25=$N$69,3)))</f>
        <v>1</v>
      </c>
    </row>
    <row r="26" spans="1:15" s="2" customFormat="1" ht="12.6" customHeight="1">
      <c r="A26" s="82" t="s">
        <v>1772</v>
      </c>
      <c r="B26" s="83"/>
      <c r="C26" s="83"/>
      <c r="D26" s="83"/>
      <c r="E26" s="86"/>
      <c r="F26" s="84"/>
      <c r="G26" s="84"/>
      <c r="H26" s="84"/>
      <c r="I26" s="84"/>
      <c r="O26" s="697"/>
    </row>
    <row r="27" spans="1:15" s="2" customFormat="1" ht="12.6" customHeight="1">
      <c r="A27" s="76"/>
      <c r="B27" s="1220" t="s">
        <v>2711</v>
      </c>
      <c r="C27" s="1326" t="s">
        <v>72</v>
      </c>
      <c r="E27" s="723" t="s">
        <v>1095</v>
      </c>
      <c r="F27" s="724" t="s">
        <v>192</v>
      </c>
      <c r="G27" s="724" t="s">
        <v>1085</v>
      </c>
      <c r="H27" s="724" t="s">
        <v>1085</v>
      </c>
      <c r="I27" s="724" t="s">
        <v>1085</v>
      </c>
      <c r="O27" s="211">
        <f>IF(E27=$N$67,1,IF(E27=$N$68,2,IF(E27=$N$69,3,IF(E27=$N$66,"なし"))))</f>
        <v>1</v>
      </c>
    </row>
    <row r="28" spans="1:15" s="2" customFormat="1" ht="12.6" customHeight="1">
      <c r="A28" s="76"/>
      <c r="B28" s="1220" t="s">
        <v>2712</v>
      </c>
      <c r="C28" s="1326" t="s">
        <v>1771</v>
      </c>
      <c r="E28" s="723" t="s">
        <v>1095</v>
      </c>
      <c r="F28" s="724" t="s">
        <v>192</v>
      </c>
      <c r="G28" s="724" t="s">
        <v>1085</v>
      </c>
      <c r="H28" s="724" t="s">
        <v>1085</v>
      </c>
      <c r="I28" s="724" t="s">
        <v>1085</v>
      </c>
      <c r="O28" s="211">
        <f>IF(E28=$N$67,1,IF(E28=$N$68,2,IF(E28=$N$69,3,IF(E28=$N$66,"なし"))))</f>
        <v>1</v>
      </c>
    </row>
    <row r="29" spans="1:15" s="2" customFormat="1" ht="13.5" customHeight="1">
      <c r="A29" s="1616" t="s">
        <v>2709</v>
      </c>
      <c r="B29" s="1617"/>
      <c r="C29" s="1617"/>
      <c r="D29" s="1617"/>
      <c r="E29" s="1029"/>
      <c r="F29" s="81" t="s">
        <v>245</v>
      </c>
      <c r="G29" s="81" t="s">
        <v>246</v>
      </c>
      <c r="H29" s="81" t="s">
        <v>247</v>
      </c>
      <c r="I29" s="81" t="s">
        <v>248</v>
      </c>
      <c r="O29" s="697"/>
    </row>
    <row r="30" spans="1:15" s="2" customFormat="1" ht="12.6" customHeight="1">
      <c r="A30" s="1613" t="s">
        <v>67</v>
      </c>
      <c r="B30" s="1615"/>
      <c r="C30" s="1615"/>
      <c r="D30" s="1615"/>
      <c r="E30" s="86"/>
      <c r="F30" s="86"/>
      <c r="G30" s="86"/>
      <c r="H30" s="86"/>
      <c r="I30" s="86"/>
      <c r="O30" s="697"/>
    </row>
    <row r="31" spans="1:15" s="2" customFormat="1" ht="12.6" customHeight="1">
      <c r="A31" s="1174" t="str">
        <f>申請書!B123</f>
        <v>□</v>
      </c>
      <c r="B31" s="1061" t="s">
        <v>2507</v>
      </c>
      <c r="C31" s="51" t="s">
        <v>73</v>
      </c>
      <c r="E31" s="723" t="str">
        <f>IF(A31="□",$N$70,$N$71)</f>
        <v>-</v>
      </c>
      <c r="F31" s="724" t="str">
        <f>IF(A31="■","■","□")</f>
        <v>□</v>
      </c>
      <c r="G31" s="723" t="s">
        <v>1085</v>
      </c>
      <c r="H31" s="723" t="s">
        <v>1085</v>
      </c>
      <c r="I31" s="723" t="s">
        <v>1085</v>
      </c>
      <c r="O31" s="1064" t="str">
        <f>IF(A31="□","-",IF(E31=$N$71,1,IF(E31=$N$72,2,IF(E31=$N$73,3,IF(E31=$N$74,4)))))</f>
        <v>-</v>
      </c>
    </row>
    <row r="32" spans="1:15" s="2" customFormat="1" ht="12.6" customHeight="1">
      <c r="A32" s="1174" t="str">
        <f>申請書!B124</f>
        <v>□</v>
      </c>
      <c r="B32" s="1061" t="s">
        <v>1102</v>
      </c>
      <c r="C32" s="51" t="s">
        <v>74</v>
      </c>
      <c r="E32" s="723" t="str">
        <f>IF(A32="□",$N$70,$N$71)</f>
        <v>-</v>
      </c>
      <c r="F32" s="724" t="str">
        <f>IF(A32="■","■","□")</f>
        <v>□</v>
      </c>
      <c r="G32" s="723" t="s">
        <v>1085</v>
      </c>
      <c r="H32" s="723" t="s">
        <v>1085</v>
      </c>
      <c r="I32" s="723" t="s">
        <v>1085</v>
      </c>
      <c r="O32" s="1064" t="str">
        <f>IF(A32="□","-",IF(E32=$N$71,1,IF(E32=$N$72,2,IF(E32=$N$73,3,IF(E32=$N$74,4,IF(E32=$N$70,"なし"))))))</f>
        <v>-</v>
      </c>
    </row>
    <row r="33" spans="1:15" s="2" customFormat="1" ht="12.6" customHeight="1">
      <c r="A33" s="1174" t="str">
        <f>申請書!B125</f>
        <v>□</v>
      </c>
      <c r="B33" s="1061" t="s">
        <v>1103</v>
      </c>
      <c r="C33" s="51" t="s">
        <v>75</v>
      </c>
      <c r="E33" s="86"/>
      <c r="F33" s="724" t="str">
        <f>IF(A33="■","■","□")</f>
        <v>□</v>
      </c>
      <c r="G33" s="723" t="s">
        <v>1085</v>
      </c>
      <c r="H33" s="723" t="s">
        <v>1085</v>
      </c>
      <c r="I33" s="723" t="s">
        <v>1085</v>
      </c>
      <c r="O33" s="697"/>
    </row>
    <row r="34" spans="1:15" s="2" customFormat="1" ht="12.6" customHeight="1">
      <c r="A34" s="1174" t="str">
        <f>申請書!B126</f>
        <v>□</v>
      </c>
      <c r="B34" s="1061" t="s">
        <v>1104</v>
      </c>
      <c r="C34" s="51" t="s">
        <v>76</v>
      </c>
      <c r="E34" s="86"/>
      <c r="F34" s="724" t="str">
        <f>IF(A34="■","■","□")</f>
        <v>□</v>
      </c>
      <c r="G34" s="723" t="s">
        <v>1085</v>
      </c>
      <c r="H34" s="723" t="s">
        <v>1085</v>
      </c>
      <c r="I34" s="723" t="s">
        <v>1085</v>
      </c>
      <c r="O34" s="697"/>
    </row>
    <row r="35" spans="1:15" s="2" customFormat="1" ht="12.6" customHeight="1">
      <c r="A35" s="1174" t="str">
        <f>申請書!B129</f>
        <v>□</v>
      </c>
      <c r="B35" s="1061" t="s">
        <v>1105</v>
      </c>
      <c r="C35" s="51" t="s">
        <v>77</v>
      </c>
      <c r="E35" s="723" t="str">
        <f>IF(A35="□",$N$70,$N$71)</f>
        <v>-</v>
      </c>
      <c r="F35" s="724" t="str">
        <f>IF(A35="■","■","□")</f>
        <v>□</v>
      </c>
      <c r="G35" s="723" t="s">
        <v>1085</v>
      </c>
      <c r="H35" s="723" t="s">
        <v>1085</v>
      </c>
      <c r="I35" s="723" t="s">
        <v>1085</v>
      </c>
      <c r="O35" s="1064" t="str">
        <f>IF(A35="□","-",IF(E35=$N$71,1,IF(E35=$N$72,2,IF(E35=$N$73,3,IF(E35=$N$74,4,IF(E35=$N$70,"なし"))))))</f>
        <v>-</v>
      </c>
    </row>
    <row r="36" spans="1:15" s="2" customFormat="1" ht="12.6" customHeight="1">
      <c r="A36" s="1613" t="s">
        <v>1772</v>
      </c>
      <c r="B36" s="1615"/>
      <c r="C36" s="1615"/>
      <c r="D36" s="1615"/>
      <c r="E36" s="86"/>
      <c r="F36" s="86"/>
      <c r="G36" s="86"/>
      <c r="H36" s="86"/>
      <c r="I36" s="86"/>
      <c r="O36" s="697"/>
    </row>
    <row r="37" spans="1:15" s="2" customFormat="1" ht="12.6" customHeight="1">
      <c r="A37" s="87"/>
      <c r="B37" s="1220" t="s">
        <v>2508</v>
      </c>
      <c r="C37" s="1326" t="s">
        <v>78</v>
      </c>
      <c r="E37" s="723" t="s">
        <v>1095</v>
      </c>
      <c r="F37" s="723" t="s">
        <v>192</v>
      </c>
      <c r="G37" s="723" t="s">
        <v>1085</v>
      </c>
      <c r="H37" s="723" t="s">
        <v>1085</v>
      </c>
      <c r="I37" s="723" t="s">
        <v>1085</v>
      </c>
      <c r="O37" s="211">
        <f>IF(E37=$N$67,1,IF(E37=$N$68,2,IF(E37=$N$69,3,IF(E37=$N$66,"なし"))))</f>
        <v>1</v>
      </c>
    </row>
    <row r="38" spans="1:15" s="2" customFormat="1" ht="12.6" customHeight="1">
      <c r="A38" s="1174" t="str">
        <f>申請書!B131</f>
        <v>□</v>
      </c>
      <c r="B38" s="1061" t="s">
        <v>2509</v>
      </c>
      <c r="C38" s="51" t="s">
        <v>1773</v>
      </c>
      <c r="E38" s="86" t="s">
        <v>555</v>
      </c>
      <c r="F38" s="724" t="str">
        <f>IF(A38="■","■","□")</f>
        <v>□</v>
      </c>
      <c r="G38" s="723" t="s">
        <v>1085</v>
      </c>
      <c r="H38" s="723" t="s">
        <v>1085</v>
      </c>
      <c r="I38" s="723" t="s">
        <v>1085</v>
      </c>
      <c r="O38" s="1064" t="str">
        <f>IF(A38="□","-","")</f>
        <v>-</v>
      </c>
    </row>
    <row r="39" spans="1:15" s="2" customFormat="1" ht="12.6" customHeight="1">
      <c r="A39" s="1613" t="s">
        <v>2510</v>
      </c>
      <c r="B39" s="1615"/>
      <c r="C39" s="1615"/>
      <c r="D39" s="1615"/>
      <c r="E39" s="86"/>
      <c r="F39" s="86"/>
      <c r="G39" s="86"/>
      <c r="H39" s="86"/>
      <c r="I39" s="86"/>
      <c r="O39" s="697"/>
    </row>
    <row r="40" spans="1:15" s="2" customFormat="1" ht="12.6" customHeight="1">
      <c r="A40" s="87"/>
      <c r="B40" s="1220" t="s">
        <v>2511</v>
      </c>
      <c r="C40" s="1326" t="s">
        <v>2393</v>
      </c>
      <c r="E40" s="723" t="s">
        <v>2966</v>
      </c>
      <c r="F40" s="724" t="s">
        <v>192</v>
      </c>
      <c r="G40" s="723" t="s">
        <v>1085</v>
      </c>
      <c r="H40" s="723" t="s">
        <v>1085</v>
      </c>
      <c r="I40" s="723" t="s">
        <v>1085</v>
      </c>
      <c r="O40" s="1291">
        <f>IF(E40=$N$76,1,IF(E40=$N$77,2,IF(E40=$N$78,3,IF(E40=$N$79,4,IF(E40=$N$80,5,IF(E40=$N$81,6,IF(E40=$N$82,7)))))))</f>
        <v>1</v>
      </c>
    </row>
    <row r="41" spans="1:15" s="2" customFormat="1" ht="12.6" customHeight="1">
      <c r="A41" s="87"/>
      <c r="B41" s="1220" t="s">
        <v>2394</v>
      </c>
      <c r="C41" s="1326" t="s">
        <v>2395</v>
      </c>
      <c r="E41" s="723" t="s">
        <v>2887</v>
      </c>
      <c r="F41" s="724" t="s">
        <v>192</v>
      </c>
      <c r="G41" s="723" t="s">
        <v>1085</v>
      </c>
      <c r="H41" s="723" t="s">
        <v>1085</v>
      </c>
      <c r="I41" s="723" t="s">
        <v>1085</v>
      </c>
      <c r="O41" s="1291">
        <f>IF(E41=$N$84,1,IF(E41=$N$85,4,IF(E41=$N$86,5,IF(E41=$N$87,6))))</f>
        <v>1</v>
      </c>
    </row>
    <row r="42" spans="1:15" s="2" customFormat="1" ht="12.6" customHeight="1">
      <c r="A42" s="1613" t="s">
        <v>0</v>
      </c>
      <c r="B42" s="1615"/>
      <c r="C42" s="1615"/>
      <c r="D42" s="1615"/>
      <c r="E42" s="86"/>
      <c r="F42" s="86"/>
      <c r="G42" s="86"/>
      <c r="H42" s="86"/>
      <c r="I42" s="86"/>
      <c r="O42" s="697"/>
    </row>
    <row r="43" spans="1:15" s="2" customFormat="1" ht="12.6" customHeight="1">
      <c r="A43" s="1174" t="str">
        <f>申請書!B133</f>
        <v>□</v>
      </c>
      <c r="B43" s="1061" t="s">
        <v>2512</v>
      </c>
      <c r="C43" s="51" t="s">
        <v>1</v>
      </c>
      <c r="E43" s="86"/>
      <c r="F43" s="724" t="str">
        <f>IF(A43="■","■","□")</f>
        <v>□</v>
      </c>
      <c r="G43" s="723" t="s">
        <v>1085</v>
      </c>
      <c r="H43" s="723" t="s">
        <v>1085</v>
      </c>
      <c r="I43" s="723" t="s">
        <v>1085</v>
      </c>
      <c r="O43" s="697"/>
    </row>
    <row r="44" spans="1:15" s="2" customFormat="1" ht="12.6" customHeight="1">
      <c r="A44" s="87"/>
      <c r="B44" s="1062"/>
      <c r="C44" s="51" t="s">
        <v>2713</v>
      </c>
      <c r="E44" s="723" t="str">
        <f>IF(A43="□",$N$66,$N$67)</f>
        <v>-</v>
      </c>
      <c r="F44" s="724" t="str">
        <f>IF(A43="■","■","□")</f>
        <v>□</v>
      </c>
      <c r="G44" s="723" t="s">
        <v>1085</v>
      </c>
      <c r="H44" s="723" t="s">
        <v>1085</v>
      </c>
      <c r="I44" s="723" t="s">
        <v>1085</v>
      </c>
      <c r="O44" s="1064" t="str">
        <f>IF(A43="□","-",IF(E44=$N$67,1,IF(E44=$N$68,2,IF(E44=$N$69,3))))</f>
        <v>-</v>
      </c>
    </row>
    <row r="45" spans="1:15" s="2" customFormat="1" ht="12.6" customHeight="1">
      <c r="A45" s="87"/>
      <c r="B45" s="1062"/>
      <c r="C45" s="51" t="s">
        <v>2714</v>
      </c>
      <c r="E45" s="723" t="str">
        <f>IF(A43="□",$N$66,$N$67)</f>
        <v>-</v>
      </c>
      <c r="F45" s="724" t="str">
        <f>IF(A43="■","■","□")</f>
        <v>□</v>
      </c>
      <c r="G45" s="723" t="s">
        <v>1085</v>
      </c>
      <c r="H45" s="723" t="s">
        <v>1085</v>
      </c>
      <c r="I45" s="723" t="s">
        <v>1085</v>
      </c>
      <c r="O45" s="1064" t="str">
        <f>IF(A43="□","-",IF(E45=$N$67,1,IF(E45=$N$68,2,IF(E45=$N$69,3))))</f>
        <v>-</v>
      </c>
    </row>
    <row r="46" spans="1:15" s="2" customFormat="1" ht="12.6" customHeight="1">
      <c r="A46" s="1174" t="str">
        <f>申請書!B134</f>
        <v>□</v>
      </c>
      <c r="B46" s="1061" t="s">
        <v>2513</v>
      </c>
      <c r="C46" s="51" t="s">
        <v>554</v>
      </c>
      <c r="E46" s="86"/>
      <c r="F46" s="69"/>
      <c r="G46" s="69"/>
      <c r="H46" s="69"/>
      <c r="I46" s="85"/>
      <c r="O46" s="697"/>
    </row>
    <row r="47" spans="1:15" s="2" customFormat="1" ht="12.6" customHeight="1">
      <c r="A47" s="87"/>
      <c r="B47" s="1062"/>
      <c r="C47" s="51" t="s">
        <v>2715</v>
      </c>
      <c r="E47" s="86" t="s">
        <v>555</v>
      </c>
      <c r="F47" s="724" t="str">
        <f>IF(A46="■","■","□")</f>
        <v>□</v>
      </c>
      <c r="G47" s="723" t="s">
        <v>1085</v>
      </c>
      <c r="H47" s="723" t="s">
        <v>1085</v>
      </c>
      <c r="I47" s="723" t="s">
        <v>1085</v>
      </c>
      <c r="O47" s="697"/>
    </row>
    <row r="48" spans="1:15" s="2" customFormat="1" ht="12.6" customHeight="1">
      <c r="A48" s="87"/>
      <c r="B48" s="1062"/>
      <c r="C48" s="51" t="s">
        <v>2716</v>
      </c>
      <c r="E48" s="86" t="s">
        <v>555</v>
      </c>
      <c r="F48" s="724" t="str">
        <f>IF(A46="■","■","□")</f>
        <v>□</v>
      </c>
      <c r="G48" s="723" t="s">
        <v>1085</v>
      </c>
      <c r="H48" s="723" t="s">
        <v>1085</v>
      </c>
      <c r="I48" s="723" t="s">
        <v>1085</v>
      </c>
      <c r="O48" s="697"/>
    </row>
    <row r="49" spans="1:15" s="2" customFormat="1" ht="12.6" customHeight="1">
      <c r="A49" s="1613" t="s">
        <v>557</v>
      </c>
      <c r="B49" s="1615"/>
      <c r="C49" s="1615"/>
      <c r="D49" s="1615"/>
      <c r="E49" s="86"/>
      <c r="F49" s="86"/>
      <c r="G49" s="86"/>
      <c r="H49" s="86"/>
      <c r="I49" s="86"/>
      <c r="O49" s="697"/>
    </row>
    <row r="50" spans="1:15" s="2" customFormat="1" ht="12.6" customHeight="1">
      <c r="A50" s="1174" t="str">
        <f>申請書!B136</f>
        <v>□</v>
      </c>
      <c r="B50" s="1061" t="s">
        <v>2514</v>
      </c>
      <c r="C50" s="51" t="s">
        <v>558</v>
      </c>
      <c r="E50" s="86" t="s">
        <v>1212</v>
      </c>
      <c r="F50" s="724" t="str">
        <f>IF(A50="■","■","□")</f>
        <v>□</v>
      </c>
      <c r="G50" s="723" t="s">
        <v>1085</v>
      </c>
      <c r="H50" s="723" t="s">
        <v>1085</v>
      </c>
      <c r="I50" s="723" t="s">
        <v>1085</v>
      </c>
      <c r="O50" s="697"/>
    </row>
    <row r="51" spans="1:15" s="2" customFormat="1" ht="12.6" customHeight="1">
      <c r="A51" s="1174" t="str">
        <f>申請書!B137</f>
        <v>□</v>
      </c>
      <c r="B51" s="1061" t="s">
        <v>2515</v>
      </c>
      <c r="C51" s="51" t="s">
        <v>559</v>
      </c>
      <c r="E51" s="86" t="s">
        <v>66</v>
      </c>
      <c r="F51" s="724" t="str">
        <f>IF(A51="■","■","□")</f>
        <v>□</v>
      </c>
      <c r="G51" s="723" t="s">
        <v>1085</v>
      </c>
      <c r="H51" s="723" t="s">
        <v>1085</v>
      </c>
      <c r="I51" s="723" t="s">
        <v>1085</v>
      </c>
      <c r="O51" s="697"/>
    </row>
    <row r="52" spans="1:15" s="2" customFormat="1" ht="12.6" customHeight="1">
      <c r="A52" s="1613" t="s">
        <v>560</v>
      </c>
      <c r="B52" s="1615"/>
      <c r="C52" s="1615"/>
      <c r="D52" s="1615"/>
      <c r="E52" s="86"/>
      <c r="F52" s="86"/>
      <c r="G52" s="86"/>
      <c r="H52" s="86"/>
      <c r="I52" s="86"/>
      <c r="O52" s="697"/>
    </row>
    <row r="53" spans="1:15" s="2" customFormat="1" ht="12.6" customHeight="1">
      <c r="A53" s="1174" t="str">
        <f>申請書!B144</f>
        <v>□</v>
      </c>
      <c r="B53" s="1061" t="s">
        <v>2516</v>
      </c>
      <c r="C53" s="51" t="s">
        <v>561</v>
      </c>
      <c r="E53" s="723" t="str">
        <f>IF(A53="□",$N$88,$N$89)</f>
        <v>-</v>
      </c>
      <c r="F53" s="724" t="str">
        <f>IF(A53="■","■","□")</f>
        <v>□</v>
      </c>
      <c r="G53" s="723" t="s">
        <v>1085</v>
      </c>
      <c r="H53" s="723" t="s">
        <v>1085</v>
      </c>
      <c r="I53" s="723" t="s">
        <v>1085</v>
      </c>
      <c r="O53" s="1064" t="str">
        <f>IF(A53="□","-",IF(E53=$N$89,1,IF(E53=$N$90,2,IF(E53=$N$91,3,IF(E53=$N$92,4,IF(E53=$N$93,5))))))</f>
        <v>-</v>
      </c>
    </row>
    <row r="54" spans="1:15" s="2" customFormat="1" ht="12.6" customHeight="1">
      <c r="A54" s="1174" t="str">
        <f>申請書!B145</f>
        <v>□</v>
      </c>
      <c r="B54" s="1061" t="s">
        <v>2517</v>
      </c>
      <c r="C54" s="51" t="s">
        <v>562</v>
      </c>
      <c r="E54" s="723" t="str">
        <f>IF(A54="□",$N$88,$N$89)</f>
        <v>-</v>
      </c>
      <c r="F54" s="724" t="str">
        <f>IF(A54="■","■","□")</f>
        <v>□</v>
      </c>
      <c r="G54" s="723" t="s">
        <v>1085</v>
      </c>
      <c r="H54" s="723" t="s">
        <v>1085</v>
      </c>
      <c r="I54" s="723" t="s">
        <v>1085</v>
      </c>
      <c r="O54" s="1064" t="str">
        <f>IF(A54="□","-",IF(E54=$N$89,1,IF(E54=$N$90,2,IF(E54=$N$91,3,IF(E54=$N$92,4,IF(E54=$N$93,5,IF(E54=$N$88,"なし",)))))))</f>
        <v>-</v>
      </c>
    </row>
    <row r="55" spans="1:15" s="2" customFormat="1" ht="12.6" customHeight="1">
      <c r="A55" s="1613" t="s">
        <v>1213</v>
      </c>
      <c r="B55" s="1615"/>
      <c r="C55" s="1615"/>
      <c r="D55" s="1615"/>
      <c r="E55" s="86"/>
      <c r="F55" s="86"/>
      <c r="G55" s="86"/>
      <c r="H55" s="86"/>
      <c r="I55" s="86"/>
      <c r="O55" s="697"/>
    </row>
    <row r="56" spans="1:15" s="2" customFormat="1" ht="12.6" customHeight="1">
      <c r="A56" s="1222" t="str">
        <f>申請書!B147</f>
        <v>□</v>
      </c>
      <c r="B56" s="1063" t="s">
        <v>2518</v>
      </c>
      <c r="C56" s="1225" t="s">
        <v>563</v>
      </c>
      <c r="D56" s="1327"/>
      <c r="E56" s="1325" t="s">
        <v>1214</v>
      </c>
      <c r="F56" s="1175" t="str">
        <f>IF(A56="■","■","□")</f>
        <v>□</v>
      </c>
      <c r="G56" s="725" t="s">
        <v>1085</v>
      </c>
      <c r="H56" s="725" t="s">
        <v>1085</v>
      </c>
      <c r="I56" s="725" t="s">
        <v>1085</v>
      </c>
      <c r="O56" s="1064" t="str">
        <f>IF(A56="□","-","")</f>
        <v>-</v>
      </c>
    </row>
    <row r="57" spans="1:15" ht="12.6" customHeight="1">
      <c r="A57" s="1613" t="s">
        <v>564</v>
      </c>
      <c r="B57" s="1614"/>
      <c r="C57" s="1614"/>
      <c r="D57" s="1614"/>
      <c r="E57" s="69"/>
      <c r="F57" s="69"/>
      <c r="G57" s="69"/>
      <c r="H57" s="69"/>
      <c r="I57" s="69"/>
    </row>
    <row r="58" spans="1:15" ht="12.6" customHeight="1">
      <c r="A58" s="1174" t="str">
        <f>申請書!B139</f>
        <v>□</v>
      </c>
      <c r="B58" s="1061" t="s">
        <v>2519</v>
      </c>
      <c r="C58" s="51" t="s">
        <v>1738</v>
      </c>
      <c r="E58" s="86" t="s">
        <v>2396</v>
      </c>
      <c r="F58" s="724" t="str">
        <f>IF(A58="■","■","□")</f>
        <v>□</v>
      </c>
      <c r="G58" s="723" t="s">
        <v>1085</v>
      </c>
      <c r="H58" s="723" t="s">
        <v>1085</v>
      </c>
      <c r="I58" s="723" t="s">
        <v>1085</v>
      </c>
    </row>
    <row r="59" spans="1:15" ht="12.6" customHeight="1">
      <c r="A59" s="1174" t="str">
        <f>申請書!B140</f>
        <v>□</v>
      </c>
      <c r="B59" s="1061" t="s">
        <v>2520</v>
      </c>
      <c r="C59" s="51" t="s">
        <v>1739</v>
      </c>
      <c r="E59" s="86" t="s">
        <v>2396</v>
      </c>
      <c r="F59" s="724" t="str">
        <f>IF(A59="■","■","□")</f>
        <v>□</v>
      </c>
      <c r="G59" s="723" t="s">
        <v>1085</v>
      </c>
      <c r="H59" s="723" t="s">
        <v>1085</v>
      </c>
      <c r="I59" s="723" t="s">
        <v>1085</v>
      </c>
    </row>
    <row r="60" spans="1:15" ht="12.6" customHeight="1">
      <c r="A60" s="1174" t="str">
        <f>申請書!B141</f>
        <v>□</v>
      </c>
      <c r="B60" s="1061" t="s">
        <v>2521</v>
      </c>
      <c r="C60" s="51" t="s">
        <v>526</v>
      </c>
      <c r="E60" s="723" t="str">
        <f>IF(A60="□",$N$70,$N$71)</f>
        <v>-</v>
      </c>
      <c r="F60" s="724" t="str">
        <f>IF(A60="■","■","□")</f>
        <v>□</v>
      </c>
      <c r="G60" s="723" t="s">
        <v>1085</v>
      </c>
      <c r="H60" s="723" t="s">
        <v>1085</v>
      </c>
      <c r="I60" s="723" t="s">
        <v>1085</v>
      </c>
    </row>
    <row r="61" spans="1:15" ht="12.6" customHeight="1">
      <c r="A61" s="1176" t="str">
        <f>申請書!B142</f>
        <v>□</v>
      </c>
      <c r="B61" s="1063" t="s">
        <v>2522</v>
      </c>
      <c r="C61" s="1225" t="s">
        <v>527</v>
      </c>
      <c r="D61" s="1328"/>
      <c r="E61" s="1325" t="s">
        <v>2396</v>
      </c>
      <c r="F61" s="1175" t="str">
        <f>IF(A61="■","■","□")</f>
        <v>□</v>
      </c>
      <c r="G61" s="725" t="s">
        <v>1085</v>
      </c>
      <c r="H61" s="725" t="s">
        <v>1085</v>
      </c>
      <c r="I61" s="725" t="s">
        <v>1085</v>
      </c>
    </row>
    <row r="63" spans="1:15">
      <c r="N63" s="1289" t="s">
        <v>66</v>
      </c>
    </row>
    <row r="64" spans="1:15">
      <c r="N64" s="69" t="s">
        <v>1093</v>
      </c>
    </row>
    <row r="65" spans="14:14">
      <c r="N65" s="1290" t="s">
        <v>1094</v>
      </c>
    </row>
    <row r="66" spans="14:14">
      <c r="N66" s="1289" t="s">
        <v>66</v>
      </c>
    </row>
    <row r="67" spans="14:14">
      <c r="N67" s="69" t="s">
        <v>1095</v>
      </c>
    </row>
    <row r="68" spans="14:14">
      <c r="N68" s="69" t="s">
        <v>1096</v>
      </c>
    </row>
    <row r="69" spans="14:14">
      <c r="N69" s="1290" t="s">
        <v>1097</v>
      </c>
    </row>
    <row r="70" spans="14:14">
      <c r="N70" s="1289" t="s">
        <v>66</v>
      </c>
    </row>
    <row r="71" spans="14:14">
      <c r="N71" s="69" t="s">
        <v>1098</v>
      </c>
    </row>
    <row r="72" spans="14:14">
      <c r="N72" s="69" t="s">
        <v>1099</v>
      </c>
    </row>
    <row r="73" spans="14:14">
      <c r="N73" s="69" t="s">
        <v>1100</v>
      </c>
    </row>
    <row r="74" spans="14:14">
      <c r="N74" s="1290" t="s">
        <v>1101</v>
      </c>
    </row>
    <row r="75" spans="14:14">
      <c r="N75" s="1289" t="s">
        <v>66</v>
      </c>
    </row>
    <row r="76" spans="14:14">
      <c r="N76" s="69" t="s">
        <v>2958</v>
      </c>
    </row>
    <row r="77" spans="14:14">
      <c r="N77" s="69" t="s">
        <v>2959</v>
      </c>
    </row>
    <row r="78" spans="14:14">
      <c r="N78" s="69" t="s">
        <v>2960</v>
      </c>
    </row>
    <row r="79" spans="14:14">
      <c r="N79" s="69" t="s">
        <v>2961</v>
      </c>
    </row>
    <row r="80" spans="14:14">
      <c r="N80" s="69" t="s">
        <v>2962</v>
      </c>
    </row>
    <row r="81" spans="14:14">
      <c r="N81" s="69" t="s">
        <v>2963</v>
      </c>
    </row>
    <row r="82" spans="14:14">
      <c r="N82" s="1290" t="s">
        <v>2964</v>
      </c>
    </row>
    <row r="83" spans="14:14">
      <c r="N83" s="1289" t="s">
        <v>66</v>
      </c>
    </row>
    <row r="84" spans="14:14">
      <c r="N84" s="69" t="s">
        <v>2878</v>
      </c>
    </row>
    <row r="85" spans="14:14">
      <c r="N85" s="69" t="s">
        <v>2879</v>
      </c>
    </row>
    <row r="86" spans="14:14">
      <c r="N86" s="69" t="s">
        <v>2880</v>
      </c>
    </row>
    <row r="87" spans="14:14">
      <c r="N87" s="1290" t="s">
        <v>2881</v>
      </c>
    </row>
    <row r="88" spans="14:14">
      <c r="N88" s="1289" t="s">
        <v>66</v>
      </c>
    </row>
    <row r="89" spans="14:14">
      <c r="N89" s="69" t="s">
        <v>2967</v>
      </c>
    </row>
    <row r="90" spans="14:14">
      <c r="N90" s="69" t="s">
        <v>2968</v>
      </c>
    </row>
    <row r="91" spans="14:14">
      <c r="N91" s="69" t="s">
        <v>2969</v>
      </c>
    </row>
    <row r="92" spans="14:14">
      <c r="N92" s="69" t="s">
        <v>2970</v>
      </c>
    </row>
    <row r="93" spans="14:14">
      <c r="N93" s="1290" t="s">
        <v>2971</v>
      </c>
    </row>
  </sheetData>
  <mergeCells count="27">
    <mergeCell ref="A1:D2"/>
    <mergeCell ref="A49:D49"/>
    <mergeCell ref="A39:D39"/>
    <mergeCell ref="A30:D30"/>
    <mergeCell ref="A36:D36"/>
    <mergeCell ref="D3:I3"/>
    <mergeCell ref="D4:I4"/>
    <mergeCell ref="D5:I5"/>
    <mergeCell ref="D6:I6"/>
    <mergeCell ref="H8:H11"/>
    <mergeCell ref="I8:I11"/>
    <mergeCell ref="A3:C3"/>
    <mergeCell ref="G8:G11"/>
    <mergeCell ref="A13:D13"/>
    <mergeCell ref="A21:D21"/>
    <mergeCell ref="A12:D12"/>
    <mergeCell ref="E8:E11"/>
    <mergeCell ref="F8:F11"/>
    <mergeCell ref="A8:D10"/>
    <mergeCell ref="A4:C4"/>
    <mergeCell ref="A5:C5"/>
    <mergeCell ref="A6:C6"/>
    <mergeCell ref="A57:D57"/>
    <mergeCell ref="A42:D42"/>
    <mergeCell ref="A55:D55"/>
    <mergeCell ref="A52:D52"/>
    <mergeCell ref="A29:D29"/>
  </mergeCells>
  <phoneticPr fontId="4"/>
  <dataValidations count="9">
    <dataValidation type="list" allowBlank="1" showInputMessage="1" showErrorMessage="1" sqref="F58:I61 F56:I56 F37:I38 F47:I48 F53:I54 F43:I45 G17:I18 F25:I25 G14:I15 F31:I35 F14:F20 F27:I28 F22:I23 F50:I51 F40:I41" xr:uid="{00000000-0002-0000-0900-000000000000}">
      <formula1>"■,☐"</formula1>
    </dataValidation>
    <dataValidation type="list" allowBlank="1" showInputMessage="1" showErrorMessage="1" sqref="E60 E35 E31:E32 E23" xr:uid="{00000000-0002-0000-0900-000001000000}">
      <formula1>$N$70:$N$74</formula1>
    </dataValidation>
    <dataValidation type="list" allowBlank="1" showInputMessage="1" showErrorMessage="1" sqref="A58:A61 A17:A18 A22:A23 A56 A31:A35 A38 A43 A46 A50:A51 A53:A54 A15" xr:uid="{00000000-0002-0000-0900-000002000000}">
      <formula1>"□,■"</formula1>
    </dataValidation>
    <dataValidation type="list" allowBlank="1" showInputMessage="1" showErrorMessage="1" sqref="E25 E14" xr:uid="{00000000-0002-0000-0900-000003000000}">
      <formula1>$N$67:$N$69</formula1>
    </dataValidation>
    <dataValidation type="list" allowBlank="1" showInputMessage="1" showErrorMessage="1" sqref="E17:E18" xr:uid="{00000000-0002-0000-0900-000004000000}">
      <formula1>$N$63:$N$65</formula1>
    </dataValidation>
    <dataValidation type="list" allowBlank="1" showInputMessage="1" showErrorMessage="1" sqref="E27:E28 E44:E45 E22 E15 E37" xr:uid="{00000000-0002-0000-0900-000005000000}">
      <formula1>$N$66:$N$69</formula1>
    </dataValidation>
    <dataValidation type="list" allowBlank="1" showInputMessage="1" showErrorMessage="1" sqref="E41" xr:uid="{00000000-0002-0000-0900-000006000000}">
      <formula1>$N$83:$N$87</formula1>
    </dataValidation>
    <dataValidation type="list" allowBlank="1" showInputMessage="1" showErrorMessage="1" sqref="E53:E54" xr:uid="{00000000-0002-0000-0900-000007000000}">
      <formula1>$N$88:$N$93</formula1>
    </dataValidation>
    <dataValidation type="list" allowBlank="1" showInputMessage="1" showErrorMessage="1" sqref="E40" xr:uid="{54889DCF-C455-4BD1-94B8-988903009316}">
      <formula1>$N$75:$N$82</formula1>
    </dataValidation>
  </dataValidations>
  <printOptions horizontalCentered="1"/>
  <pageMargins left="0.39370078740157483" right="0.39370078740157483" top="0.39370078740157483" bottom="0.39370078740157483" header="0.19685039370078741" footer="0.19685039370078741"/>
  <pageSetup paperSize="9" scale="96"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92D050"/>
    <pageSetUpPr fitToPage="1"/>
  </sheetPr>
  <dimension ref="A1:S111"/>
  <sheetViews>
    <sheetView showGridLines="0" showZeros="0" view="pageBreakPreview" zoomScale="85" zoomScaleNormal="100" workbookViewId="0">
      <selection activeCell="T1" sqref="T1"/>
    </sheetView>
  </sheetViews>
  <sheetFormatPr defaultColWidth="9" defaultRowHeight="13.5"/>
  <cols>
    <col min="1" max="1" width="2" style="1" customWidth="1"/>
    <col min="2" max="2" width="7.5" style="1" customWidth="1"/>
    <col min="3" max="17" width="6.25" style="1" customWidth="1"/>
    <col min="18" max="18" width="6" style="1" customWidth="1"/>
    <col min="19" max="33" width="6.375" style="1" customWidth="1"/>
    <col min="34" max="16384" width="9" style="1"/>
  </cols>
  <sheetData>
    <row r="1" spans="1:19" ht="39.950000000000003" customHeight="1" thickBot="1">
      <c r="B1" s="1642" t="s">
        <v>528</v>
      </c>
      <c r="C1" s="1642"/>
      <c r="D1" s="1642"/>
      <c r="E1" s="1642"/>
      <c r="F1" s="1642"/>
      <c r="G1" s="1642"/>
      <c r="H1" s="1642"/>
      <c r="I1" s="1642"/>
      <c r="J1" s="1642"/>
      <c r="K1" s="1642"/>
      <c r="L1" s="1642"/>
      <c r="M1" s="1642"/>
      <c r="N1" s="1642"/>
      <c r="O1" s="1642"/>
      <c r="P1" s="1642"/>
      <c r="Q1" s="1642"/>
      <c r="R1" s="1642"/>
      <c r="S1" s="1642"/>
    </row>
    <row r="2" spans="1:19" ht="20.100000000000001" customHeight="1" thickTop="1" thickBot="1">
      <c r="B2" s="38"/>
      <c r="C2" s="54" t="s">
        <v>529</v>
      </c>
      <c r="D2" s="55">
        <f>COUNTA(C5:Q54)</f>
        <v>0</v>
      </c>
      <c r="E2" s="58" t="s">
        <v>1072</v>
      </c>
      <c r="F2" s="38"/>
      <c r="G2" s="38"/>
      <c r="H2" s="38"/>
      <c r="I2" s="38"/>
      <c r="J2" s="38"/>
      <c r="K2" s="38"/>
      <c r="L2" s="38"/>
      <c r="M2" s="38"/>
      <c r="N2" s="38"/>
      <c r="O2" s="38"/>
      <c r="P2" s="38"/>
      <c r="Q2" s="38"/>
      <c r="R2" s="38"/>
      <c r="S2" s="38"/>
    </row>
    <row r="3" spans="1:19" ht="20.100000000000001" customHeight="1" thickTop="1">
      <c r="B3" s="38"/>
      <c r="C3" s="56">
        <v>1</v>
      </c>
      <c r="D3" s="56">
        <f t="shared" ref="D3:Q3" si="0">C3+1</f>
        <v>2</v>
      </c>
      <c r="E3" s="56">
        <f t="shared" si="0"/>
        <v>3</v>
      </c>
      <c r="F3" s="56">
        <f t="shared" si="0"/>
        <v>4</v>
      </c>
      <c r="G3" s="56">
        <f t="shared" si="0"/>
        <v>5</v>
      </c>
      <c r="H3" s="56">
        <f t="shared" si="0"/>
        <v>6</v>
      </c>
      <c r="I3" s="56">
        <f t="shared" si="0"/>
        <v>7</v>
      </c>
      <c r="J3" s="56">
        <f t="shared" si="0"/>
        <v>8</v>
      </c>
      <c r="K3" s="56">
        <f t="shared" si="0"/>
        <v>9</v>
      </c>
      <c r="L3" s="56">
        <f t="shared" si="0"/>
        <v>10</v>
      </c>
      <c r="M3" s="56">
        <f t="shared" si="0"/>
        <v>11</v>
      </c>
      <c r="N3" s="56">
        <f t="shared" si="0"/>
        <v>12</v>
      </c>
      <c r="O3" s="56">
        <f t="shared" si="0"/>
        <v>13</v>
      </c>
      <c r="P3" s="56">
        <f t="shared" si="0"/>
        <v>14</v>
      </c>
      <c r="Q3" s="56">
        <f t="shared" si="0"/>
        <v>15</v>
      </c>
      <c r="R3" s="38"/>
      <c r="S3" s="38"/>
    </row>
    <row r="4" spans="1:19" ht="20.100000000000001" customHeight="1">
      <c r="B4" s="50" t="s">
        <v>530</v>
      </c>
      <c r="C4" s="1639" t="s">
        <v>531</v>
      </c>
      <c r="D4" s="1640"/>
      <c r="E4" s="1640"/>
      <c r="F4" s="1640"/>
      <c r="G4" s="1640"/>
      <c r="H4" s="1640"/>
      <c r="I4" s="1640"/>
      <c r="J4" s="1640"/>
      <c r="K4" s="1640"/>
      <c r="L4" s="1640"/>
      <c r="M4" s="1640"/>
      <c r="N4" s="1640"/>
      <c r="O4" s="1640"/>
      <c r="P4" s="1640"/>
      <c r="Q4" s="1641"/>
      <c r="R4" s="31" t="s">
        <v>532</v>
      </c>
      <c r="S4" s="57" t="s">
        <v>1215</v>
      </c>
    </row>
    <row r="5" spans="1:19" ht="20.100000000000001" customHeight="1">
      <c r="A5" s="1">
        <f t="shared" ref="A5:A54" si="1">LEN(B5)</f>
        <v>0</v>
      </c>
      <c r="B5" s="732"/>
      <c r="C5" s="733"/>
      <c r="D5" s="734"/>
      <c r="E5" s="734"/>
      <c r="F5" s="734"/>
      <c r="G5" s="734"/>
      <c r="H5" s="734"/>
      <c r="I5" s="734"/>
      <c r="J5" s="734"/>
      <c r="K5" s="734"/>
      <c r="L5" s="734"/>
      <c r="M5" s="734"/>
      <c r="N5" s="734"/>
      <c r="O5" s="734"/>
      <c r="P5" s="734"/>
      <c r="Q5" s="735"/>
      <c r="R5" s="736"/>
      <c r="S5" s="737"/>
    </row>
    <row r="6" spans="1:19" ht="20.100000000000001" customHeight="1">
      <c r="A6" s="1">
        <f t="shared" si="1"/>
        <v>0</v>
      </c>
      <c r="B6" s="738"/>
      <c r="C6" s="739"/>
      <c r="D6" s="740"/>
      <c r="E6" s="740"/>
      <c r="F6" s="740"/>
      <c r="G6" s="740"/>
      <c r="H6" s="740"/>
      <c r="I6" s="740"/>
      <c r="J6" s="740"/>
      <c r="K6" s="740"/>
      <c r="L6" s="740"/>
      <c r="M6" s="740"/>
      <c r="N6" s="740"/>
      <c r="O6" s="740"/>
      <c r="P6" s="740"/>
      <c r="Q6" s="741"/>
      <c r="R6" s="742"/>
      <c r="S6" s="743"/>
    </row>
    <row r="7" spans="1:19" ht="20.100000000000001" customHeight="1">
      <c r="A7" s="1">
        <f t="shared" si="1"/>
        <v>0</v>
      </c>
      <c r="B7" s="738"/>
      <c r="C7" s="739"/>
      <c r="D7" s="740"/>
      <c r="E7" s="740"/>
      <c r="F7" s="740"/>
      <c r="G7" s="740"/>
      <c r="H7" s="740"/>
      <c r="I7" s="740"/>
      <c r="J7" s="740"/>
      <c r="K7" s="740"/>
      <c r="L7" s="740"/>
      <c r="M7" s="740"/>
      <c r="N7" s="740"/>
      <c r="O7" s="740"/>
      <c r="P7" s="740"/>
      <c r="Q7" s="741"/>
      <c r="R7" s="742"/>
      <c r="S7" s="743"/>
    </row>
    <row r="8" spans="1:19" ht="20.100000000000001" customHeight="1">
      <c r="A8" s="1">
        <f t="shared" si="1"/>
        <v>0</v>
      </c>
      <c r="B8" s="738"/>
      <c r="C8" s="739"/>
      <c r="D8" s="740"/>
      <c r="E8" s="740"/>
      <c r="F8" s="740"/>
      <c r="G8" s="740"/>
      <c r="H8" s="740"/>
      <c r="I8" s="740"/>
      <c r="J8" s="740"/>
      <c r="K8" s="740"/>
      <c r="L8" s="740"/>
      <c r="M8" s="740"/>
      <c r="N8" s="740"/>
      <c r="O8" s="740"/>
      <c r="P8" s="740"/>
      <c r="Q8" s="741"/>
      <c r="R8" s="742"/>
      <c r="S8" s="743"/>
    </row>
    <row r="9" spans="1:19" ht="20.100000000000001" customHeight="1">
      <c r="A9" s="1">
        <f t="shared" si="1"/>
        <v>0</v>
      </c>
      <c r="B9" s="738"/>
      <c r="C9" s="739"/>
      <c r="D9" s="740"/>
      <c r="E9" s="740"/>
      <c r="F9" s="740"/>
      <c r="G9" s="740"/>
      <c r="H9" s="740"/>
      <c r="I9" s="740"/>
      <c r="J9" s="740"/>
      <c r="K9" s="740"/>
      <c r="L9" s="740"/>
      <c r="M9" s="740"/>
      <c r="N9" s="740"/>
      <c r="O9" s="740"/>
      <c r="P9" s="740"/>
      <c r="Q9" s="741"/>
      <c r="R9" s="742"/>
      <c r="S9" s="743"/>
    </row>
    <row r="10" spans="1:19" ht="20.100000000000001" customHeight="1">
      <c r="A10" s="1">
        <f t="shared" si="1"/>
        <v>0</v>
      </c>
      <c r="B10" s="738"/>
      <c r="C10" s="739"/>
      <c r="D10" s="740"/>
      <c r="E10" s="740"/>
      <c r="F10" s="740"/>
      <c r="G10" s="740"/>
      <c r="H10" s="740"/>
      <c r="I10" s="740"/>
      <c r="J10" s="740"/>
      <c r="K10" s="740"/>
      <c r="L10" s="740"/>
      <c r="M10" s="740"/>
      <c r="N10" s="740"/>
      <c r="O10" s="740"/>
      <c r="P10" s="740"/>
      <c r="Q10" s="741"/>
      <c r="R10" s="742"/>
      <c r="S10" s="743"/>
    </row>
    <row r="11" spans="1:19" ht="20.100000000000001" customHeight="1">
      <c r="A11" s="1">
        <f t="shared" si="1"/>
        <v>0</v>
      </c>
      <c r="B11" s="738"/>
      <c r="C11" s="739"/>
      <c r="D11" s="740"/>
      <c r="E11" s="740"/>
      <c r="F11" s="740"/>
      <c r="G11" s="740"/>
      <c r="H11" s="740"/>
      <c r="I11" s="740"/>
      <c r="J11" s="740"/>
      <c r="K11" s="740"/>
      <c r="L11" s="740"/>
      <c r="M11" s="740"/>
      <c r="N11" s="740"/>
      <c r="O11" s="740"/>
      <c r="P11" s="740"/>
      <c r="Q11" s="741"/>
      <c r="R11" s="742"/>
      <c r="S11" s="743"/>
    </row>
    <row r="12" spans="1:19" ht="20.100000000000001" customHeight="1">
      <c r="A12" s="1">
        <f t="shared" si="1"/>
        <v>0</v>
      </c>
      <c r="B12" s="738"/>
      <c r="C12" s="739"/>
      <c r="D12" s="740"/>
      <c r="E12" s="740"/>
      <c r="F12" s="740"/>
      <c r="G12" s="740"/>
      <c r="H12" s="740"/>
      <c r="I12" s="740"/>
      <c r="J12" s="740"/>
      <c r="K12" s="740"/>
      <c r="L12" s="740"/>
      <c r="M12" s="740"/>
      <c r="N12" s="740"/>
      <c r="O12" s="740"/>
      <c r="P12" s="740"/>
      <c r="Q12" s="741"/>
      <c r="R12" s="742"/>
      <c r="S12" s="743"/>
    </row>
    <row r="13" spans="1:19" ht="20.100000000000001" customHeight="1">
      <c r="A13" s="1">
        <f t="shared" si="1"/>
        <v>0</v>
      </c>
      <c r="B13" s="738"/>
      <c r="C13" s="739"/>
      <c r="D13" s="739"/>
      <c r="E13" s="739"/>
      <c r="F13" s="739"/>
      <c r="G13" s="739"/>
      <c r="H13" s="739"/>
      <c r="I13" s="739"/>
      <c r="J13" s="739"/>
      <c r="K13" s="739"/>
      <c r="L13" s="740"/>
      <c r="M13" s="740"/>
      <c r="N13" s="740"/>
      <c r="O13" s="740"/>
      <c r="P13" s="740"/>
      <c r="Q13" s="741"/>
      <c r="R13" s="742"/>
      <c r="S13" s="743"/>
    </row>
    <row r="14" spans="1:19" ht="20.100000000000001" customHeight="1">
      <c r="A14" s="1">
        <f t="shared" si="1"/>
        <v>0</v>
      </c>
      <c r="B14" s="738"/>
      <c r="C14" s="739"/>
      <c r="D14" s="739"/>
      <c r="E14" s="739"/>
      <c r="F14" s="739"/>
      <c r="G14" s="739"/>
      <c r="H14" s="739"/>
      <c r="I14" s="739"/>
      <c r="J14" s="739"/>
      <c r="K14" s="739"/>
      <c r="L14" s="740"/>
      <c r="M14" s="740"/>
      <c r="N14" s="740"/>
      <c r="O14" s="740"/>
      <c r="P14" s="740"/>
      <c r="Q14" s="741"/>
      <c r="R14" s="742"/>
      <c r="S14" s="743"/>
    </row>
    <row r="15" spans="1:19" ht="20.100000000000001" customHeight="1">
      <c r="A15" s="1">
        <f t="shared" si="1"/>
        <v>0</v>
      </c>
      <c r="B15" s="738"/>
      <c r="C15" s="739"/>
      <c r="D15" s="739"/>
      <c r="E15" s="739"/>
      <c r="F15" s="739"/>
      <c r="G15" s="739"/>
      <c r="H15" s="739"/>
      <c r="I15" s="739"/>
      <c r="J15" s="739"/>
      <c r="K15" s="739"/>
      <c r="L15" s="740"/>
      <c r="M15" s="740"/>
      <c r="N15" s="740"/>
      <c r="O15" s="740"/>
      <c r="P15" s="740"/>
      <c r="Q15" s="741"/>
      <c r="R15" s="742"/>
      <c r="S15" s="743"/>
    </row>
    <row r="16" spans="1:19" ht="20.100000000000001" customHeight="1">
      <c r="A16" s="1">
        <f t="shared" si="1"/>
        <v>0</v>
      </c>
      <c r="B16" s="738"/>
      <c r="C16" s="739"/>
      <c r="D16" s="739"/>
      <c r="E16" s="739"/>
      <c r="F16" s="739"/>
      <c r="G16" s="739"/>
      <c r="H16" s="739"/>
      <c r="I16" s="739"/>
      <c r="J16" s="739"/>
      <c r="K16" s="739"/>
      <c r="L16" s="740"/>
      <c r="M16" s="740"/>
      <c r="N16" s="740"/>
      <c r="O16" s="740"/>
      <c r="P16" s="740"/>
      <c r="Q16" s="741"/>
      <c r="R16" s="742"/>
      <c r="S16" s="743"/>
    </row>
    <row r="17" spans="1:19" ht="20.100000000000001" customHeight="1">
      <c r="A17" s="1">
        <f t="shared" si="1"/>
        <v>0</v>
      </c>
      <c r="B17" s="738"/>
      <c r="C17" s="739"/>
      <c r="D17" s="739"/>
      <c r="E17" s="739"/>
      <c r="F17" s="739"/>
      <c r="G17" s="739"/>
      <c r="H17" s="739"/>
      <c r="I17" s="739"/>
      <c r="J17" s="739"/>
      <c r="K17" s="739"/>
      <c r="L17" s="740"/>
      <c r="M17" s="740"/>
      <c r="N17" s="740"/>
      <c r="O17" s="740"/>
      <c r="P17" s="740"/>
      <c r="Q17" s="741"/>
      <c r="R17" s="742"/>
      <c r="S17" s="743"/>
    </row>
    <row r="18" spans="1:19" ht="20.100000000000001" customHeight="1">
      <c r="A18" s="1">
        <f t="shared" si="1"/>
        <v>0</v>
      </c>
      <c r="B18" s="738"/>
      <c r="C18" s="739"/>
      <c r="D18" s="739"/>
      <c r="E18" s="739"/>
      <c r="F18" s="739"/>
      <c r="G18" s="739"/>
      <c r="H18" s="739"/>
      <c r="I18" s="739"/>
      <c r="J18" s="739"/>
      <c r="K18" s="739"/>
      <c r="L18" s="740"/>
      <c r="M18" s="740"/>
      <c r="N18" s="740"/>
      <c r="O18" s="740"/>
      <c r="P18" s="740"/>
      <c r="Q18" s="741"/>
      <c r="R18" s="742"/>
      <c r="S18" s="743"/>
    </row>
    <row r="19" spans="1:19" ht="20.100000000000001" customHeight="1">
      <c r="A19" s="1">
        <f t="shared" si="1"/>
        <v>0</v>
      </c>
      <c r="B19" s="738"/>
      <c r="C19" s="739"/>
      <c r="D19" s="739"/>
      <c r="E19" s="739"/>
      <c r="F19" s="739"/>
      <c r="G19" s="739"/>
      <c r="H19" s="739"/>
      <c r="I19" s="739"/>
      <c r="J19" s="740"/>
      <c r="K19" s="740"/>
      <c r="L19" s="740"/>
      <c r="M19" s="740"/>
      <c r="N19" s="740"/>
      <c r="O19" s="740"/>
      <c r="P19" s="740"/>
      <c r="Q19" s="741"/>
      <c r="R19" s="742"/>
      <c r="S19" s="743"/>
    </row>
    <row r="20" spans="1:19" ht="20.100000000000001" customHeight="1">
      <c r="A20" s="1">
        <f t="shared" si="1"/>
        <v>0</v>
      </c>
      <c r="B20" s="738"/>
      <c r="C20" s="739"/>
      <c r="D20" s="740"/>
      <c r="E20" s="740"/>
      <c r="F20" s="740"/>
      <c r="G20" s="740"/>
      <c r="H20" s="740"/>
      <c r="I20" s="740"/>
      <c r="J20" s="740"/>
      <c r="K20" s="740"/>
      <c r="L20" s="740"/>
      <c r="M20" s="740"/>
      <c r="N20" s="740"/>
      <c r="O20" s="740"/>
      <c r="P20" s="740"/>
      <c r="Q20" s="741"/>
      <c r="R20" s="742"/>
      <c r="S20" s="743"/>
    </row>
    <row r="21" spans="1:19" ht="20.100000000000001" customHeight="1">
      <c r="A21" s="1">
        <f t="shared" si="1"/>
        <v>0</v>
      </c>
      <c r="B21" s="738"/>
      <c r="C21" s="739"/>
      <c r="D21" s="740"/>
      <c r="E21" s="740"/>
      <c r="F21" s="740"/>
      <c r="G21" s="740"/>
      <c r="H21" s="740"/>
      <c r="I21" s="740"/>
      <c r="J21" s="740"/>
      <c r="K21" s="740"/>
      <c r="L21" s="740"/>
      <c r="M21" s="740"/>
      <c r="N21" s="740"/>
      <c r="O21" s="740"/>
      <c r="P21" s="740"/>
      <c r="Q21" s="741"/>
      <c r="R21" s="742"/>
      <c r="S21" s="743"/>
    </row>
    <row r="22" spans="1:19" ht="20.100000000000001" customHeight="1">
      <c r="A22" s="1">
        <f t="shared" si="1"/>
        <v>0</v>
      </c>
      <c r="B22" s="738"/>
      <c r="C22" s="739"/>
      <c r="D22" s="740"/>
      <c r="E22" s="740"/>
      <c r="F22" s="740"/>
      <c r="G22" s="740"/>
      <c r="H22" s="740"/>
      <c r="I22" s="740"/>
      <c r="J22" s="740"/>
      <c r="K22" s="740"/>
      <c r="L22" s="740"/>
      <c r="M22" s="740"/>
      <c r="N22" s="740"/>
      <c r="O22" s="740"/>
      <c r="P22" s="740"/>
      <c r="Q22" s="741"/>
      <c r="R22" s="742"/>
      <c r="S22" s="743"/>
    </row>
    <row r="23" spans="1:19" ht="20.100000000000001" customHeight="1">
      <c r="A23" s="1">
        <f t="shared" si="1"/>
        <v>0</v>
      </c>
      <c r="B23" s="738"/>
      <c r="C23" s="739"/>
      <c r="D23" s="740"/>
      <c r="E23" s="740"/>
      <c r="F23" s="740"/>
      <c r="G23" s="740"/>
      <c r="H23" s="740"/>
      <c r="I23" s="740"/>
      <c r="J23" s="740"/>
      <c r="K23" s="740"/>
      <c r="L23" s="740"/>
      <c r="M23" s="740"/>
      <c r="N23" s="740"/>
      <c r="O23" s="740"/>
      <c r="P23" s="740"/>
      <c r="Q23" s="741"/>
      <c r="R23" s="742"/>
      <c r="S23" s="743"/>
    </row>
    <row r="24" spans="1:19" ht="20.100000000000001" customHeight="1">
      <c r="A24" s="1">
        <f t="shared" si="1"/>
        <v>0</v>
      </c>
      <c r="B24" s="738"/>
      <c r="C24" s="739"/>
      <c r="D24" s="740"/>
      <c r="E24" s="740"/>
      <c r="F24" s="740"/>
      <c r="G24" s="740"/>
      <c r="H24" s="740"/>
      <c r="I24" s="740"/>
      <c r="J24" s="740"/>
      <c r="K24" s="740"/>
      <c r="L24" s="740"/>
      <c r="M24" s="740"/>
      <c r="N24" s="740"/>
      <c r="O24" s="740"/>
      <c r="P24" s="740"/>
      <c r="Q24" s="741"/>
      <c r="R24" s="742"/>
      <c r="S24" s="743"/>
    </row>
    <row r="25" spans="1:19" ht="20.100000000000001" customHeight="1">
      <c r="A25" s="1">
        <f t="shared" si="1"/>
        <v>0</v>
      </c>
      <c r="B25" s="738"/>
      <c r="C25" s="739"/>
      <c r="D25" s="740"/>
      <c r="E25" s="740"/>
      <c r="F25" s="740"/>
      <c r="G25" s="740"/>
      <c r="H25" s="740"/>
      <c r="I25" s="740"/>
      <c r="J25" s="740"/>
      <c r="K25" s="740"/>
      <c r="L25" s="740"/>
      <c r="M25" s="740"/>
      <c r="N25" s="740"/>
      <c r="O25" s="740"/>
      <c r="P25" s="740"/>
      <c r="Q25" s="741"/>
      <c r="R25" s="742"/>
      <c r="S25" s="743"/>
    </row>
    <row r="26" spans="1:19" ht="20.100000000000001" customHeight="1">
      <c r="A26" s="1">
        <f t="shared" si="1"/>
        <v>0</v>
      </c>
      <c r="B26" s="738"/>
      <c r="C26" s="739"/>
      <c r="D26" s="740"/>
      <c r="E26" s="740"/>
      <c r="F26" s="740"/>
      <c r="G26" s="740"/>
      <c r="H26" s="740"/>
      <c r="I26" s="740"/>
      <c r="J26" s="740"/>
      <c r="K26" s="740"/>
      <c r="L26" s="740"/>
      <c r="M26" s="740"/>
      <c r="N26" s="740"/>
      <c r="O26" s="740"/>
      <c r="P26" s="740"/>
      <c r="Q26" s="741"/>
      <c r="R26" s="742"/>
      <c r="S26" s="743"/>
    </row>
    <row r="27" spans="1:19" ht="20.100000000000001" customHeight="1">
      <c r="A27" s="1">
        <f t="shared" si="1"/>
        <v>0</v>
      </c>
      <c r="B27" s="738"/>
      <c r="C27" s="739"/>
      <c r="D27" s="740"/>
      <c r="E27" s="740"/>
      <c r="F27" s="740"/>
      <c r="G27" s="740"/>
      <c r="H27" s="740"/>
      <c r="I27" s="740"/>
      <c r="J27" s="740"/>
      <c r="K27" s="740"/>
      <c r="L27" s="740"/>
      <c r="M27" s="740"/>
      <c r="N27" s="740"/>
      <c r="O27" s="740"/>
      <c r="P27" s="740"/>
      <c r="Q27" s="741"/>
      <c r="R27" s="742"/>
      <c r="S27" s="743"/>
    </row>
    <row r="28" spans="1:19" ht="20.100000000000001" customHeight="1">
      <c r="A28" s="1">
        <f t="shared" si="1"/>
        <v>0</v>
      </c>
      <c r="B28" s="738"/>
      <c r="C28" s="739"/>
      <c r="D28" s="740"/>
      <c r="E28" s="740"/>
      <c r="F28" s="740"/>
      <c r="G28" s="740"/>
      <c r="H28" s="740"/>
      <c r="I28" s="740"/>
      <c r="J28" s="740"/>
      <c r="K28" s="740"/>
      <c r="L28" s="740"/>
      <c r="M28" s="740"/>
      <c r="N28" s="740"/>
      <c r="O28" s="740"/>
      <c r="P28" s="740"/>
      <c r="Q28" s="741"/>
      <c r="R28" s="742"/>
      <c r="S28" s="743"/>
    </row>
    <row r="29" spans="1:19" ht="20.100000000000001" customHeight="1">
      <c r="A29" s="1">
        <f t="shared" si="1"/>
        <v>0</v>
      </c>
      <c r="B29" s="738"/>
      <c r="C29" s="739"/>
      <c r="D29" s="740"/>
      <c r="E29" s="740"/>
      <c r="F29" s="740"/>
      <c r="G29" s="740"/>
      <c r="H29" s="740"/>
      <c r="I29" s="740"/>
      <c r="J29" s="740"/>
      <c r="K29" s="740"/>
      <c r="L29" s="740"/>
      <c r="M29" s="740"/>
      <c r="N29" s="740"/>
      <c r="O29" s="740"/>
      <c r="P29" s="740"/>
      <c r="Q29" s="741"/>
      <c r="R29" s="742"/>
      <c r="S29" s="743"/>
    </row>
    <row r="30" spans="1:19" ht="20.100000000000001" customHeight="1">
      <c r="A30" s="1">
        <f t="shared" si="1"/>
        <v>0</v>
      </c>
      <c r="B30" s="738"/>
      <c r="C30" s="739"/>
      <c r="D30" s="740"/>
      <c r="E30" s="740"/>
      <c r="F30" s="740"/>
      <c r="G30" s="740"/>
      <c r="H30" s="740"/>
      <c r="I30" s="740"/>
      <c r="J30" s="740"/>
      <c r="K30" s="740"/>
      <c r="L30" s="740"/>
      <c r="M30" s="740"/>
      <c r="N30" s="740"/>
      <c r="O30" s="740"/>
      <c r="P30" s="740"/>
      <c r="Q30" s="741"/>
      <c r="R30" s="742"/>
      <c r="S30" s="743"/>
    </row>
    <row r="31" spans="1:19" ht="20.100000000000001" customHeight="1">
      <c r="A31" s="1">
        <f t="shared" si="1"/>
        <v>0</v>
      </c>
      <c r="B31" s="738"/>
      <c r="C31" s="739"/>
      <c r="D31" s="744"/>
      <c r="E31" s="744"/>
      <c r="F31" s="744"/>
      <c r="G31" s="744"/>
      <c r="H31" s="744"/>
      <c r="I31" s="744"/>
      <c r="J31" s="744"/>
      <c r="K31" s="744"/>
      <c r="L31" s="744"/>
      <c r="M31" s="744"/>
      <c r="N31" s="744"/>
      <c r="O31" s="744"/>
      <c r="P31" s="740"/>
      <c r="Q31" s="741"/>
      <c r="R31" s="742"/>
      <c r="S31" s="743"/>
    </row>
    <row r="32" spans="1:19" ht="20.100000000000001" customHeight="1">
      <c r="A32" s="1">
        <f t="shared" si="1"/>
        <v>0</v>
      </c>
      <c r="B32" s="738"/>
      <c r="C32" s="739"/>
      <c r="D32" s="740"/>
      <c r="E32" s="740"/>
      <c r="F32" s="740"/>
      <c r="G32" s="740"/>
      <c r="H32" s="740"/>
      <c r="I32" s="740"/>
      <c r="J32" s="740"/>
      <c r="K32" s="740"/>
      <c r="L32" s="740"/>
      <c r="M32" s="740"/>
      <c r="N32" s="740"/>
      <c r="O32" s="740"/>
      <c r="P32" s="740"/>
      <c r="Q32" s="741"/>
      <c r="R32" s="742"/>
      <c r="S32" s="743"/>
    </row>
    <row r="33" spans="1:19" ht="20.100000000000001" customHeight="1">
      <c r="A33" s="1">
        <f t="shared" si="1"/>
        <v>0</v>
      </c>
      <c r="B33" s="738"/>
      <c r="C33" s="739"/>
      <c r="D33" s="740"/>
      <c r="E33" s="740"/>
      <c r="F33" s="740"/>
      <c r="G33" s="740"/>
      <c r="H33" s="740"/>
      <c r="I33" s="740"/>
      <c r="J33" s="740"/>
      <c r="K33" s="740"/>
      <c r="L33" s="740"/>
      <c r="M33" s="740"/>
      <c r="N33" s="740"/>
      <c r="O33" s="740"/>
      <c r="P33" s="740"/>
      <c r="Q33" s="741"/>
      <c r="R33" s="742"/>
      <c r="S33" s="743"/>
    </row>
    <row r="34" spans="1:19" ht="20.100000000000001" customHeight="1">
      <c r="A34" s="1">
        <f t="shared" si="1"/>
        <v>0</v>
      </c>
      <c r="B34" s="738"/>
      <c r="C34" s="739"/>
      <c r="D34" s="740"/>
      <c r="E34" s="740"/>
      <c r="F34" s="740"/>
      <c r="G34" s="740"/>
      <c r="H34" s="740"/>
      <c r="I34" s="740"/>
      <c r="J34" s="740"/>
      <c r="K34" s="740"/>
      <c r="L34" s="740"/>
      <c r="M34" s="740"/>
      <c r="N34" s="740"/>
      <c r="O34" s="740"/>
      <c r="P34" s="740"/>
      <c r="Q34" s="741"/>
      <c r="R34" s="742"/>
      <c r="S34" s="743"/>
    </row>
    <row r="35" spans="1:19" ht="20.100000000000001" customHeight="1">
      <c r="A35" s="1">
        <f t="shared" si="1"/>
        <v>0</v>
      </c>
      <c r="B35" s="738"/>
      <c r="C35" s="739"/>
      <c r="D35" s="740"/>
      <c r="E35" s="740"/>
      <c r="F35" s="740"/>
      <c r="G35" s="740"/>
      <c r="H35" s="740"/>
      <c r="I35" s="740"/>
      <c r="J35" s="740"/>
      <c r="K35" s="740"/>
      <c r="L35" s="740"/>
      <c r="M35" s="740"/>
      <c r="N35" s="740"/>
      <c r="O35" s="740"/>
      <c r="P35" s="740"/>
      <c r="Q35" s="741"/>
      <c r="R35" s="742"/>
      <c r="S35" s="743"/>
    </row>
    <row r="36" spans="1:19" ht="20.100000000000001" customHeight="1">
      <c r="A36" s="1">
        <f t="shared" si="1"/>
        <v>0</v>
      </c>
      <c r="B36" s="738"/>
      <c r="C36" s="739"/>
      <c r="D36" s="740"/>
      <c r="E36" s="740"/>
      <c r="F36" s="740"/>
      <c r="G36" s="740"/>
      <c r="H36" s="740"/>
      <c r="I36" s="740"/>
      <c r="J36" s="740"/>
      <c r="K36" s="740"/>
      <c r="L36" s="740"/>
      <c r="M36" s="740"/>
      <c r="N36" s="740"/>
      <c r="O36" s="740"/>
      <c r="P36" s="740"/>
      <c r="Q36" s="741"/>
      <c r="R36" s="742"/>
      <c r="S36" s="743"/>
    </row>
    <row r="37" spans="1:19" ht="20.100000000000001" customHeight="1">
      <c r="A37" s="1">
        <f t="shared" si="1"/>
        <v>0</v>
      </c>
      <c r="B37" s="738"/>
      <c r="C37" s="739"/>
      <c r="D37" s="740"/>
      <c r="E37" s="740"/>
      <c r="F37" s="740"/>
      <c r="G37" s="740"/>
      <c r="H37" s="740"/>
      <c r="I37" s="740"/>
      <c r="J37" s="740"/>
      <c r="K37" s="740"/>
      <c r="L37" s="740"/>
      <c r="M37" s="740"/>
      <c r="N37" s="740"/>
      <c r="O37" s="740"/>
      <c r="P37" s="740"/>
      <c r="Q37" s="741"/>
      <c r="R37" s="742"/>
      <c r="S37" s="743"/>
    </row>
    <row r="38" spans="1:19" ht="20.100000000000001" customHeight="1">
      <c r="A38" s="1">
        <f t="shared" si="1"/>
        <v>0</v>
      </c>
      <c r="B38" s="738"/>
      <c r="C38" s="739"/>
      <c r="D38" s="740"/>
      <c r="E38" s="740"/>
      <c r="F38" s="740"/>
      <c r="G38" s="740"/>
      <c r="H38" s="740"/>
      <c r="I38" s="740"/>
      <c r="J38" s="740"/>
      <c r="K38" s="740"/>
      <c r="L38" s="740"/>
      <c r="M38" s="740"/>
      <c r="N38" s="740"/>
      <c r="O38" s="740"/>
      <c r="P38" s="740"/>
      <c r="Q38" s="741"/>
      <c r="R38" s="742"/>
      <c r="S38" s="743"/>
    </row>
    <row r="39" spans="1:19" ht="20.100000000000001" customHeight="1">
      <c r="A39" s="1">
        <f t="shared" si="1"/>
        <v>0</v>
      </c>
      <c r="B39" s="738"/>
      <c r="C39" s="739"/>
      <c r="D39" s="740"/>
      <c r="E39" s="740"/>
      <c r="F39" s="740"/>
      <c r="G39" s="740"/>
      <c r="H39" s="740"/>
      <c r="I39" s="740"/>
      <c r="J39" s="740"/>
      <c r="K39" s="740"/>
      <c r="L39" s="740"/>
      <c r="M39" s="740"/>
      <c r="N39" s="740"/>
      <c r="O39" s="740"/>
      <c r="P39" s="740"/>
      <c r="Q39" s="741"/>
      <c r="R39" s="742"/>
      <c r="S39" s="743"/>
    </row>
    <row r="40" spans="1:19" ht="20.100000000000001" customHeight="1">
      <c r="A40" s="1">
        <f t="shared" si="1"/>
        <v>0</v>
      </c>
      <c r="B40" s="738"/>
      <c r="C40" s="739"/>
      <c r="D40" s="740"/>
      <c r="E40" s="740"/>
      <c r="F40" s="740"/>
      <c r="G40" s="740"/>
      <c r="H40" s="740"/>
      <c r="I40" s="740"/>
      <c r="J40" s="740"/>
      <c r="K40" s="740"/>
      <c r="L40" s="740"/>
      <c r="M40" s="740"/>
      <c r="N40" s="740"/>
      <c r="O40" s="740"/>
      <c r="P40" s="740"/>
      <c r="Q40" s="741"/>
      <c r="R40" s="742"/>
      <c r="S40" s="743"/>
    </row>
    <row r="41" spans="1:19" ht="20.100000000000001" customHeight="1">
      <c r="A41" s="1">
        <f t="shared" si="1"/>
        <v>0</v>
      </c>
      <c r="B41" s="738"/>
      <c r="C41" s="739"/>
      <c r="D41" s="740"/>
      <c r="E41" s="740"/>
      <c r="F41" s="740"/>
      <c r="G41" s="740"/>
      <c r="H41" s="740"/>
      <c r="I41" s="740"/>
      <c r="J41" s="740"/>
      <c r="K41" s="740"/>
      <c r="L41" s="740"/>
      <c r="M41" s="740"/>
      <c r="N41" s="740"/>
      <c r="O41" s="740"/>
      <c r="P41" s="740"/>
      <c r="Q41" s="741"/>
      <c r="R41" s="742"/>
      <c r="S41" s="743"/>
    </row>
    <row r="42" spans="1:19" ht="20.100000000000001" customHeight="1">
      <c r="A42" s="1">
        <f t="shared" si="1"/>
        <v>0</v>
      </c>
      <c r="B42" s="738"/>
      <c r="C42" s="739"/>
      <c r="D42" s="740"/>
      <c r="E42" s="740"/>
      <c r="F42" s="740"/>
      <c r="G42" s="740"/>
      <c r="H42" s="740"/>
      <c r="I42" s="740"/>
      <c r="J42" s="740"/>
      <c r="K42" s="740"/>
      <c r="L42" s="740"/>
      <c r="M42" s="740"/>
      <c r="N42" s="740"/>
      <c r="O42" s="740"/>
      <c r="P42" s="740"/>
      <c r="Q42" s="741"/>
      <c r="R42" s="742"/>
      <c r="S42" s="743"/>
    </row>
    <row r="43" spans="1:19" ht="20.100000000000001" customHeight="1">
      <c r="A43" s="1">
        <f t="shared" si="1"/>
        <v>0</v>
      </c>
      <c r="B43" s="738"/>
      <c r="C43" s="739"/>
      <c r="D43" s="740"/>
      <c r="E43" s="740"/>
      <c r="F43" s="740"/>
      <c r="G43" s="740"/>
      <c r="H43" s="740"/>
      <c r="I43" s="740"/>
      <c r="J43" s="740"/>
      <c r="K43" s="740"/>
      <c r="L43" s="740"/>
      <c r="M43" s="740"/>
      <c r="N43" s="740"/>
      <c r="O43" s="740"/>
      <c r="P43" s="740"/>
      <c r="Q43" s="741"/>
      <c r="R43" s="742"/>
      <c r="S43" s="743"/>
    </row>
    <row r="44" spans="1:19" ht="20.100000000000001" customHeight="1">
      <c r="A44" s="1">
        <f t="shared" si="1"/>
        <v>0</v>
      </c>
      <c r="B44" s="738"/>
      <c r="C44" s="739"/>
      <c r="D44" s="740"/>
      <c r="E44" s="740"/>
      <c r="F44" s="740"/>
      <c r="G44" s="740"/>
      <c r="H44" s="740"/>
      <c r="I44" s="740"/>
      <c r="J44" s="740"/>
      <c r="K44" s="740"/>
      <c r="L44" s="740"/>
      <c r="M44" s="740"/>
      <c r="N44" s="740"/>
      <c r="O44" s="740"/>
      <c r="P44" s="740"/>
      <c r="Q44" s="741"/>
      <c r="R44" s="742"/>
      <c r="S44" s="743"/>
    </row>
    <row r="45" spans="1:19" ht="20.100000000000001" customHeight="1">
      <c r="A45" s="1">
        <f t="shared" si="1"/>
        <v>0</v>
      </c>
      <c r="B45" s="738"/>
      <c r="C45" s="739"/>
      <c r="D45" s="740"/>
      <c r="E45" s="740"/>
      <c r="F45" s="740"/>
      <c r="G45" s="740"/>
      <c r="H45" s="740"/>
      <c r="I45" s="740"/>
      <c r="J45" s="740"/>
      <c r="K45" s="740"/>
      <c r="L45" s="740"/>
      <c r="M45" s="740"/>
      <c r="N45" s="740"/>
      <c r="O45" s="740"/>
      <c r="P45" s="740"/>
      <c r="Q45" s="741"/>
      <c r="R45" s="742"/>
      <c r="S45" s="743"/>
    </row>
    <row r="46" spans="1:19" ht="20.100000000000001" customHeight="1">
      <c r="A46" s="1">
        <f t="shared" si="1"/>
        <v>0</v>
      </c>
      <c r="B46" s="738"/>
      <c r="C46" s="739"/>
      <c r="D46" s="740"/>
      <c r="E46" s="740"/>
      <c r="F46" s="740"/>
      <c r="G46" s="740"/>
      <c r="H46" s="740"/>
      <c r="I46" s="740"/>
      <c r="J46" s="740"/>
      <c r="K46" s="740"/>
      <c r="L46" s="740"/>
      <c r="M46" s="740"/>
      <c r="N46" s="740"/>
      <c r="O46" s="740"/>
      <c r="P46" s="740"/>
      <c r="Q46" s="741"/>
      <c r="R46" s="742"/>
      <c r="S46" s="743"/>
    </row>
    <row r="47" spans="1:19" ht="20.100000000000001" customHeight="1">
      <c r="A47" s="1">
        <f t="shared" si="1"/>
        <v>0</v>
      </c>
      <c r="B47" s="738"/>
      <c r="C47" s="739"/>
      <c r="D47" s="740"/>
      <c r="E47" s="740"/>
      <c r="F47" s="740"/>
      <c r="G47" s="740"/>
      <c r="H47" s="740"/>
      <c r="I47" s="740"/>
      <c r="J47" s="740"/>
      <c r="K47" s="740"/>
      <c r="L47" s="740"/>
      <c r="M47" s="740"/>
      <c r="N47" s="740"/>
      <c r="O47" s="740"/>
      <c r="P47" s="740"/>
      <c r="Q47" s="741"/>
      <c r="R47" s="742"/>
      <c r="S47" s="743"/>
    </row>
    <row r="48" spans="1:19" ht="20.100000000000001" customHeight="1">
      <c r="A48" s="1">
        <f t="shared" si="1"/>
        <v>0</v>
      </c>
      <c r="B48" s="738"/>
      <c r="C48" s="739"/>
      <c r="D48" s="740"/>
      <c r="E48" s="740"/>
      <c r="F48" s="740"/>
      <c r="G48" s="740"/>
      <c r="H48" s="740"/>
      <c r="I48" s="740"/>
      <c r="J48" s="740"/>
      <c r="K48" s="740"/>
      <c r="L48" s="740"/>
      <c r="M48" s="740"/>
      <c r="N48" s="740"/>
      <c r="O48" s="740"/>
      <c r="P48" s="740"/>
      <c r="Q48" s="741"/>
      <c r="R48" s="742"/>
      <c r="S48" s="743"/>
    </row>
    <row r="49" spans="1:19" ht="20.100000000000001" customHeight="1">
      <c r="A49" s="1">
        <f t="shared" si="1"/>
        <v>0</v>
      </c>
      <c r="B49" s="738"/>
      <c r="C49" s="739"/>
      <c r="D49" s="740"/>
      <c r="E49" s="740"/>
      <c r="F49" s="740"/>
      <c r="G49" s="740"/>
      <c r="H49" s="740"/>
      <c r="I49" s="740"/>
      <c r="J49" s="740"/>
      <c r="K49" s="740"/>
      <c r="L49" s="740"/>
      <c r="M49" s="740"/>
      <c r="N49" s="740"/>
      <c r="O49" s="740"/>
      <c r="P49" s="740"/>
      <c r="Q49" s="741"/>
      <c r="R49" s="742"/>
      <c r="S49" s="743"/>
    </row>
    <row r="50" spans="1:19" ht="20.100000000000001" customHeight="1">
      <c r="A50" s="1">
        <f t="shared" si="1"/>
        <v>0</v>
      </c>
      <c r="B50" s="738"/>
      <c r="C50" s="739"/>
      <c r="D50" s="740"/>
      <c r="E50" s="740"/>
      <c r="F50" s="740"/>
      <c r="G50" s="740"/>
      <c r="H50" s="740"/>
      <c r="I50" s="740"/>
      <c r="J50" s="740"/>
      <c r="K50" s="740"/>
      <c r="L50" s="740"/>
      <c r="M50" s="740"/>
      <c r="N50" s="740"/>
      <c r="O50" s="740"/>
      <c r="P50" s="740"/>
      <c r="Q50" s="741"/>
      <c r="R50" s="742"/>
      <c r="S50" s="743"/>
    </row>
    <row r="51" spans="1:19" ht="20.100000000000001" customHeight="1">
      <c r="A51" s="1">
        <f t="shared" si="1"/>
        <v>0</v>
      </c>
      <c r="B51" s="738"/>
      <c r="C51" s="739"/>
      <c r="D51" s="740"/>
      <c r="E51" s="740"/>
      <c r="F51" s="740"/>
      <c r="G51" s="740"/>
      <c r="H51" s="740"/>
      <c r="I51" s="740"/>
      <c r="J51" s="740"/>
      <c r="K51" s="740"/>
      <c r="L51" s="740"/>
      <c r="M51" s="740"/>
      <c r="N51" s="740"/>
      <c r="O51" s="740"/>
      <c r="P51" s="740"/>
      <c r="Q51" s="741"/>
      <c r="R51" s="742"/>
      <c r="S51" s="743"/>
    </row>
    <row r="52" spans="1:19" ht="20.100000000000001" customHeight="1">
      <c r="A52" s="1">
        <f t="shared" si="1"/>
        <v>0</v>
      </c>
      <c r="B52" s="738"/>
      <c r="C52" s="739"/>
      <c r="D52" s="740"/>
      <c r="E52" s="740"/>
      <c r="F52" s="740"/>
      <c r="G52" s="740"/>
      <c r="H52" s="740"/>
      <c r="I52" s="740"/>
      <c r="J52" s="740"/>
      <c r="K52" s="740"/>
      <c r="L52" s="740"/>
      <c r="M52" s="740"/>
      <c r="N52" s="740"/>
      <c r="O52" s="740"/>
      <c r="P52" s="740"/>
      <c r="Q52" s="741"/>
      <c r="R52" s="742"/>
      <c r="S52" s="743"/>
    </row>
    <row r="53" spans="1:19" ht="20.100000000000001" customHeight="1">
      <c r="A53" s="1">
        <f t="shared" si="1"/>
        <v>0</v>
      </c>
      <c r="B53" s="738"/>
      <c r="C53" s="739"/>
      <c r="D53" s="740"/>
      <c r="E53" s="740"/>
      <c r="F53" s="740"/>
      <c r="G53" s="740"/>
      <c r="H53" s="740"/>
      <c r="I53" s="740"/>
      <c r="J53" s="740"/>
      <c r="K53" s="740"/>
      <c r="L53" s="740"/>
      <c r="M53" s="740"/>
      <c r="N53" s="740"/>
      <c r="O53" s="740"/>
      <c r="P53" s="740"/>
      <c r="Q53" s="741"/>
      <c r="R53" s="742"/>
      <c r="S53" s="743"/>
    </row>
    <row r="54" spans="1:19" ht="20.100000000000001" customHeight="1">
      <c r="A54" s="1">
        <f t="shared" si="1"/>
        <v>0</v>
      </c>
      <c r="B54" s="745"/>
      <c r="C54" s="746"/>
      <c r="D54" s="747"/>
      <c r="E54" s="747"/>
      <c r="F54" s="747"/>
      <c r="G54" s="747"/>
      <c r="H54" s="747"/>
      <c r="I54" s="747"/>
      <c r="J54" s="747"/>
      <c r="K54" s="747"/>
      <c r="L54" s="747"/>
      <c r="M54" s="747"/>
      <c r="N54" s="747"/>
      <c r="O54" s="747"/>
      <c r="P54" s="747"/>
      <c r="Q54" s="748"/>
      <c r="R54" s="749"/>
      <c r="S54" s="750"/>
    </row>
    <row r="55" spans="1:19">
      <c r="B55" s="3"/>
    </row>
    <row r="56" spans="1:19">
      <c r="B56" s="3"/>
    </row>
    <row r="57" spans="1:19">
      <c r="B57" s="3"/>
    </row>
    <row r="58" spans="1:19">
      <c r="B58" s="3"/>
    </row>
    <row r="59" spans="1:19">
      <c r="B59" s="3"/>
    </row>
    <row r="60" spans="1:19">
      <c r="B60" s="3"/>
    </row>
    <row r="61" spans="1:19">
      <c r="B61" s="3"/>
    </row>
    <row r="62" spans="1:19">
      <c r="B62" s="3"/>
    </row>
    <row r="63" spans="1:19">
      <c r="B63" s="3"/>
    </row>
    <row r="64" spans="1:19">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row r="81" spans="2:2">
      <c r="B81" s="3"/>
    </row>
    <row r="82" spans="2:2">
      <c r="B82" s="3"/>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3"/>
    </row>
    <row r="94" spans="2:2">
      <c r="B94" s="3"/>
    </row>
    <row r="95" spans="2:2">
      <c r="B95" s="3"/>
    </row>
    <row r="96" spans="2:2">
      <c r="B96" s="3"/>
    </row>
    <row r="97" spans="2:2">
      <c r="B97" s="3"/>
    </row>
    <row r="98" spans="2:2">
      <c r="B98" s="3"/>
    </row>
    <row r="99" spans="2:2">
      <c r="B99" s="3"/>
    </row>
    <row r="100" spans="2:2">
      <c r="B100" s="3"/>
    </row>
    <row r="101" spans="2:2">
      <c r="B101" s="3"/>
    </row>
    <row r="102" spans="2:2">
      <c r="B102" s="3"/>
    </row>
    <row r="103" spans="2:2">
      <c r="B103" s="3"/>
    </row>
    <row r="104" spans="2:2">
      <c r="B104" s="3"/>
    </row>
    <row r="105" spans="2:2">
      <c r="B105" s="3"/>
    </row>
    <row r="106" spans="2:2">
      <c r="B106" s="3"/>
    </row>
    <row r="107" spans="2:2">
      <c r="B107" s="3"/>
    </row>
    <row r="108" spans="2:2">
      <c r="B108" s="3"/>
    </row>
    <row r="109" spans="2:2">
      <c r="B109" s="3"/>
    </row>
    <row r="110" spans="2:2">
      <c r="B110" s="3"/>
    </row>
    <row r="111" spans="2:2">
      <c r="B111" s="3"/>
    </row>
  </sheetData>
  <mergeCells count="2">
    <mergeCell ref="C4:Q4"/>
    <mergeCell ref="B1:S1"/>
  </mergeCells>
  <phoneticPr fontId="4"/>
  <printOptions horizontalCentered="1"/>
  <pageMargins left="0.39370078740157483" right="0.39370078740157483" top="0.39370078740157483" bottom="0.39370078740157483" header="0.19685039370078741" footer="0.19685039370078741"/>
  <pageSetup paperSize="9" scale="75"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92D050"/>
  </sheetPr>
  <dimension ref="A1:BH100"/>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59" width="9" hidden="1" customWidth="1"/>
  </cols>
  <sheetData>
    <row r="1" spans="1:60" ht="12" customHeight="1">
      <c r="A1" s="1668" t="s">
        <v>2633</v>
      </c>
      <c r="B1" s="1668"/>
      <c r="C1" s="1668"/>
      <c r="D1" s="1668"/>
      <c r="E1" s="1668"/>
      <c r="F1" s="1668"/>
      <c r="G1" s="1668"/>
      <c r="H1" s="1668"/>
      <c r="I1" s="1668"/>
      <c r="J1" s="1668"/>
      <c r="K1" s="1668"/>
      <c r="L1" s="1668"/>
      <c r="M1" s="1668"/>
      <c r="N1" s="1668"/>
      <c r="O1" s="1668"/>
      <c r="P1" s="1668"/>
      <c r="Q1" s="1668"/>
      <c r="R1" s="1668"/>
      <c r="S1" s="1668"/>
      <c r="T1" s="1668"/>
      <c r="U1" s="1668"/>
      <c r="V1" s="1668"/>
      <c r="W1" s="1668"/>
      <c r="X1" s="62"/>
      <c r="Y1" s="62"/>
      <c r="Z1" s="62"/>
      <c r="AA1" s="62"/>
      <c r="AB1" s="62"/>
      <c r="AC1" s="62"/>
      <c r="AD1" s="62"/>
      <c r="AE1" s="62"/>
      <c r="AF1" s="62"/>
      <c r="AG1" s="62"/>
      <c r="AH1" s="62"/>
      <c r="AI1" s="62"/>
      <c r="AJ1" s="62"/>
      <c r="AK1" s="62"/>
      <c r="AL1" s="62"/>
      <c r="AM1" s="62"/>
      <c r="AN1" s="62"/>
      <c r="AO1" s="62"/>
      <c r="AP1" s="62"/>
      <c r="AQ1" s="125" t="s">
        <v>2808</v>
      </c>
      <c r="AR1" s="105"/>
      <c r="AS1" s="62"/>
      <c r="AT1" s="62"/>
      <c r="AU1" s="62"/>
      <c r="AV1" s="62"/>
      <c r="AW1" s="62"/>
      <c r="AX1" s="62"/>
      <c r="AY1" s="62"/>
      <c r="AZ1" s="62"/>
      <c r="BA1" s="62"/>
      <c r="BB1" s="62"/>
      <c r="BH1" s="167"/>
    </row>
    <row r="2" spans="1:60" ht="12" customHeight="1" thickBo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t="s">
        <v>108</v>
      </c>
      <c r="AK2" s="62"/>
      <c r="AL2" s="62"/>
      <c r="AM2" s="62"/>
      <c r="AN2" s="62"/>
      <c r="AO2" s="62"/>
      <c r="AP2" s="62"/>
      <c r="AQ2" s="62"/>
      <c r="AR2" s="104"/>
      <c r="AS2" s="62"/>
      <c r="AT2" s="62"/>
      <c r="AU2" s="62"/>
      <c r="AV2" s="62"/>
      <c r="AW2" s="62"/>
      <c r="AX2" s="62"/>
      <c r="AY2" s="62"/>
      <c r="AZ2" s="62"/>
      <c r="BA2" s="62"/>
      <c r="BB2" s="62"/>
    </row>
    <row r="3" spans="1:60" ht="12" customHeight="1">
      <c r="A3" s="517" t="s">
        <v>109</v>
      </c>
      <c r="B3" s="518"/>
      <c r="C3" s="518"/>
      <c r="D3" s="518"/>
      <c r="E3" s="518"/>
      <c r="F3" s="518"/>
      <c r="G3" s="146"/>
      <c r="H3" s="146"/>
      <c r="I3" s="1669">
        <f>申請書!D97</f>
        <v>0</v>
      </c>
      <c r="J3" s="1670"/>
      <c r="K3" s="1670"/>
      <c r="L3" s="1670"/>
      <c r="M3" s="1670"/>
      <c r="N3" s="1670"/>
      <c r="O3" s="1670"/>
      <c r="P3" s="1670"/>
      <c r="Q3" s="1670"/>
      <c r="R3" s="1670"/>
      <c r="S3" s="1670"/>
      <c r="T3" s="1670"/>
      <c r="U3" s="1670"/>
      <c r="V3" s="1670"/>
      <c r="W3" s="1670"/>
      <c r="X3" s="1670"/>
      <c r="Y3" s="1670"/>
      <c r="Z3" s="1670"/>
      <c r="AA3" s="1670"/>
      <c r="AB3" s="1670"/>
      <c r="AC3" s="1670"/>
      <c r="AD3" s="1670"/>
      <c r="AE3" s="1670"/>
      <c r="AF3" s="1670"/>
      <c r="AG3" s="1670"/>
      <c r="AH3" s="1670"/>
      <c r="AI3" s="1670"/>
      <c r="AJ3" s="1670"/>
      <c r="AK3" s="1670"/>
      <c r="AL3" s="1670"/>
      <c r="AM3" s="1670"/>
      <c r="AN3" s="1670"/>
      <c r="AO3" s="1670"/>
      <c r="AP3" s="1670"/>
      <c r="AQ3" s="1671"/>
      <c r="AR3" s="104"/>
      <c r="AS3" s="62"/>
      <c r="AT3" s="62"/>
      <c r="AU3" s="62"/>
      <c r="AV3" s="62"/>
      <c r="AW3" s="62"/>
      <c r="AX3" s="62"/>
      <c r="AY3" s="62"/>
      <c r="AZ3" s="62"/>
      <c r="BA3" s="62"/>
      <c r="BB3" s="62"/>
    </row>
    <row r="4" spans="1:60" ht="12" customHeight="1">
      <c r="A4" s="519" t="s">
        <v>51</v>
      </c>
      <c r="B4" s="520"/>
      <c r="C4" s="520"/>
      <c r="D4" s="520"/>
      <c r="E4" s="520"/>
      <c r="F4" s="520"/>
      <c r="G4" s="113"/>
      <c r="H4" s="113"/>
      <c r="I4" s="1672">
        <f>申請書!B167</f>
        <v>0</v>
      </c>
      <c r="J4" s="1673"/>
      <c r="K4" s="1673"/>
      <c r="L4" s="1673"/>
      <c r="M4" s="1673"/>
      <c r="N4" s="1673"/>
      <c r="O4" s="1673"/>
      <c r="P4" s="1673"/>
      <c r="Q4" s="1673"/>
      <c r="R4" s="1673"/>
      <c r="S4" s="1673"/>
      <c r="T4" s="1673"/>
      <c r="U4" s="1673"/>
      <c r="V4" s="1673"/>
      <c r="W4" s="1673"/>
      <c r="X4" s="1673"/>
      <c r="Y4" s="1673"/>
      <c r="Z4" s="1673"/>
      <c r="AA4" s="1673"/>
      <c r="AB4" s="1673"/>
      <c r="AC4" s="1673"/>
      <c r="AD4" s="1673"/>
      <c r="AE4" s="1673"/>
      <c r="AF4" s="1673"/>
      <c r="AG4" s="1673"/>
      <c r="AH4" s="1673"/>
      <c r="AI4" s="1673"/>
      <c r="AJ4" s="1673"/>
      <c r="AK4" s="1673"/>
      <c r="AL4" s="1673"/>
      <c r="AM4" s="1673"/>
      <c r="AN4" s="1673"/>
      <c r="AO4" s="1673"/>
      <c r="AP4" s="1673"/>
      <c r="AQ4" s="1674"/>
      <c r="AR4" s="104"/>
      <c r="AS4" s="62"/>
      <c r="AT4" s="62"/>
      <c r="AU4" s="62"/>
      <c r="AV4" s="62"/>
      <c r="AW4" s="62"/>
      <c r="AX4" s="62"/>
      <c r="AY4" s="62"/>
      <c r="AZ4" s="62"/>
      <c r="BA4" s="62"/>
      <c r="BB4" s="62"/>
    </row>
    <row r="5" spans="1:60" ht="12" customHeight="1">
      <c r="A5" s="519" t="s">
        <v>110</v>
      </c>
      <c r="B5" s="520"/>
      <c r="C5" s="520"/>
      <c r="D5" s="520"/>
      <c r="E5" s="520"/>
      <c r="F5" s="520"/>
      <c r="G5" s="520"/>
      <c r="H5" s="520"/>
      <c r="I5" s="1675" t="str">
        <f>申請書!D85&amp;"　"&amp;申請書!D83</f>
        <v>　</v>
      </c>
      <c r="J5" s="1676"/>
      <c r="K5" s="1676"/>
      <c r="L5" s="1676"/>
      <c r="M5" s="1676"/>
      <c r="N5" s="1676"/>
      <c r="O5" s="1676"/>
      <c r="P5" s="1676"/>
      <c r="Q5" s="1676"/>
      <c r="R5" s="1676"/>
      <c r="S5" s="1676"/>
      <c r="T5" s="1676"/>
      <c r="U5" s="1676"/>
      <c r="V5" s="1676"/>
      <c r="W5" s="1676"/>
      <c r="X5" s="1676"/>
      <c r="Y5" s="1676"/>
      <c r="Z5" s="1676"/>
      <c r="AA5" s="1676"/>
      <c r="AB5" s="1676"/>
      <c r="AC5" s="1676"/>
      <c r="AD5" s="1676"/>
      <c r="AE5" s="1676"/>
      <c r="AF5" s="1676"/>
      <c r="AG5" s="1676"/>
      <c r="AH5" s="1676"/>
      <c r="AI5" s="1676"/>
      <c r="AJ5" s="1676"/>
      <c r="AK5" s="1676"/>
      <c r="AL5" s="1676"/>
      <c r="AM5" s="1676"/>
      <c r="AN5" s="1676"/>
      <c r="AO5" s="1676"/>
      <c r="AP5" s="1676"/>
      <c r="AQ5" s="1677"/>
      <c r="AR5" s="104"/>
      <c r="AS5" s="62"/>
      <c r="AT5" s="62"/>
      <c r="AU5" s="62"/>
      <c r="AV5" s="62"/>
      <c r="AW5" s="62"/>
      <c r="AX5" s="62"/>
      <c r="AY5" s="62"/>
      <c r="AZ5" s="62"/>
      <c r="BA5" s="62"/>
      <c r="BB5" s="62"/>
    </row>
    <row r="6" spans="1:60" ht="12" customHeight="1" thickBot="1">
      <c r="A6" s="521" t="s">
        <v>53</v>
      </c>
      <c r="B6" s="522"/>
      <c r="C6" s="522"/>
      <c r="D6" s="522"/>
      <c r="E6" s="522"/>
      <c r="F6" s="522"/>
      <c r="G6" s="522"/>
      <c r="H6" s="522"/>
      <c r="I6" s="1684"/>
      <c r="J6" s="1685"/>
      <c r="K6" s="1685"/>
      <c r="L6" s="1685"/>
      <c r="M6" s="1685"/>
      <c r="N6" s="1685"/>
      <c r="O6" s="1685"/>
      <c r="P6" s="1685"/>
      <c r="Q6" s="1685"/>
      <c r="R6" s="1685"/>
      <c r="S6" s="1685"/>
      <c r="T6" s="1685"/>
      <c r="U6" s="1685"/>
      <c r="V6" s="1685"/>
      <c r="W6" s="1685"/>
      <c r="X6" s="1685"/>
      <c r="Y6" s="1685"/>
      <c r="Z6" s="1685"/>
      <c r="AA6" s="1685"/>
      <c r="AB6" s="1685"/>
      <c r="AC6" s="1685"/>
      <c r="AD6" s="1685"/>
      <c r="AE6" s="1685"/>
      <c r="AF6" s="1685"/>
      <c r="AG6" s="1685"/>
      <c r="AH6" s="1685"/>
      <c r="AI6" s="1685"/>
      <c r="AJ6" s="1685"/>
      <c r="AK6" s="1685"/>
      <c r="AL6" s="1685"/>
      <c r="AM6" s="1685"/>
      <c r="AN6" s="1685"/>
      <c r="AO6" s="1685"/>
      <c r="AP6" s="1685"/>
      <c r="AQ6" s="1686"/>
      <c r="AR6" s="104"/>
      <c r="AS6" s="62"/>
      <c r="AT6" s="62"/>
      <c r="AU6" s="62"/>
      <c r="AV6" s="62"/>
      <c r="AW6" s="62"/>
      <c r="AX6" s="62"/>
      <c r="AY6" s="62"/>
      <c r="AZ6" s="62"/>
      <c r="BA6" s="62"/>
      <c r="BB6" s="62"/>
    </row>
    <row r="7" spans="1:60" ht="12" customHeight="1">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104"/>
      <c r="AS7" s="62"/>
      <c r="AT7" s="62"/>
      <c r="AU7" s="62"/>
      <c r="AV7" s="62"/>
      <c r="AW7" s="62"/>
      <c r="AX7" s="62"/>
      <c r="AY7" s="62"/>
      <c r="AZ7" s="62"/>
      <c r="BA7" s="62"/>
      <c r="BB7" s="62"/>
    </row>
    <row r="8" spans="1:60" ht="12" customHeight="1">
      <c r="A8" s="62" t="s">
        <v>413</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104"/>
      <c r="AS8" s="62"/>
      <c r="AT8" s="62"/>
      <c r="AU8" s="62"/>
      <c r="AV8" s="62"/>
      <c r="AW8" s="62"/>
      <c r="AX8" s="62"/>
      <c r="AY8" s="62"/>
      <c r="AZ8" s="62"/>
      <c r="BA8" s="62"/>
      <c r="BB8" s="62"/>
    </row>
    <row r="9" spans="1:60" ht="12" customHeight="1" thickBot="1">
      <c r="A9" s="155" t="s">
        <v>111</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104"/>
      <c r="AS9" s="62"/>
      <c r="AT9" s="62"/>
      <c r="AU9" s="62"/>
      <c r="AV9" s="62"/>
      <c r="AW9" s="62"/>
      <c r="AX9" s="62"/>
      <c r="AY9" s="62"/>
      <c r="AZ9" s="62"/>
      <c r="BA9" s="62"/>
      <c r="BB9" s="62"/>
    </row>
    <row r="10" spans="1:60" ht="12" customHeight="1">
      <c r="A10" s="523"/>
      <c r="B10" s="1687" t="s">
        <v>112</v>
      </c>
      <c r="C10" s="1688"/>
      <c r="D10" s="1688"/>
      <c r="E10" s="1689"/>
      <c r="F10" s="1690" t="s">
        <v>24</v>
      </c>
      <c r="G10" s="1691"/>
      <c r="H10" s="1692"/>
      <c r="I10" s="1690" t="s">
        <v>113</v>
      </c>
      <c r="J10" s="1691"/>
      <c r="K10" s="1691"/>
      <c r="L10" s="1692"/>
      <c r="M10" s="524"/>
      <c r="N10" s="518"/>
      <c r="O10" s="518"/>
      <c r="P10" s="518"/>
      <c r="Q10" s="518"/>
      <c r="R10" s="518"/>
      <c r="S10" s="518"/>
      <c r="T10" s="518"/>
      <c r="U10" s="518"/>
      <c r="V10" s="518" t="s">
        <v>114</v>
      </c>
      <c r="W10" s="518"/>
      <c r="X10" s="518"/>
      <c r="Y10" s="518"/>
      <c r="Z10" s="518"/>
      <c r="AA10" s="518"/>
      <c r="AB10" s="518"/>
      <c r="AC10" s="518"/>
      <c r="AD10" s="518"/>
      <c r="AE10" s="518"/>
      <c r="AF10" s="518"/>
      <c r="AG10" s="518"/>
      <c r="AH10" s="518"/>
      <c r="AI10" s="518"/>
      <c r="AJ10" s="518"/>
      <c r="AK10" s="146"/>
      <c r="AL10" s="148"/>
      <c r="AM10" s="148"/>
      <c r="AN10" s="525" t="s">
        <v>414</v>
      </c>
      <c r="AO10" s="1690" t="s">
        <v>116</v>
      </c>
      <c r="AP10" s="1691"/>
      <c r="AQ10" s="1696"/>
      <c r="AR10" s="104"/>
      <c r="AS10" s="62"/>
      <c r="AT10" s="62"/>
      <c r="AU10" s="62"/>
      <c r="AV10" s="62"/>
      <c r="AW10" s="62"/>
      <c r="AX10" s="62"/>
      <c r="AY10" s="62"/>
      <c r="AZ10" s="62"/>
      <c r="BA10" s="62"/>
      <c r="BB10" s="62"/>
    </row>
    <row r="11" spans="1:60"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131"/>
      <c r="AK11" s="1681" t="s">
        <v>117</v>
      </c>
      <c r="AL11" s="1682"/>
      <c r="AM11" s="1682"/>
      <c r="AN11" s="1683"/>
      <c r="AO11" s="1678" t="s">
        <v>1762</v>
      </c>
      <c r="AP11" s="1679"/>
      <c r="AQ11" s="1697"/>
      <c r="AR11" s="104"/>
      <c r="AS11" s="62"/>
      <c r="AT11" s="62"/>
      <c r="AU11" s="62"/>
      <c r="AV11" s="62"/>
      <c r="AW11" s="62"/>
      <c r="AX11" s="62"/>
      <c r="AY11" s="62"/>
      <c r="AZ11" s="62"/>
      <c r="BA11" s="62"/>
      <c r="BB11" s="62"/>
    </row>
    <row r="12" spans="1:60" ht="12" customHeight="1">
      <c r="A12" s="1665" t="s">
        <v>1235</v>
      </c>
      <c r="B12" s="994" t="s">
        <v>415</v>
      </c>
      <c r="C12" s="995"/>
      <c r="D12" s="995"/>
      <c r="E12" s="995"/>
      <c r="F12" s="1705">
        <f>自己評価書表紙!O14</f>
        <v>1</v>
      </c>
      <c r="G12" s="1706"/>
      <c r="H12" s="1707"/>
      <c r="I12" s="529" t="s">
        <v>2576</v>
      </c>
      <c r="J12" s="146"/>
      <c r="K12" s="146"/>
      <c r="L12" s="177"/>
      <c r="M12" s="529" t="s">
        <v>2175</v>
      </c>
      <c r="N12" s="146"/>
      <c r="O12" s="146"/>
      <c r="P12" s="177"/>
      <c r="Q12" s="146" t="s">
        <v>2577</v>
      </c>
      <c r="R12" s="146" t="s">
        <v>2578</v>
      </c>
      <c r="S12" s="146"/>
      <c r="T12" s="146"/>
      <c r="U12" s="147" t="s">
        <v>2579</v>
      </c>
      <c r="V12" s="1662"/>
      <c r="W12" s="1662"/>
      <c r="X12" s="1662"/>
      <c r="Y12" s="147" t="s">
        <v>2580</v>
      </c>
      <c r="Z12" s="146"/>
      <c r="AA12" s="146"/>
      <c r="AB12" s="146"/>
      <c r="AC12" s="146"/>
      <c r="AD12" s="146"/>
      <c r="AE12" s="146"/>
      <c r="AF12" s="146"/>
      <c r="AG12" s="146"/>
      <c r="AH12" s="146"/>
      <c r="AI12" s="146"/>
      <c r="AJ12" s="146"/>
      <c r="AK12" s="1191" t="s">
        <v>1085</v>
      </c>
      <c r="AL12" s="146" t="s">
        <v>2146</v>
      </c>
      <c r="AM12" s="146"/>
      <c r="AN12" s="177"/>
      <c r="AO12" s="529"/>
      <c r="AP12" s="146"/>
      <c r="AQ12" s="530"/>
      <c r="AR12" s="104"/>
      <c r="AS12" s="1193">
        <v>204</v>
      </c>
      <c r="AT12" s="1193">
        <v>206</v>
      </c>
      <c r="AU12" s="1193">
        <v>208</v>
      </c>
      <c r="AV12" s="1193">
        <v>404</v>
      </c>
      <c r="AW12" s="1193">
        <v>406</v>
      </c>
      <c r="AX12" s="1193">
        <v>408</v>
      </c>
      <c r="AY12" s="62"/>
      <c r="AZ12" s="62"/>
      <c r="BA12" s="62"/>
      <c r="BB12" s="62"/>
    </row>
    <row r="13" spans="1:60" ht="12" customHeight="1">
      <c r="A13" s="1666"/>
      <c r="B13" s="124" t="s">
        <v>1713</v>
      </c>
      <c r="C13" s="62"/>
      <c r="D13" s="62"/>
      <c r="E13" s="62"/>
      <c r="F13" s="124"/>
      <c r="G13" s="62"/>
      <c r="H13" s="107"/>
      <c r="I13" s="124"/>
      <c r="J13" s="62"/>
      <c r="K13" s="62"/>
      <c r="L13" s="107"/>
      <c r="M13" s="127"/>
      <c r="N13" s="116"/>
      <c r="O13" s="116"/>
      <c r="P13" s="157"/>
      <c r="Q13" s="116"/>
      <c r="R13" s="116"/>
      <c r="S13" s="116"/>
      <c r="T13" s="116"/>
      <c r="U13" s="116"/>
      <c r="V13" s="116"/>
      <c r="W13" s="116"/>
      <c r="X13" s="116"/>
      <c r="Y13" s="116"/>
      <c r="Z13" s="116"/>
      <c r="AA13" s="116"/>
      <c r="AB13" s="116"/>
      <c r="AC13" s="116"/>
      <c r="AD13" s="116"/>
      <c r="AE13" s="116"/>
      <c r="AF13" s="116"/>
      <c r="AG13" s="116"/>
      <c r="AH13" s="116"/>
      <c r="AI13" s="116"/>
      <c r="AJ13" s="116"/>
      <c r="AK13" s="1192" t="s">
        <v>1085</v>
      </c>
      <c r="AL13" s="62" t="s">
        <v>2140</v>
      </c>
      <c r="AM13" s="62"/>
      <c r="AN13" s="107"/>
      <c r="AO13" s="124"/>
      <c r="AP13" s="62"/>
      <c r="AQ13" s="110"/>
      <c r="AR13" s="104"/>
      <c r="AS13" s="62"/>
      <c r="AT13" s="62"/>
      <c r="AU13" s="62"/>
      <c r="AV13" s="62"/>
      <c r="AW13" s="62"/>
      <c r="AX13" s="62"/>
      <c r="AY13" s="62"/>
      <c r="AZ13" s="62"/>
      <c r="BA13" s="62"/>
      <c r="BB13" s="62"/>
    </row>
    <row r="14" spans="1:60" ht="12" customHeight="1">
      <c r="A14" s="1666"/>
      <c r="B14" s="531" t="s">
        <v>1777</v>
      </c>
      <c r="C14" s="159"/>
      <c r="D14" s="159"/>
      <c r="E14" s="159"/>
      <c r="F14" s="124"/>
      <c r="G14" s="62"/>
      <c r="H14" s="107"/>
      <c r="I14" s="124"/>
      <c r="J14" s="62"/>
      <c r="K14" s="62"/>
      <c r="L14" s="107"/>
      <c r="M14" s="124" t="s">
        <v>2581</v>
      </c>
      <c r="N14" s="62"/>
      <c r="O14" s="62"/>
      <c r="P14" s="107"/>
      <c r="Q14" s="62" t="s">
        <v>2577</v>
      </c>
      <c r="R14" s="62" t="s">
        <v>2578</v>
      </c>
      <c r="S14" s="62"/>
      <c r="T14" s="62"/>
      <c r="U14" s="129" t="s">
        <v>2579</v>
      </c>
      <c r="V14" s="1663"/>
      <c r="W14" s="1663"/>
      <c r="X14" s="1663"/>
      <c r="Y14" s="129" t="s">
        <v>2580</v>
      </c>
      <c r="Z14" s="62"/>
      <c r="AA14" s="62" t="s">
        <v>2126</v>
      </c>
      <c r="AB14" s="62"/>
      <c r="AC14" s="129" t="s">
        <v>2579</v>
      </c>
      <c r="AD14" s="1663"/>
      <c r="AE14" s="1663"/>
      <c r="AF14" s="1663"/>
      <c r="AG14" s="129" t="s">
        <v>2580</v>
      </c>
      <c r="AH14" s="62" t="s">
        <v>2582</v>
      </c>
      <c r="AI14" s="62"/>
      <c r="AJ14" s="62"/>
      <c r="AK14" s="1192" t="s">
        <v>1085</v>
      </c>
      <c r="AL14" s="62" t="s">
        <v>2119</v>
      </c>
      <c r="AM14" s="62"/>
      <c r="AN14" s="107"/>
      <c r="AO14" s="109"/>
      <c r="AP14" s="63"/>
      <c r="AQ14" s="110"/>
      <c r="AR14" s="104"/>
      <c r="AS14" s="1193">
        <v>204</v>
      </c>
      <c r="AT14" s="1193">
        <v>206</v>
      </c>
      <c r="AU14" s="1193">
        <v>208</v>
      </c>
      <c r="AV14" s="1193">
        <v>404</v>
      </c>
      <c r="AW14" s="1193">
        <v>406</v>
      </c>
      <c r="AX14" s="1193">
        <v>408</v>
      </c>
      <c r="AY14" s="62"/>
      <c r="AZ14" s="1193">
        <v>455</v>
      </c>
      <c r="BA14" s="1193">
        <v>505</v>
      </c>
      <c r="BB14" s="1193">
        <v>600</v>
      </c>
    </row>
    <row r="15" spans="1:60" ht="12" customHeight="1">
      <c r="A15" s="1666"/>
      <c r="B15" s="124"/>
      <c r="C15" s="62"/>
      <c r="D15" s="62"/>
      <c r="E15" s="62"/>
      <c r="F15" s="124"/>
      <c r="G15" s="62"/>
      <c r="H15" s="107"/>
      <c r="I15" s="124"/>
      <c r="J15" s="62"/>
      <c r="K15" s="62"/>
      <c r="L15" s="107"/>
      <c r="M15" s="127"/>
      <c r="N15" s="116"/>
      <c r="O15" s="116"/>
      <c r="P15" s="157"/>
      <c r="Q15" s="116"/>
      <c r="R15" s="116"/>
      <c r="S15" s="116"/>
      <c r="T15" s="116"/>
      <c r="U15" s="116"/>
      <c r="V15" s="116"/>
      <c r="W15" s="116"/>
      <c r="X15" s="116"/>
      <c r="Y15" s="116"/>
      <c r="Z15" s="116"/>
      <c r="AA15" s="116"/>
      <c r="AB15" s="116"/>
      <c r="AC15" s="116"/>
      <c r="AD15" s="116"/>
      <c r="AE15" s="116"/>
      <c r="AF15" s="116"/>
      <c r="AG15" s="116"/>
      <c r="AH15" s="116"/>
      <c r="AI15" s="116"/>
      <c r="AJ15" s="157"/>
      <c r="AK15" s="1192" t="s">
        <v>1085</v>
      </c>
      <c r="AL15" s="62" t="s">
        <v>2122</v>
      </c>
      <c r="AM15" s="62"/>
      <c r="AN15" s="107"/>
      <c r="AO15" s="109"/>
      <c r="AP15" s="63"/>
      <c r="AQ15" s="110"/>
      <c r="AR15" s="104"/>
      <c r="AS15" s="62"/>
      <c r="AT15" s="62"/>
      <c r="AU15" s="62"/>
      <c r="AV15" s="62"/>
      <c r="AW15" s="62"/>
      <c r="AX15" s="62"/>
      <c r="AY15" s="62"/>
      <c r="AZ15" s="62"/>
      <c r="BA15" s="62"/>
      <c r="BB15" s="62"/>
    </row>
    <row r="16" spans="1:60" ht="12" customHeight="1">
      <c r="A16" s="1666"/>
      <c r="B16" s="1708" t="s">
        <v>1118</v>
      </c>
      <c r="C16" s="1709"/>
      <c r="D16" s="1709"/>
      <c r="E16" s="1709"/>
      <c r="F16" s="124"/>
      <c r="G16" s="62"/>
      <c r="H16" s="107"/>
      <c r="I16" s="124"/>
      <c r="J16" s="62"/>
      <c r="K16" s="62"/>
      <c r="L16" s="107"/>
      <c r="M16" s="124" t="s">
        <v>2583</v>
      </c>
      <c r="N16" s="62"/>
      <c r="O16" s="62"/>
      <c r="P16" s="107"/>
      <c r="Q16" s="62" t="s">
        <v>2577</v>
      </c>
      <c r="R16" s="62" t="s">
        <v>2120</v>
      </c>
      <c r="S16" s="62"/>
      <c r="T16" s="129" t="s">
        <v>2579</v>
      </c>
      <c r="U16" s="1664"/>
      <c r="V16" s="1664"/>
      <c r="W16" s="1664"/>
      <c r="X16" s="1664"/>
      <c r="Y16" s="129" t="s">
        <v>2580</v>
      </c>
      <c r="Z16" s="62"/>
      <c r="AA16" s="62" t="s">
        <v>2584</v>
      </c>
      <c r="AB16" s="129" t="s">
        <v>2579</v>
      </c>
      <c r="AC16" s="1663"/>
      <c r="AD16" s="1663"/>
      <c r="AE16" s="1663"/>
      <c r="AF16" s="62" t="s">
        <v>2585</v>
      </c>
      <c r="AG16" s="62"/>
      <c r="AH16" s="62"/>
      <c r="AI16" s="62"/>
      <c r="AJ16" s="62"/>
      <c r="AK16" s="124"/>
      <c r="AL16" s="62"/>
      <c r="AM16" s="62"/>
      <c r="AN16" s="107"/>
      <c r="AO16" s="109"/>
      <c r="AP16" s="63"/>
      <c r="AQ16" s="110"/>
      <c r="AR16" s="104"/>
      <c r="AS16" s="1193" t="s">
        <v>2587</v>
      </c>
      <c r="AT16" s="1193" t="s">
        <v>2588</v>
      </c>
      <c r="AU16" s="62"/>
      <c r="AV16" s="1193">
        <v>12</v>
      </c>
      <c r="AW16" s="1193">
        <v>16</v>
      </c>
      <c r="AX16" s="62"/>
      <c r="AY16" s="62"/>
      <c r="AZ16" s="62"/>
      <c r="BA16" s="62"/>
      <c r="BB16" s="62"/>
    </row>
    <row r="17" spans="1:54" ht="12" customHeight="1">
      <c r="A17" s="1666"/>
      <c r="F17" s="124"/>
      <c r="G17" s="62"/>
      <c r="H17" s="107"/>
      <c r="I17" s="124"/>
      <c r="J17" s="62"/>
      <c r="K17" s="62"/>
      <c r="L17" s="107"/>
      <c r="M17" s="124"/>
      <c r="N17" s="62"/>
      <c r="O17" s="62"/>
      <c r="P17" s="107"/>
      <c r="Q17" s="62" t="s">
        <v>2577</v>
      </c>
      <c r="R17" s="62" t="s">
        <v>2586</v>
      </c>
      <c r="S17" s="62"/>
      <c r="T17" s="129" t="s">
        <v>2579</v>
      </c>
      <c r="U17" s="1661"/>
      <c r="V17" s="1661"/>
      <c r="W17" s="1661"/>
      <c r="X17" s="1661"/>
      <c r="Y17" s="1661"/>
      <c r="Z17" s="1661"/>
      <c r="AA17" s="1661"/>
      <c r="AB17" s="1661"/>
      <c r="AC17" s="1661"/>
      <c r="AD17" s="1661"/>
      <c r="AE17" s="1661"/>
      <c r="AF17" s="1661"/>
      <c r="AG17" s="129" t="s">
        <v>2580</v>
      </c>
      <c r="AH17" s="62"/>
      <c r="AI17" s="62"/>
      <c r="AJ17" s="62"/>
      <c r="AK17" s="124"/>
      <c r="AL17" s="62"/>
      <c r="AM17" s="62"/>
      <c r="AN17" s="107"/>
      <c r="AO17" s="109"/>
      <c r="AP17" s="63"/>
      <c r="AQ17" s="110"/>
      <c r="AR17" s="104"/>
      <c r="AS17" s="1193" t="s">
        <v>2589</v>
      </c>
      <c r="AT17" s="62"/>
      <c r="AU17" s="62"/>
      <c r="AV17" s="62"/>
      <c r="AW17" s="62"/>
      <c r="AX17" s="62"/>
      <c r="AY17" s="62"/>
      <c r="AZ17" s="62"/>
      <c r="BA17" s="62"/>
      <c r="BB17" s="62"/>
    </row>
    <row r="18" spans="1:54" ht="12" customHeight="1">
      <c r="A18" s="1666"/>
      <c r="B18" s="173"/>
      <c r="C18" s="1065"/>
      <c r="D18" s="1065"/>
      <c r="E18" s="1066"/>
      <c r="F18" s="1067"/>
      <c r="G18" s="1068"/>
      <c r="H18" s="1069"/>
      <c r="I18" s="124"/>
      <c r="J18" s="62"/>
      <c r="K18" s="62"/>
      <c r="L18" s="107"/>
      <c r="M18" s="124"/>
      <c r="N18" s="62"/>
      <c r="O18" s="62"/>
      <c r="P18" s="107"/>
      <c r="Q18" s="62" t="s">
        <v>2577</v>
      </c>
      <c r="R18" s="62" t="s">
        <v>2123</v>
      </c>
      <c r="S18" s="62"/>
      <c r="T18" s="62"/>
      <c r="U18" s="62"/>
      <c r="V18" s="129" t="s">
        <v>2579</v>
      </c>
      <c r="W18" s="1661"/>
      <c r="X18" s="1661"/>
      <c r="Y18" s="1661"/>
      <c r="Z18" s="1661"/>
      <c r="AA18" s="1661"/>
      <c r="AB18" s="1661"/>
      <c r="AC18" s="1661"/>
      <c r="AD18" s="1661"/>
      <c r="AE18" s="1661"/>
      <c r="AF18" s="1661"/>
      <c r="AG18" s="62" t="s">
        <v>2585</v>
      </c>
      <c r="AH18" s="62"/>
      <c r="AI18" s="62"/>
      <c r="AJ18" s="62"/>
      <c r="AK18" s="124"/>
      <c r="AL18" s="62"/>
      <c r="AM18" s="62"/>
      <c r="AN18" s="107"/>
      <c r="AO18" s="109"/>
      <c r="AP18" s="63"/>
      <c r="AQ18" s="110"/>
      <c r="AR18" s="104"/>
      <c r="AS18" s="62"/>
      <c r="AT18" s="62"/>
      <c r="AU18" s="62"/>
      <c r="AV18" s="62"/>
      <c r="AW18" s="62"/>
      <c r="AX18" s="62"/>
      <c r="AY18" s="62"/>
      <c r="AZ18" s="62"/>
      <c r="BA18" s="62"/>
      <c r="BB18" s="62"/>
    </row>
    <row r="19" spans="1:54" ht="12" customHeight="1">
      <c r="A19" s="1666"/>
      <c r="B19" s="534" t="s">
        <v>419</v>
      </c>
      <c r="C19" s="535"/>
      <c r="D19" s="535"/>
      <c r="E19" s="535"/>
      <c r="F19" s="1698" t="str">
        <f>自己評価書表紙!O15</f>
        <v>-</v>
      </c>
      <c r="G19" s="1699"/>
      <c r="H19" s="1700"/>
      <c r="I19" s="127"/>
      <c r="J19" s="116"/>
      <c r="K19" s="116"/>
      <c r="L19" s="157"/>
      <c r="M19" s="127"/>
      <c r="N19" s="116"/>
      <c r="O19" s="116"/>
      <c r="P19" s="157"/>
      <c r="Q19" s="116"/>
      <c r="R19" s="116"/>
      <c r="S19" s="116"/>
      <c r="T19" s="116"/>
      <c r="U19" s="116"/>
      <c r="V19" s="116"/>
      <c r="W19" s="116"/>
      <c r="X19" s="116"/>
      <c r="Y19" s="116"/>
      <c r="Z19" s="116"/>
      <c r="AA19" s="116"/>
      <c r="AB19" s="116"/>
      <c r="AC19" s="116"/>
      <c r="AD19" s="116"/>
      <c r="AE19" s="116"/>
      <c r="AF19" s="116"/>
      <c r="AG19" s="116"/>
      <c r="AH19" s="116"/>
      <c r="AI19" s="116"/>
      <c r="AJ19" s="116"/>
      <c r="AK19" s="127"/>
      <c r="AL19" s="116"/>
      <c r="AM19" s="116"/>
      <c r="AN19" s="157"/>
      <c r="AO19" s="117"/>
      <c r="AP19" s="118"/>
      <c r="AQ19" s="119"/>
      <c r="AR19" s="104"/>
      <c r="AS19" s="62"/>
      <c r="AT19" s="62"/>
      <c r="AU19" s="62"/>
      <c r="AV19" s="62"/>
      <c r="AW19" s="62"/>
      <c r="AX19" s="62"/>
      <c r="AY19" s="62"/>
      <c r="AZ19" s="62"/>
      <c r="BA19" s="62"/>
      <c r="BB19" s="62"/>
    </row>
    <row r="20" spans="1:54" ht="12" customHeight="1">
      <c r="A20" s="1666"/>
      <c r="B20" s="124" t="s">
        <v>1713</v>
      </c>
      <c r="C20" s="62"/>
      <c r="D20" s="62"/>
      <c r="E20" s="62"/>
      <c r="F20" s="124"/>
      <c r="G20" s="62"/>
      <c r="H20" s="107"/>
      <c r="I20" s="124" t="s">
        <v>2125</v>
      </c>
      <c r="J20" s="62"/>
      <c r="K20" s="62"/>
      <c r="L20" s="107"/>
      <c r="M20" s="124" t="s">
        <v>2590</v>
      </c>
      <c r="N20" s="62"/>
      <c r="O20" s="62"/>
      <c r="P20" s="107"/>
      <c r="Q20" s="62" t="s">
        <v>2577</v>
      </c>
      <c r="R20" s="62" t="s">
        <v>654</v>
      </c>
      <c r="S20" s="62"/>
      <c r="T20" s="129" t="s">
        <v>2579</v>
      </c>
      <c r="U20" s="1661"/>
      <c r="V20" s="1661"/>
      <c r="W20" s="1661"/>
      <c r="X20" s="1661"/>
      <c r="Y20" s="1661"/>
      <c r="Z20" s="129" t="s">
        <v>2580</v>
      </c>
      <c r="AA20" s="62" t="s">
        <v>2155</v>
      </c>
      <c r="AB20" s="62"/>
      <c r="AC20" s="129" t="s">
        <v>2579</v>
      </c>
      <c r="AD20" s="1656"/>
      <c r="AE20" s="1656"/>
      <c r="AF20" s="129" t="s">
        <v>2580</v>
      </c>
      <c r="AG20" s="62" t="s">
        <v>2582</v>
      </c>
      <c r="AH20" s="62"/>
      <c r="AI20" s="62"/>
      <c r="AJ20" s="62"/>
      <c r="AK20" s="1192" t="s">
        <v>1085</v>
      </c>
      <c r="AL20" s="1659" t="s">
        <v>2610</v>
      </c>
      <c r="AM20" s="1659"/>
      <c r="AN20" s="1660"/>
      <c r="AO20" s="124"/>
      <c r="AP20" s="62"/>
      <c r="AQ20" s="110"/>
      <c r="AR20" s="104"/>
      <c r="AS20" s="1193" t="s">
        <v>2598</v>
      </c>
      <c r="AT20" s="1193" t="s">
        <v>2599</v>
      </c>
      <c r="AU20" s="1193" t="s">
        <v>2600</v>
      </c>
      <c r="AV20" s="1193" t="s">
        <v>2601</v>
      </c>
      <c r="AW20" s="62"/>
      <c r="AX20" s="62"/>
      <c r="AY20" s="62"/>
      <c r="AZ20" s="1193">
        <v>7.5</v>
      </c>
      <c r="BA20" s="1193">
        <v>9</v>
      </c>
      <c r="BB20" s="1193">
        <v>12</v>
      </c>
    </row>
    <row r="21" spans="1:54" ht="12" customHeight="1">
      <c r="A21" s="1666"/>
      <c r="B21" s="531" t="s">
        <v>1763</v>
      </c>
      <c r="C21" s="62"/>
      <c r="D21" s="62"/>
      <c r="E21" s="62"/>
      <c r="F21" s="532"/>
      <c r="H21" s="533"/>
      <c r="I21" s="124"/>
      <c r="J21" s="62"/>
      <c r="K21" s="62"/>
      <c r="L21" s="107"/>
      <c r="M21" s="124" t="s">
        <v>2127</v>
      </c>
      <c r="N21" s="62"/>
      <c r="O21" s="62"/>
      <c r="P21" s="107"/>
      <c r="Q21" s="62" t="s">
        <v>2577</v>
      </c>
      <c r="R21" s="62" t="s">
        <v>2591</v>
      </c>
      <c r="S21" s="62"/>
      <c r="T21" s="62"/>
      <c r="U21" s="129" t="s">
        <v>2579</v>
      </c>
      <c r="V21" s="62" t="s">
        <v>654</v>
      </c>
      <c r="W21" s="62"/>
      <c r="X21" s="1656"/>
      <c r="Y21" s="1656"/>
      <c r="Z21" s="1656"/>
      <c r="AA21" s="129"/>
      <c r="AB21" s="62" t="s">
        <v>2126</v>
      </c>
      <c r="AC21" s="62"/>
      <c r="AD21" s="1656"/>
      <c r="AE21" s="1656"/>
      <c r="AF21" s="1656"/>
      <c r="AG21" s="62" t="s">
        <v>2585</v>
      </c>
      <c r="AH21" s="62"/>
      <c r="AI21" s="62"/>
      <c r="AJ21" s="62"/>
      <c r="AK21" s="1192" t="s">
        <v>1085</v>
      </c>
      <c r="AL21" s="1659" t="s">
        <v>2612</v>
      </c>
      <c r="AM21" s="1659"/>
      <c r="AN21" s="1660"/>
      <c r="AO21" s="124"/>
      <c r="AP21" s="62"/>
      <c r="AQ21" s="110"/>
      <c r="AR21" s="104"/>
      <c r="AS21" s="1193" t="s">
        <v>2602</v>
      </c>
      <c r="AT21" s="1193" t="s">
        <v>2603</v>
      </c>
      <c r="AU21" s="62"/>
      <c r="AV21" s="62"/>
      <c r="AW21" s="62"/>
      <c r="AX21" s="62"/>
      <c r="AY21" s="62"/>
      <c r="AZ21" s="1193">
        <v>100</v>
      </c>
      <c r="BA21" s="1193">
        <v>150</v>
      </c>
      <c r="BB21" s="1193">
        <v>200</v>
      </c>
    </row>
    <row r="22" spans="1:54" ht="12" customHeight="1">
      <c r="A22" s="1666"/>
      <c r="B22" s="124"/>
      <c r="C22" s="553"/>
      <c r="D22" s="553"/>
      <c r="E22" s="554"/>
      <c r="F22" s="124"/>
      <c r="G22" s="62"/>
      <c r="H22" s="107"/>
      <c r="I22" s="124"/>
      <c r="J22" s="62"/>
      <c r="K22" s="62"/>
      <c r="L22" s="107"/>
      <c r="M22" s="124"/>
      <c r="N22" s="62"/>
      <c r="O22" s="62"/>
      <c r="P22" s="107"/>
      <c r="Q22" s="124" t="s">
        <v>2577</v>
      </c>
      <c r="R22" s="62" t="s">
        <v>404</v>
      </c>
      <c r="S22" s="62"/>
      <c r="T22" s="62"/>
      <c r="U22" s="129" t="s">
        <v>2579</v>
      </c>
      <c r="V22" s="62" t="s">
        <v>654</v>
      </c>
      <c r="W22" s="62"/>
      <c r="X22" s="1656"/>
      <c r="Y22" s="1656"/>
      <c r="Z22" s="1656"/>
      <c r="AA22" s="62"/>
      <c r="AB22" s="62" t="s">
        <v>2126</v>
      </c>
      <c r="AC22" s="62"/>
      <c r="AD22" s="1656"/>
      <c r="AE22" s="1656"/>
      <c r="AF22" s="1656"/>
      <c r="AG22" s="62" t="s">
        <v>2585</v>
      </c>
      <c r="AH22" s="62"/>
      <c r="AI22" s="62"/>
      <c r="AJ22" s="107"/>
      <c r="AK22" s="1192" t="s">
        <v>1085</v>
      </c>
      <c r="AL22" s="1194" t="s">
        <v>161</v>
      </c>
      <c r="AM22" s="62"/>
      <c r="AN22" s="107"/>
      <c r="AO22" s="109"/>
      <c r="AP22" s="63"/>
      <c r="AQ22" s="110"/>
      <c r="AR22" s="104"/>
      <c r="AS22" s="62"/>
      <c r="AT22" s="62"/>
      <c r="AU22" s="62"/>
      <c r="AV22" s="62"/>
      <c r="AW22" s="62"/>
      <c r="AX22" s="62"/>
      <c r="AY22" s="62"/>
      <c r="AZ22" s="62"/>
      <c r="BA22" s="62"/>
      <c r="BB22" s="62"/>
    </row>
    <row r="23" spans="1:54" ht="12" customHeight="1">
      <c r="A23" s="1666"/>
      <c r="B23" s="1713" t="str">
        <f>IF(自己評価書表紙!A15="□","■選択無","□選択無")</f>
        <v>■選択無</v>
      </c>
      <c r="C23" s="1714"/>
      <c r="D23" s="1714"/>
      <c r="E23" s="1715"/>
      <c r="F23" s="124"/>
      <c r="G23" s="62"/>
      <c r="H23" s="107"/>
      <c r="I23" s="124"/>
      <c r="J23" s="62"/>
      <c r="K23" s="62"/>
      <c r="L23" s="107"/>
      <c r="M23" s="124"/>
      <c r="N23" s="62"/>
      <c r="O23" s="62"/>
      <c r="P23" s="107"/>
      <c r="Q23" s="116"/>
      <c r="R23" s="116"/>
      <c r="S23" s="116"/>
      <c r="T23" s="116"/>
      <c r="U23" s="163"/>
      <c r="V23" s="116"/>
      <c r="W23" s="116"/>
      <c r="X23" s="116"/>
      <c r="Y23" s="116"/>
      <c r="Z23" s="116"/>
      <c r="AA23" s="116"/>
      <c r="AB23" s="116"/>
      <c r="AC23" s="116"/>
      <c r="AD23" s="116"/>
      <c r="AE23" s="116"/>
      <c r="AF23" s="116"/>
      <c r="AG23" s="116"/>
      <c r="AH23" s="116"/>
      <c r="AI23" s="116"/>
      <c r="AJ23" s="157"/>
      <c r="AK23" s="1192" t="s">
        <v>1085</v>
      </c>
      <c r="AL23" s="1194" t="s">
        <v>655</v>
      </c>
      <c r="AM23" s="62"/>
      <c r="AN23" s="107"/>
      <c r="AO23" s="109"/>
      <c r="AP23" s="63"/>
      <c r="AQ23" s="110"/>
      <c r="AR23" s="104"/>
      <c r="AS23" s="62"/>
      <c r="AT23" s="62"/>
      <c r="AU23" s="62"/>
      <c r="AV23" s="62"/>
      <c r="AW23" s="62"/>
      <c r="AX23" s="62"/>
      <c r="AY23" s="62"/>
      <c r="AZ23" s="62"/>
      <c r="BA23" s="62"/>
      <c r="BB23" s="62"/>
    </row>
    <row r="24" spans="1:54" ht="12" customHeight="1">
      <c r="A24" s="1666"/>
      <c r="B24" s="1708" t="s">
        <v>1118</v>
      </c>
      <c r="C24" s="1709"/>
      <c r="D24" s="1709"/>
      <c r="E24" s="1709"/>
      <c r="F24" s="124"/>
      <c r="G24" s="62"/>
      <c r="H24" s="107"/>
      <c r="I24" s="124"/>
      <c r="J24" s="62"/>
      <c r="K24" s="62"/>
      <c r="L24" s="107"/>
      <c r="M24" s="124"/>
      <c r="N24" s="62"/>
      <c r="O24" s="62"/>
      <c r="P24" s="107"/>
      <c r="Q24" s="62" t="s">
        <v>2577</v>
      </c>
      <c r="R24" s="62" t="s">
        <v>654</v>
      </c>
      <c r="S24" s="62"/>
      <c r="T24" s="129" t="s">
        <v>2579</v>
      </c>
      <c r="U24" s="1661"/>
      <c r="V24" s="1661"/>
      <c r="W24" s="1661"/>
      <c r="X24" s="1661"/>
      <c r="Y24" s="1661"/>
      <c r="Z24" s="129" t="s">
        <v>2580</v>
      </c>
      <c r="AA24" s="62" t="s">
        <v>2155</v>
      </c>
      <c r="AB24" s="62"/>
      <c r="AC24" s="129" t="s">
        <v>2579</v>
      </c>
      <c r="AD24" s="1656"/>
      <c r="AE24" s="1656"/>
      <c r="AF24" s="129" t="s">
        <v>2580</v>
      </c>
      <c r="AG24" s="62" t="s">
        <v>2582</v>
      </c>
      <c r="AH24" s="62"/>
      <c r="AI24" s="62"/>
      <c r="AJ24" s="62"/>
      <c r="AK24" s="1192" t="s">
        <v>1085</v>
      </c>
      <c r="AL24" s="1194" t="s">
        <v>2613</v>
      </c>
      <c r="AM24" s="62"/>
      <c r="AN24" s="107"/>
      <c r="AO24" s="109"/>
      <c r="AP24" s="63"/>
      <c r="AQ24" s="110"/>
      <c r="AR24" s="104"/>
      <c r="AS24" s="62"/>
      <c r="AT24" s="62"/>
      <c r="AU24" s="62"/>
      <c r="AV24" s="62"/>
      <c r="AW24" s="62"/>
      <c r="AX24" s="62"/>
      <c r="AY24" s="62"/>
      <c r="AZ24" s="62"/>
      <c r="BA24" s="62"/>
      <c r="BB24" s="62"/>
    </row>
    <row r="25" spans="1:54" ht="12" customHeight="1">
      <c r="A25" s="1666"/>
      <c r="B25" s="762"/>
      <c r="C25" s="763"/>
      <c r="D25" s="763"/>
      <c r="E25" s="764"/>
      <c r="F25" s="124"/>
      <c r="G25" s="62"/>
      <c r="H25" s="107"/>
      <c r="I25" s="124"/>
      <c r="J25" s="62"/>
      <c r="K25" s="62"/>
      <c r="L25" s="107"/>
      <c r="M25" s="124"/>
      <c r="N25" s="62"/>
      <c r="O25" s="62"/>
      <c r="P25" s="107"/>
      <c r="Q25" s="62" t="s">
        <v>2577</v>
      </c>
      <c r="R25" s="62" t="s">
        <v>2591</v>
      </c>
      <c r="S25" s="62"/>
      <c r="T25" s="62"/>
      <c r="U25" s="129" t="s">
        <v>2579</v>
      </c>
      <c r="V25" s="62" t="s">
        <v>654</v>
      </c>
      <c r="W25" s="62"/>
      <c r="X25" s="1656"/>
      <c r="Y25" s="1656"/>
      <c r="Z25" s="1656"/>
      <c r="AA25" s="129"/>
      <c r="AB25" s="62" t="s">
        <v>2126</v>
      </c>
      <c r="AC25" s="62"/>
      <c r="AD25" s="1656"/>
      <c r="AE25" s="1656"/>
      <c r="AF25" s="1656"/>
      <c r="AG25" s="62" t="s">
        <v>2585</v>
      </c>
      <c r="AH25" s="62"/>
      <c r="AI25" s="62"/>
      <c r="AJ25" s="62"/>
      <c r="AK25" s="124"/>
      <c r="AL25" s="62"/>
      <c r="AM25" s="62"/>
      <c r="AN25" s="107"/>
      <c r="AO25" s="109"/>
      <c r="AP25" s="63"/>
      <c r="AQ25" s="110"/>
      <c r="AR25" s="104"/>
      <c r="AS25" s="62"/>
      <c r="AT25" s="62"/>
      <c r="AU25" s="62"/>
      <c r="AV25" s="62"/>
      <c r="AW25" s="62"/>
      <c r="AX25" s="62"/>
      <c r="AY25" s="62"/>
      <c r="AZ25" s="62"/>
      <c r="BA25" s="62"/>
      <c r="BB25" s="62"/>
    </row>
    <row r="26" spans="1:54" ht="12" customHeight="1">
      <c r="A26" s="1666"/>
      <c r="B26" s="1070"/>
      <c r="C26" s="1071"/>
      <c r="D26" s="1071"/>
      <c r="E26" s="1071"/>
      <c r="F26" s="173"/>
      <c r="G26" s="174"/>
      <c r="H26" s="585"/>
      <c r="I26" s="124"/>
      <c r="J26" s="62"/>
      <c r="K26" s="62"/>
      <c r="L26" s="107"/>
      <c r="M26" s="124"/>
      <c r="N26" s="62"/>
      <c r="O26" s="62"/>
      <c r="P26" s="107"/>
      <c r="Q26" s="124" t="s">
        <v>2577</v>
      </c>
      <c r="R26" s="62" t="s">
        <v>404</v>
      </c>
      <c r="S26" s="62"/>
      <c r="T26" s="62"/>
      <c r="U26" s="129" t="s">
        <v>2579</v>
      </c>
      <c r="V26" s="62" t="s">
        <v>654</v>
      </c>
      <c r="W26" s="62"/>
      <c r="X26" s="1656"/>
      <c r="Y26" s="1656"/>
      <c r="Z26" s="1656"/>
      <c r="AA26" s="62"/>
      <c r="AB26" s="62" t="s">
        <v>2126</v>
      </c>
      <c r="AC26" s="62"/>
      <c r="AD26" s="1656"/>
      <c r="AE26" s="1656"/>
      <c r="AF26" s="1656"/>
      <c r="AG26" s="62" t="s">
        <v>2585</v>
      </c>
      <c r="AH26" s="62"/>
      <c r="AI26" s="62"/>
      <c r="AJ26" s="107"/>
      <c r="AK26" s="124"/>
      <c r="AL26" s="62"/>
      <c r="AM26" s="62"/>
      <c r="AN26" s="107"/>
      <c r="AO26" s="109"/>
      <c r="AP26" s="63"/>
      <c r="AQ26" s="110"/>
      <c r="AR26" s="104"/>
      <c r="AS26" s="62"/>
      <c r="AT26" s="62"/>
      <c r="AU26" s="62"/>
      <c r="AV26" s="62"/>
      <c r="AW26" s="62"/>
      <c r="AX26" s="62"/>
      <c r="AY26" s="62"/>
      <c r="AZ26" s="62"/>
      <c r="BA26" s="62"/>
      <c r="BB26" s="62"/>
    </row>
    <row r="27" spans="1:54" ht="12" customHeight="1">
      <c r="A27" s="1666"/>
      <c r="B27" s="534" t="s">
        <v>1776</v>
      </c>
      <c r="C27" s="62"/>
      <c r="D27" s="62"/>
      <c r="E27" s="62"/>
      <c r="F27" s="1710" t="s">
        <v>66</v>
      </c>
      <c r="G27" s="1711"/>
      <c r="H27" s="1712"/>
      <c r="I27" s="124"/>
      <c r="J27" s="62"/>
      <c r="K27" s="62"/>
      <c r="L27" s="107"/>
      <c r="M27" s="127"/>
      <c r="N27" s="116"/>
      <c r="O27" s="116"/>
      <c r="P27" s="157"/>
      <c r="Q27" s="116"/>
      <c r="R27" s="116"/>
      <c r="S27" s="116"/>
      <c r="T27" s="116"/>
      <c r="U27" s="116"/>
      <c r="V27" s="116"/>
      <c r="W27" s="116"/>
      <c r="X27" s="116"/>
      <c r="Y27" s="116"/>
      <c r="Z27" s="116"/>
      <c r="AA27" s="116"/>
      <c r="AB27" s="116"/>
      <c r="AC27" s="116"/>
      <c r="AD27" s="116"/>
      <c r="AE27" s="116"/>
      <c r="AF27" s="116"/>
      <c r="AG27" s="116"/>
      <c r="AH27" s="116"/>
      <c r="AI27" s="116"/>
      <c r="AJ27" s="157"/>
      <c r="AK27" s="124"/>
      <c r="AL27" s="62"/>
      <c r="AM27" s="62"/>
      <c r="AN27" s="107"/>
      <c r="AO27" s="109"/>
      <c r="AP27" s="63"/>
      <c r="AQ27" s="110"/>
      <c r="AR27" s="104"/>
      <c r="AS27" s="62"/>
      <c r="AT27" s="62"/>
      <c r="AU27" s="62"/>
      <c r="AV27" s="62"/>
      <c r="AW27" s="62"/>
      <c r="AX27" s="62"/>
      <c r="AY27" s="62"/>
      <c r="AZ27" s="62"/>
      <c r="BA27" s="62"/>
      <c r="BB27" s="62"/>
    </row>
    <row r="28" spans="1:54" ht="12" customHeight="1">
      <c r="A28" s="1666"/>
      <c r="B28" s="538" t="s">
        <v>1715</v>
      </c>
      <c r="C28" s="535"/>
      <c r="D28" s="535"/>
      <c r="E28" s="535"/>
      <c r="F28" s="111"/>
      <c r="G28" s="108"/>
      <c r="H28" s="112"/>
      <c r="I28" s="124"/>
      <c r="J28" s="62"/>
      <c r="K28" s="62"/>
      <c r="L28" s="107"/>
      <c r="M28" s="124" t="s">
        <v>2651</v>
      </c>
      <c r="N28" s="62"/>
      <c r="O28" s="62"/>
      <c r="P28" s="107"/>
      <c r="Q28" s="62" t="s">
        <v>2577</v>
      </c>
      <c r="R28" s="62" t="s">
        <v>654</v>
      </c>
      <c r="S28" s="62"/>
      <c r="T28" s="129" t="s">
        <v>2579</v>
      </c>
      <c r="U28" s="1661"/>
      <c r="V28" s="1661"/>
      <c r="W28" s="1661"/>
      <c r="X28" s="1661"/>
      <c r="Y28" s="1661"/>
      <c r="Z28" s="129" t="s">
        <v>2580</v>
      </c>
      <c r="AA28" s="62" t="s">
        <v>2155</v>
      </c>
      <c r="AB28" s="62"/>
      <c r="AC28" s="129" t="s">
        <v>2579</v>
      </c>
      <c r="AD28" s="1656"/>
      <c r="AE28" s="1656"/>
      <c r="AF28" s="129" t="s">
        <v>2580</v>
      </c>
      <c r="AG28" s="62" t="s">
        <v>2582</v>
      </c>
      <c r="AH28" s="62"/>
      <c r="AI28" s="62"/>
      <c r="AJ28" s="62"/>
      <c r="AK28" s="124"/>
      <c r="AL28" s="62"/>
      <c r="AM28" s="62"/>
      <c r="AN28" s="107"/>
      <c r="AO28" s="109"/>
      <c r="AP28" s="63"/>
      <c r="AQ28" s="110"/>
      <c r="AR28" s="104"/>
      <c r="AS28" s="1193" t="s">
        <v>2598</v>
      </c>
      <c r="AT28" s="1193" t="s">
        <v>2599</v>
      </c>
      <c r="AU28" s="1193" t="s">
        <v>2604</v>
      </c>
      <c r="AV28" s="1193"/>
      <c r="AW28" s="1193"/>
      <c r="AX28" s="1193"/>
      <c r="AY28" s="1193"/>
      <c r="AZ28" s="1193">
        <v>7.5</v>
      </c>
      <c r="BA28" s="1193">
        <v>9</v>
      </c>
      <c r="BB28" s="1193">
        <v>12</v>
      </c>
    </row>
    <row r="29" spans="1:54" ht="12" customHeight="1">
      <c r="A29" s="1666"/>
      <c r="B29" s="1693" t="s">
        <v>1778</v>
      </c>
      <c r="C29" s="1694"/>
      <c r="D29" s="1694"/>
      <c r="E29" s="1695"/>
      <c r="F29" s="532"/>
      <c r="H29" s="533"/>
      <c r="I29" s="124"/>
      <c r="J29" s="62"/>
      <c r="K29" s="62"/>
      <c r="L29" s="107"/>
      <c r="M29" s="124" t="s">
        <v>2127</v>
      </c>
      <c r="N29" s="62"/>
      <c r="O29" s="62"/>
      <c r="P29" s="107"/>
      <c r="Q29" s="62" t="s">
        <v>2577</v>
      </c>
      <c r="R29" s="62" t="s">
        <v>2591</v>
      </c>
      <c r="S29" s="62"/>
      <c r="T29" s="62"/>
      <c r="U29" s="129" t="s">
        <v>2579</v>
      </c>
      <c r="V29" s="62" t="s">
        <v>654</v>
      </c>
      <c r="W29" s="62"/>
      <c r="X29" s="1656"/>
      <c r="Y29" s="1656"/>
      <c r="Z29" s="1656"/>
      <c r="AA29" s="129"/>
      <c r="AB29" s="62" t="s">
        <v>2126</v>
      </c>
      <c r="AC29" s="62"/>
      <c r="AD29" s="1656"/>
      <c r="AE29" s="1656"/>
      <c r="AF29" s="1656"/>
      <c r="AG29" s="62" t="s">
        <v>2585</v>
      </c>
      <c r="AH29" s="62"/>
      <c r="AI29" s="62"/>
      <c r="AJ29" s="62"/>
      <c r="AK29" s="124"/>
      <c r="AL29" s="62"/>
      <c r="AM29" s="62"/>
      <c r="AN29" s="107"/>
      <c r="AO29" s="109"/>
      <c r="AP29" s="63"/>
      <c r="AQ29" s="110"/>
      <c r="AR29" s="104"/>
      <c r="AS29" s="1193" t="s">
        <v>2602</v>
      </c>
      <c r="AT29" s="1193" t="s">
        <v>2603</v>
      </c>
      <c r="AU29" s="1193" t="s">
        <v>2605</v>
      </c>
      <c r="AV29" s="1193" t="s">
        <v>2606</v>
      </c>
      <c r="AW29" s="1193" t="s">
        <v>2607</v>
      </c>
      <c r="AX29" s="1193" t="s">
        <v>2608</v>
      </c>
      <c r="AY29" s="1193"/>
      <c r="AZ29" s="1193">
        <v>100</v>
      </c>
      <c r="BA29" s="1193">
        <v>150</v>
      </c>
      <c r="BB29" s="1193">
        <v>200</v>
      </c>
    </row>
    <row r="30" spans="1:54" ht="12" customHeight="1">
      <c r="A30" s="1666"/>
      <c r="B30" s="1693"/>
      <c r="C30" s="1694"/>
      <c r="D30" s="1694"/>
      <c r="E30" s="1695"/>
      <c r="F30" s="124"/>
      <c r="G30" s="62"/>
      <c r="H30" s="107"/>
      <c r="I30" s="124"/>
      <c r="J30" s="62"/>
      <c r="K30" s="62"/>
      <c r="L30" s="107"/>
      <c r="M30" s="124"/>
      <c r="N30" s="62"/>
      <c r="O30" s="62"/>
      <c r="P30" s="107"/>
      <c r="Q30" s="124" t="s">
        <v>2577</v>
      </c>
      <c r="R30" s="62" t="s">
        <v>404</v>
      </c>
      <c r="S30" s="62"/>
      <c r="T30" s="62"/>
      <c r="U30" s="129" t="s">
        <v>2579</v>
      </c>
      <c r="V30" s="62" t="s">
        <v>654</v>
      </c>
      <c r="W30" s="62"/>
      <c r="X30" s="1656"/>
      <c r="Y30" s="1656"/>
      <c r="Z30" s="1656"/>
      <c r="AA30" s="62"/>
      <c r="AB30" s="62" t="s">
        <v>2126</v>
      </c>
      <c r="AC30" s="62"/>
      <c r="AD30" s="1656"/>
      <c r="AE30" s="1656"/>
      <c r="AF30" s="1656"/>
      <c r="AG30" s="62" t="s">
        <v>2585</v>
      </c>
      <c r="AH30" s="62"/>
      <c r="AI30" s="62"/>
      <c r="AJ30" s="107"/>
      <c r="AK30" s="124"/>
      <c r="AL30" s="62"/>
      <c r="AM30" s="62"/>
      <c r="AN30" s="107"/>
      <c r="AO30" s="109"/>
      <c r="AP30" s="63"/>
      <c r="AQ30" s="110"/>
      <c r="AR30" s="104"/>
      <c r="AS30" s="62"/>
      <c r="AT30" s="62"/>
      <c r="AU30" s="62"/>
      <c r="AV30" s="62"/>
      <c r="AW30" s="62"/>
      <c r="AX30" s="62"/>
      <c r="AY30" s="62"/>
      <c r="AZ30" s="62"/>
      <c r="BA30" s="62"/>
      <c r="BB30" s="62"/>
    </row>
    <row r="31" spans="1:54" ht="12" customHeight="1">
      <c r="A31" s="1666"/>
      <c r="B31" s="1693"/>
      <c r="C31" s="1694"/>
      <c r="D31" s="1694"/>
      <c r="E31" s="1695"/>
      <c r="F31" s="124"/>
      <c r="G31" s="62"/>
      <c r="H31" s="107"/>
      <c r="I31" s="124"/>
      <c r="J31" s="62"/>
      <c r="K31" s="62"/>
      <c r="L31" s="107"/>
      <c r="M31" s="124"/>
      <c r="N31" s="62"/>
      <c r="O31" s="62"/>
      <c r="P31" s="107"/>
      <c r="Q31" s="116"/>
      <c r="R31" s="116"/>
      <c r="S31" s="116"/>
      <c r="T31" s="116"/>
      <c r="U31" s="163"/>
      <c r="V31" s="116"/>
      <c r="W31" s="116"/>
      <c r="X31" s="116"/>
      <c r="Y31" s="116"/>
      <c r="Z31" s="116"/>
      <c r="AA31" s="116"/>
      <c r="AB31" s="116"/>
      <c r="AC31" s="116"/>
      <c r="AD31" s="116"/>
      <c r="AE31" s="116"/>
      <c r="AF31" s="116"/>
      <c r="AG31" s="116"/>
      <c r="AH31" s="116"/>
      <c r="AI31" s="116"/>
      <c r="AJ31" s="157"/>
      <c r="AK31" s="124"/>
      <c r="AL31" s="62"/>
      <c r="AM31" s="62"/>
      <c r="AN31" s="107"/>
      <c r="AO31" s="109"/>
      <c r="AP31" s="63"/>
      <c r="AQ31" s="110"/>
      <c r="AR31" s="104"/>
      <c r="AS31" s="62"/>
      <c r="AT31" s="62"/>
      <c r="AU31" s="62"/>
      <c r="AV31" s="62"/>
      <c r="AW31" s="62"/>
      <c r="AX31" s="62"/>
      <c r="AY31" s="62"/>
      <c r="AZ31" s="62"/>
      <c r="BA31" s="62"/>
      <c r="BB31" s="62"/>
    </row>
    <row r="32" spans="1:54" ht="12" customHeight="1">
      <c r="A32" s="1666"/>
      <c r="B32" s="1196"/>
      <c r="C32" s="1071"/>
      <c r="D32" s="1071"/>
      <c r="E32" s="1197"/>
      <c r="F32" s="173"/>
      <c r="G32" s="174"/>
      <c r="H32" s="585"/>
      <c r="I32" s="124"/>
      <c r="J32" s="62"/>
      <c r="K32" s="62"/>
      <c r="L32" s="107"/>
      <c r="M32" s="124"/>
      <c r="N32" s="62"/>
      <c r="O32" s="62"/>
      <c r="P32" s="107"/>
      <c r="Q32" s="62" t="s">
        <v>2577</v>
      </c>
      <c r="R32" s="62" t="s">
        <v>654</v>
      </c>
      <c r="S32" s="62"/>
      <c r="T32" s="129" t="s">
        <v>2579</v>
      </c>
      <c r="U32" s="1661"/>
      <c r="V32" s="1661"/>
      <c r="W32" s="1661"/>
      <c r="X32" s="1661"/>
      <c r="Y32" s="1661"/>
      <c r="Z32" s="129" t="s">
        <v>2580</v>
      </c>
      <c r="AA32" s="62" t="s">
        <v>2155</v>
      </c>
      <c r="AB32" s="62"/>
      <c r="AC32" s="129" t="s">
        <v>2579</v>
      </c>
      <c r="AD32" s="1656"/>
      <c r="AE32" s="1656"/>
      <c r="AF32" s="129" t="s">
        <v>2580</v>
      </c>
      <c r="AG32" s="62" t="s">
        <v>2582</v>
      </c>
      <c r="AH32" s="62"/>
      <c r="AI32" s="62"/>
      <c r="AJ32" s="62"/>
      <c r="AK32" s="124"/>
      <c r="AL32" s="62"/>
      <c r="AM32" s="62"/>
      <c r="AN32" s="107"/>
      <c r="AO32" s="109"/>
      <c r="AP32" s="63"/>
      <c r="AQ32" s="110"/>
      <c r="AR32" s="104"/>
      <c r="AS32" s="62"/>
      <c r="AT32" s="62"/>
      <c r="AU32" s="62"/>
      <c r="AV32" s="62"/>
      <c r="AW32" s="62"/>
      <c r="AX32" s="62"/>
      <c r="AY32" s="62"/>
      <c r="AZ32" s="62"/>
      <c r="BA32" s="62"/>
      <c r="BB32" s="62"/>
    </row>
    <row r="33" spans="1:55" ht="12" customHeight="1">
      <c r="A33" s="1666"/>
      <c r="B33" s="534" t="s">
        <v>1774</v>
      </c>
      <c r="C33" s="535"/>
      <c r="D33" s="535"/>
      <c r="E33" s="535"/>
      <c r="F33" s="1698" t="str">
        <f>自己評価書表紙!O17</f>
        <v>-</v>
      </c>
      <c r="G33" s="1699"/>
      <c r="H33" s="1700"/>
      <c r="I33" s="124"/>
      <c r="J33" s="62"/>
      <c r="K33" s="62"/>
      <c r="L33" s="107"/>
      <c r="M33" s="124"/>
      <c r="N33" s="62"/>
      <c r="O33" s="62"/>
      <c r="P33" s="107"/>
      <c r="Q33" s="62" t="s">
        <v>2577</v>
      </c>
      <c r="R33" s="62" t="s">
        <v>2591</v>
      </c>
      <c r="S33" s="62"/>
      <c r="T33" s="62"/>
      <c r="U33" s="129" t="s">
        <v>2579</v>
      </c>
      <c r="V33" s="62" t="s">
        <v>654</v>
      </c>
      <c r="W33" s="62"/>
      <c r="X33" s="1656"/>
      <c r="Y33" s="1656"/>
      <c r="Z33" s="1656"/>
      <c r="AA33" s="129"/>
      <c r="AB33" s="62" t="s">
        <v>2126</v>
      </c>
      <c r="AC33" s="62"/>
      <c r="AD33" s="1656"/>
      <c r="AE33" s="1656"/>
      <c r="AF33" s="1656"/>
      <c r="AG33" s="62" t="s">
        <v>2585</v>
      </c>
      <c r="AH33" s="62"/>
      <c r="AI33" s="62"/>
      <c r="AJ33" s="62"/>
      <c r="AK33" s="124"/>
      <c r="AL33" s="62"/>
      <c r="AM33" s="62"/>
      <c r="AN33" s="107"/>
      <c r="AO33" s="109"/>
      <c r="AP33" s="63"/>
      <c r="AQ33" s="110"/>
      <c r="AR33" s="104"/>
      <c r="AS33" s="62"/>
      <c r="AT33" s="62"/>
      <c r="AU33" s="62"/>
      <c r="AV33" s="62"/>
      <c r="AW33" s="62"/>
      <c r="AX33" s="62"/>
      <c r="AY33" s="62"/>
      <c r="AZ33" s="62"/>
      <c r="BA33" s="62"/>
      <c r="BB33" s="62"/>
    </row>
    <row r="34" spans="1:55" ht="12" customHeight="1">
      <c r="A34" s="1666"/>
      <c r="B34" s="124" t="s">
        <v>1719</v>
      </c>
      <c r="C34" s="62"/>
      <c r="D34" s="62"/>
      <c r="E34" s="62"/>
      <c r="F34" s="532"/>
      <c r="H34" s="533"/>
      <c r="I34" s="124"/>
      <c r="J34" s="62"/>
      <c r="K34" s="62"/>
      <c r="L34" s="107"/>
      <c r="M34" s="124"/>
      <c r="N34" s="62"/>
      <c r="O34" s="62"/>
      <c r="P34" s="107"/>
      <c r="Q34" s="124" t="s">
        <v>2577</v>
      </c>
      <c r="R34" s="62" t="s">
        <v>404</v>
      </c>
      <c r="S34" s="62"/>
      <c r="T34" s="62"/>
      <c r="U34" s="129" t="s">
        <v>2579</v>
      </c>
      <c r="V34" s="62" t="s">
        <v>654</v>
      </c>
      <c r="W34" s="62"/>
      <c r="X34" s="1656"/>
      <c r="Y34" s="1656"/>
      <c r="Z34" s="1656"/>
      <c r="AA34" s="62"/>
      <c r="AB34" s="62" t="s">
        <v>2126</v>
      </c>
      <c r="AC34" s="62"/>
      <c r="AD34" s="1656"/>
      <c r="AE34" s="1656"/>
      <c r="AF34" s="1656"/>
      <c r="AG34" s="62" t="s">
        <v>2585</v>
      </c>
      <c r="AH34" s="62"/>
      <c r="AI34" s="62"/>
      <c r="AJ34" s="107"/>
      <c r="AK34" s="124"/>
      <c r="AL34" s="62"/>
      <c r="AM34" s="62"/>
      <c r="AN34" s="107"/>
      <c r="AO34" s="109"/>
      <c r="AP34" s="63"/>
      <c r="AQ34" s="110"/>
      <c r="AR34" s="104"/>
      <c r="AS34" s="62"/>
      <c r="AT34" s="62"/>
      <c r="AU34" s="62"/>
      <c r="AV34" s="62"/>
      <c r="AW34" s="62"/>
      <c r="AX34" s="62"/>
      <c r="AY34" s="62"/>
      <c r="AZ34" s="62"/>
      <c r="BA34" s="62"/>
      <c r="BB34" s="62"/>
    </row>
    <row r="35" spans="1:55" ht="12" customHeight="1">
      <c r="A35" s="1666"/>
      <c r="B35" s="1701" t="s">
        <v>1778</v>
      </c>
      <c r="C35" s="1702"/>
      <c r="D35" s="1702"/>
      <c r="E35" s="1702"/>
      <c r="F35" s="124"/>
      <c r="G35" s="62"/>
      <c r="H35" s="107"/>
      <c r="I35" s="124"/>
      <c r="J35" s="62"/>
      <c r="K35" s="62"/>
      <c r="L35" s="107"/>
      <c r="M35" s="127"/>
      <c r="N35" s="116"/>
      <c r="O35" s="116"/>
      <c r="P35" s="157"/>
      <c r="Q35" s="116"/>
      <c r="R35" s="116"/>
      <c r="S35" s="116"/>
      <c r="T35" s="116"/>
      <c r="U35" s="163"/>
      <c r="V35" s="116"/>
      <c r="W35" s="116"/>
      <c r="X35" s="116"/>
      <c r="Y35" s="116"/>
      <c r="Z35" s="116"/>
      <c r="AA35" s="116"/>
      <c r="AB35" s="116"/>
      <c r="AC35" s="116"/>
      <c r="AD35" s="116"/>
      <c r="AE35" s="116"/>
      <c r="AF35" s="116"/>
      <c r="AG35" s="116"/>
      <c r="AH35" s="116"/>
      <c r="AI35" s="116"/>
      <c r="AJ35" s="157"/>
      <c r="AK35" s="124"/>
      <c r="AL35" s="62"/>
      <c r="AM35" s="62"/>
      <c r="AN35" s="107"/>
      <c r="AO35" s="109"/>
      <c r="AP35" s="63"/>
      <c r="AQ35" s="110"/>
      <c r="AR35" s="104"/>
      <c r="AS35" s="62"/>
      <c r="AT35" s="62"/>
      <c r="AU35" s="62"/>
      <c r="AV35" s="62"/>
      <c r="AW35" s="62"/>
      <c r="AX35" s="62"/>
      <c r="AY35" s="62"/>
      <c r="AZ35" s="62"/>
      <c r="BA35" s="62"/>
      <c r="BB35" s="62"/>
    </row>
    <row r="36" spans="1:55" ht="12" customHeight="1">
      <c r="A36" s="1666"/>
      <c r="B36" s="1701"/>
      <c r="C36" s="1702"/>
      <c r="D36" s="1702"/>
      <c r="E36" s="1702"/>
      <c r="F36" s="111"/>
      <c r="G36" s="108"/>
      <c r="H36" s="112"/>
      <c r="I36" s="124"/>
      <c r="J36" s="62"/>
      <c r="K36" s="62"/>
      <c r="L36" s="107"/>
      <c r="M36" s="124" t="s">
        <v>2592</v>
      </c>
      <c r="N36" s="62"/>
      <c r="O36" s="62"/>
      <c r="P36" s="107"/>
      <c r="Q36" s="62" t="s">
        <v>2577</v>
      </c>
      <c r="R36" s="62" t="s">
        <v>2593</v>
      </c>
      <c r="S36" s="129" t="s">
        <v>2579</v>
      </c>
      <c r="T36" s="1661"/>
      <c r="U36" s="1661"/>
      <c r="V36" s="62" t="s">
        <v>2594</v>
      </c>
      <c r="W36" s="62"/>
      <c r="X36" s="62" t="s">
        <v>2595</v>
      </c>
      <c r="Y36" s="129" t="s">
        <v>2579</v>
      </c>
      <c r="Z36" s="1661"/>
      <c r="AA36" s="1661"/>
      <c r="AB36" s="62" t="s">
        <v>2594</v>
      </c>
      <c r="AC36" s="62"/>
      <c r="AD36" s="62" t="s">
        <v>2596</v>
      </c>
      <c r="AE36" s="129" t="s">
        <v>2579</v>
      </c>
      <c r="AF36" s="1661"/>
      <c r="AG36" s="1661"/>
      <c r="AH36" s="62" t="s">
        <v>2594</v>
      </c>
      <c r="AI36" s="62"/>
      <c r="AJ36" s="62"/>
      <c r="AK36" s="124"/>
      <c r="AL36" s="62"/>
      <c r="AM36" s="62"/>
      <c r="AN36" s="107"/>
      <c r="AO36" s="109"/>
      <c r="AP36" s="63"/>
      <c r="AQ36" s="110"/>
      <c r="AR36" s="104"/>
      <c r="AS36" s="62"/>
      <c r="AT36" s="62"/>
      <c r="AU36" s="62"/>
      <c r="AV36" s="62"/>
      <c r="AW36" s="62"/>
      <c r="AX36" s="62"/>
      <c r="AY36" s="62"/>
      <c r="AZ36" s="62"/>
      <c r="BA36" s="62"/>
      <c r="BB36" s="62"/>
    </row>
    <row r="37" spans="1:55" ht="12" customHeight="1">
      <c r="A37" s="1666"/>
      <c r="B37" s="1701"/>
      <c r="C37" s="1702"/>
      <c r="D37" s="1702"/>
      <c r="E37" s="1702"/>
      <c r="F37" s="124"/>
      <c r="G37" s="62"/>
      <c r="H37" s="107"/>
      <c r="I37" s="124"/>
      <c r="J37" s="62"/>
      <c r="K37" s="62"/>
      <c r="L37" s="107"/>
      <c r="M37" s="124"/>
      <c r="N37" s="62"/>
      <c r="O37" s="62"/>
      <c r="P37" s="107"/>
      <c r="Q37" s="62" t="s">
        <v>2577</v>
      </c>
      <c r="R37" s="62" t="s">
        <v>2129</v>
      </c>
      <c r="S37" s="129" t="s">
        <v>2579</v>
      </c>
      <c r="T37" s="1661"/>
      <c r="U37" s="1661"/>
      <c r="V37" s="62" t="s">
        <v>2594</v>
      </c>
      <c r="W37" s="62"/>
      <c r="X37" s="62" t="s">
        <v>2130</v>
      </c>
      <c r="Y37" s="129" t="s">
        <v>2579</v>
      </c>
      <c r="Z37" s="1661"/>
      <c r="AA37" s="1661"/>
      <c r="AB37" s="62" t="s">
        <v>2594</v>
      </c>
      <c r="AC37" s="62"/>
      <c r="AD37" s="62" t="s">
        <v>2131</v>
      </c>
      <c r="AE37" s="129" t="s">
        <v>2579</v>
      </c>
      <c r="AF37" s="1661"/>
      <c r="AG37" s="1661"/>
      <c r="AH37" s="62" t="s">
        <v>2594</v>
      </c>
      <c r="AI37" s="62"/>
      <c r="AJ37" s="107"/>
      <c r="AK37" s="124"/>
      <c r="AL37" s="62"/>
      <c r="AM37" s="62"/>
      <c r="AN37" s="107"/>
      <c r="AO37" s="109"/>
      <c r="AP37" s="63"/>
      <c r="AQ37" s="110"/>
      <c r="AR37" s="104"/>
      <c r="AS37" s="62"/>
      <c r="AT37" s="62"/>
      <c r="AU37" s="62"/>
      <c r="AV37" s="62"/>
      <c r="AW37" s="62"/>
      <c r="AX37" s="62"/>
      <c r="AY37" s="62"/>
      <c r="AZ37" s="62"/>
      <c r="BA37" s="62"/>
      <c r="BB37" s="62"/>
    </row>
    <row r="38" spans="1:55" ht="12" customHeight="1">
      <c r="A38" s="1666"/>
      <c r="B38" s="1713" t="str">
        <f>IF(自己評価書表紙!A17="□","■選択無","□選択無")</f>
        <v>■選択無</v>
      </c>
      <c r="C38" s="1714"/>
      <c r="D38" s="1714"/>
      <c r="E38" s="1714"/>
      <c r="F38" s="124"/>
      <c r="G38" s="62"/>
      <c r="H38" s="107"/>
      <c r="I38" s="124"/>
      <c r="J38" s="62"/>
      <c r="K38" s="62"/>
      <c r="L38" s="107"/>
      <c r="M38" s="127"/>
      <c r="N38" s="116"/>
      <c r="O38" s="116"/>
      <c r="P38" s="157"/>
      <c r="Q38" s="116"/>
      <c r="R38" s="116"/>
      <c r="S38" s="163"/>
      <c r="T38" s="163"/>
      <c r="U38" s="163"/>
      <c r="V38" s="163"/>
      <c r="W38" s="163"/>
      <c r="X38" s="163"/>
      <c r="Y38" s="163"/>
      <c r="Z38" s="163"/>
      <c r="AA38" s="163"/>
      <c r="AB38" s="163"/>
      <c r="AC38" s="163"/>
      <c r="AD38" s="163"/>
      <c r="AE38" s="163"/>
      <c r="AF38" s="163"/>
      <c r="AG38" s="163"/>
      <c r="AH38" s="163"/>
      <c r="AI38" s="116"/>
      <c r="AJ38" s="157"/>
      <c r="AK38" s="124"/>
      <c r="AL38" s="62"/>
      <c r="AM38" s="62"/>
      <c r="AN38" s="107"/>
      <c r="AO38" s="109"/>
      <c r="AP38" s="63"/>
      <c r="AQ38" s="110"/>
      <c r="AR38" s="104"/>
      <c r="AS38" s="62"/>
      <c r="AT38" s="62"/>
      <c r="AU38" s="62"/>
      <c r="AV38" s="62"/>
      <c r="AW38" s="62"/>
      <c r="AX38" s="62"/>
      <c r="AY38" s="62"/>
      <c r="AZ38" s="62"/>
      <c r="BA38" s="62"/>
      <c r="BB38" s="62"/>
    </row>
    <row r="39" spans="1:55" ht="12" customHeight="1">
      <c r="A39" s="1666"/>
      <c r="B39" s="762"/>
      <c r="C39" s="763"/>
      <c r="D39" s="763"/>
      <c r="E39" s="763"/>
      <c r="F39" s="124"/>
      <c r="G39" s="62"/>
      <c r="H39" s="107"/>
      <c r="I39" s="124"/>
      <c r="J39" s="62"/>
      <c r="K39" s="62"/>
      <c r="L39" s="107"/>
      <c r="M39" s="124" t="s">
        <v>2597</v>
      </c>
      <c r="N39" s="62"/>
      <c r="O39" s="62"/>
      <c r="P39" s="107"/>
      <c r="Q39" s="62" t="s">
        <v>2577</v>
      </c>
      <c r="R39" s="62" t="s">
        <v>2593</v>
      </c>
      <c r="S39" s="129" t="s">
        <v>2579</v>
      </c>
      <c r="T39" s="1661"/>
      <c r="U39" s="1661"/>
      <c r="V39" s="62" t="s">
        <v>2594</v>
      </c>
      <c r="W39" s="62"/>
      <c r="X39" s="62" t="s">
        <v>2595</v>
      </c>
      <c r="Y39" s="129" t="s">
        <v>2579</v>
      </c>
      <c r="Z39" s="1661"/>
      <c r="AA39" s="1661"/>
      <c r="AB39" s="62" t="s">
        <v>2594</v>
      </c>
      <c r="AC39" s="62"/>
      <c r="AD39" s="62" t="s">
        <v>2596</v>
      </c>
      <c r="AE39" s="129" t="s">
        <v>2579</v>
      </c>
      <c r="AF39" s="1661"/>
      <c r="AG39" s="1661"/>
      <c r="AH39" s="62" t="s">
        <v>2594</v>
      </c>
      <c r="AI39" s="62"/>
      <c r="AJ39" s="62"/>
      <c r="AK39" s="124"/>
      <c r="AL39" s="62"/>
      <c r="AM39" s="62"/>
      <c r="AN39" s="107"/>
      <c r="AO39" s="109"/>
      <c r="AP39" s="63"/>
      <c r="AQ39" s="110"/>
      <c r="AR39" s="104"/>
      <c r="AS39" s="62"/>
      <c r="AT39" s="62"/>
      <c r="AU39" s="62"/>
      <c r="AV39" s="62"/>
      <c r="AW39" s="62"/>
      <c r="AX39" s="62"/>
      <c r="AY39" s="62"/>
      <c r="AZ39" s="62"/>
      <c r="BA39" s="62"/>
      <c r="BB39" s="62"/>
    </row>
    <row r="40" spans="1:55" ht="12" customHeight="1">
      <c r="A40" s="1666"/>
      <c r="B40" s="1072"/>
      <c r="C40" s="1073"/>
      <c r="D40" s="1073"/>
      <c r="E40" s="1073"/>
      <c r="F40" s="173"/>
      <c r="G40" s="174"/>
      <c r="H40" s="585"/>
      <c r="I40" s="124"/>
      <c r="J40" s="62"/>
      <c r="K40" s="62"/>
      <c r="L40" s="107"/>
      <c r="M40" s="124"/>
      <c r="N40" s="62"/>
      <c r="O40" s="62"/>
      <c r="P40" s="107"/>
      <c r="Q40" s="62" t="s">
        <v>2577</v>
      </c>
      <c r="R40" s="62" t="s">
        <v>2129</v>
      </c>
      <c r="S40" s="129" t="s">
        <v>2579</v>
      </c>
      <c r="T40" s="1661"/>
      <c r="U40" s="1661"/>
      <c r="V40" s="62" t="s">
        <v>2594</v>
      </c>
      <c r="W40" s="62"/>
      <c r="X40" s="62" t="s">
        <v>2130</v>
      </c>
      <c r="Y40" s="129" t="s">
        <v>2579</v>
      </c>
      <c r="Z40" s="1661"/>
      <c r="AA40" s="1661"/>
      <c r="AB40" s="62" t="s">
        <v>2594</v>
      </c>
      <c r="AC40" s="62"/>
      <c r="AD40" s="62" t="s">
        <v>2131</v>
      </c>
      <c r="AE40" s="129" t="s">
        <v>2579</v>
      </c>
      <c r="AF40" s="1661"/>
      <c r="AG40" s="1661"/>
      <c r="AH40" s="62" t="s">
        <v>2594</v>
      </c>
      <c r="AI40" s="62"/>
      <c r="AJ40" s="62"/>
      <c r="AK40" s="124"/>
      <c r="AL40" s="62"/>
      <c r="AM40" s="62"/>
      <c r="AN40" s="107"/>
      <c r="AO40" s="109"/>
      <c r="AP40" s="63"/>
      <c r="AQ40" s="110"/>
      <c r="AR40" s="104"/>
      <c r="AS40" s="62"/>
      <c r="AT40" s="62"/>
      <c r="AU40" s="62"/>
      <c r="AV40" s="62"/>
      <c r="AW40" s="62"/>
      <c r="AX40" s="62"/>
      <c r="AY40" s="62"/>
      <c r="AZ40" s="62"/>
      <c r="BA40" s="62"/>
      <c r="BB40" s="62"/>
    </row>
    <row r="41" spans="1:55" ht="12" customHeight="1">
      <c r="A41" s="1666"/>
      <c r="B41" s="534" t="s">
        <v>1775</v>
      </c>
      <c r="C41" s="535"/>
      <c r="D41" s="535"/>
      <c r="E41" s="535"/>
      <c r="F41" s="1698" t="str">
        <f>自己評価書表紙!O18</f>
        <v>-</v>
      </c>
      <c r="G41" s="1699"/>
      <c r="H41" s="1700"/>
      <c r="I41" s="127"/>
      <c r="J41" s="116"/>
      <c r="K41" s="116"/>
      <c r="L41" s="157"/>
      <c r="M41" s="127"/>
      <c r="N41" s="116"/>
      <c r="O41" s="116"/>
      <c r="P41" s="157"/>
      <c r="Q41" s="116"/>
      <c r="R41" s="116"/>
      <c r="S41" s="163"/>
      <c r="T41" s="163"/>
      <c r="U41" s="163"/>
      <c r="V41" s="163"/>
      <c r="W41" s="163"/>
      <c r="X41" s="163"/>
      <c r="Y41" s="163"/>
      <c r="Z41" s="163"/>
      <c r="AA41" s="163"/>
      <c r="AB41" s="163"/>
      <c r="AC41" s="163"/>
      <c r="AD41" s="163"/>
      <c r="AE41" s="163"/>
      <c r="AF41" s="163"/>
      <c r="AG41" s="163"/>
      <c r="AH41" s="116"/>
      <c r="AI41" s="116"/>
      <c r="AJ41" s="116"/>
      <c r="AK41" s="127"/>
      <c r="AL41" s="116"/>
      <c r="AM41" s="116"/>
      <c r="AN41" s="157"/>
      <c r="AO41" s="117"/>
      <c r="AP41" s="118"/>
      <c r="AQ41" s="119"/>
      <c r="AR41" s="104"/>
      <c r="AS41" s="62"/>
      <c r="AT41" s="62"/>
      <c r="AU41" s="62"/>
      <c r="AV41" s="62"/>
      <c r="AW41" s="62"/>
      <c r="AX41" s="62"/>
      <c r="AY41" s="62"/>
      <c r="AZ41" s="62"/>
      <c r="BA41" s="62"/>
      <c r="BB41" s="62"/>
    </row>
    <row r="42" spans="1:55" ht="12" customHeight="1">
      <c r="A42" s="1666"/>
      <c r="B42" s="124" t="s">
        <v>1765</v>
      </c>
      <c r="C42" s="62"/>
      <c r="D42" s="62"/>
      <c r="E42" s="62"/>
      <c r="F42" s="124"/>
      <c r="G42" s="62"/>
      <c r="H42" s="107"/>
      <c r="I42" s="124" t="s">
        <v>2139</v>
      </c>
      <c r="J42" s="62"/>
      <c r="K42" s="62"/>
      <c r="L42" s="107"/>
      <c r="M42" s="124" t="s">
        <v>2142</v>
      </c>
      <c r="N42" s="62"/>
      <c r="O42" s="62"/>
      <c r="P42" s="107"/>
      <c r="Q42" s="62" t="s">
        <v>2577</v>
      </c>
      <c r="R42" s="62" t="s">
        <v>654</v>
      </c>
      <c r="S42" s="62"/>
      <c r="T42" s="129" t="s">
        <v>2579</v>
      </c>
      <c r="U42" s="1661"/>
      <c r="V42" s="1661"/>
      <c r="W42" s="1661"/>
      <c r="X42" s="1661"/>
      <c r="Y42" s="1661"/>
      <c r="Z42" s="129" t="s">
        <v>2580</v>
      </c>
      <c r="AA42" s="62" t="s">
        <v>2155</v>
      </c>
      <c r="AB42" s="62"/>
      <c r="AC42" s="129" t="s">
        <v>2579</v>
      </c>
      <c r="AD42" s="1656"/>
      <c r="AE42" s="1656"/>
      <c r="AF42" s="129" t="s">
        <v>2580</v>
      </c>
      <c r="AG42" s="62" t="s">
        <v>2582</v>
      </c>
      <c r="AH42" s="62"/>
      <c r="AI42" s="62"/>
      <c r="AJ42" s="62"/>
      <c r="AK42" s="1192" t="s">
        <v>1085</v>
      </c>
      <c r="AL42" s="62" t="s">
        <v>2146</v>
      </c>
      <c r="AM42" s="62"/>
      <c r="AN42" s="107"/>
      <c r="AO42" s="124"/>
      <c r="AP42" s="62"/>
      <c r="AQ42" s="110"/>
      <c r="AR42" s="104"/>
      <c r="AS42" s="1193" t="s">
        <v>2616</v>
      </c>
      <c r="AT42" s="1193" t="s">
        <v>2617</v>
      </c>
      <c r="AU42" s="1193" t="s">
        <v>2618</v>
      </c>
      <c r="AV42" s="1193"/>
      <c r="AW42" s="1193"/>
      <c r="AX42" s="1193"/>
      <c r="AY42" s="1193"/>
      <c r="AZ42" s="1193">
        <v>12</v>
      </c>
      <c r="BA42" s="1193">
        <v>15</v>
      </c>
      <c r="BB42" s="1193">
        <v>18</v>
      </c>
    </row>
    <row r="43" spans="1:55" ht="12" customHeight="1">
      <c r="A43" s="1666"/>
      <c r="B43" s="1693" t="s">
        <v>1778</v>
      </c>
      <c r="C43" s="1694"/>
      <c r="D43" s="1694"/>
      <c r="E43" s="1695"/>
      <c r="F43" s="124"/>
      <c r="G43" s="62"/>
      <c r="H43" s="107"/>
      <c r="I43" s="124"/>
      <c r="J43" s="62"/>
      <c r="K43" s="62"/>
      <c r="L43" s="107"/>
      <c r="M43" s="124"/>
      <c r="N43" s="62"/>
      <c r="O43" s="62"/>
      <c r="P43" s="107"/>
      <c r="Q43" s="62" t="s">
        <v>2577</v>
      </c>
      <c r="R43" s="62" t="s">
        <v>2614</v>
      </c>
      <c r="S43" s="62"/>
      <c r="T43" s="62"/>
      <c r="U43" s="129" t="s">
        <v>2579</v>
      </c>
      <c r="V43" s="1656"/>
      <c r="W43" s="1656"/>
      <c r="X43" s="1656"/>
      <c r="Y43" s="129" t="s">
        <v>2580</v>
      </c>
      <c r="Z43" s="62"/>
      <c r="AA43" s="62" t="s">
        <v>2126</v>
      </c>
      <c r="AB43" s="62"/>
      <c r="AC43" s="129" t="s">
        <v>2579</v>
      </c>
      <c r="AD43" s="1656"/>
      <c r="AE43" s="1656"/>
      <c r="AF43" s="1656"/>
      <c r="AG43" s="62" t="s">
        <v>2585</v>
      </c>
      <c r="AH43" s="62"/>
      <c r="AI43" s="62"/>
      <c r="AJ43" s="62"/>
      <c r="AK43" s="1192" t="s">
        <v>1085</v>
      </c>
      <c r="AL43" s="62" t="s">
        <v>2140</v>
      </c>
      <c r="AM43" s="62"/>
      <c r="AN43" s="107"/>
      <c r="AO43" s="124"/>
      <c r="AP43" s="62"/>
      <c r="AQ43" s="110"/>
      <c r="AR43" s="104"/>
      <c r="AS43" s="1193">
        <v>206</v>
      </c>
      <c r="AT43" s="1193">
        <v>208</v>
      </c>
      <c r="AU43" s="1193">
        <v>210</v>
      </c>
      <c r="AV43" s="1193">
        <v>212</v>
      </c>
      <c r="AW43" s="1193"/>
      <c r="AX43" s="1193"/>
      <c r="AY43" s="1193"/>
      <c r="AZ43" s="1193"/>
      <c r="BA43" s="1193"/>
      <c r="BB43" s="1193"/>
    </row>
    <row r="44" spans="1:55" ht="12" customHeight="1">
      <c r="A44" s="1666"/>
      <c r="B44" s="1693"/>
      <c r="C44" s="1694"/>
      <c r="D44" s="1694"/>
      <c r="E44" s="1695"/>
      <c r="F44" s="124"/>
      <c r="G44" s="62"/>
      <c r="H44" s="107"/>
      <c r="I44" s="124"/>
      <c r="J44" s="62"/>
      <c r="K44" s="62"/>
      <c r="L44" s="107"/>
      <c r="M44" s="124"/>
      <c r="N44" s="62"/>
      <c r="O44" s="62"/>
      <c r="P44" s="107"/>
      <c r="Q44" s="62" t="s">
        <v>2577</v>
      </c>
      <c r="R44" s="62" t="s">
        <v>2615</v>
      </c>
      <c r="S44" s="62"/>
      <c r="T44" s="62"/>
      <c r="U44" s="129" t="s">
        <v>2579</v>
      </c>
      <c r="V44" s="62" t="s">
        <v>654</v>
      </c>
      <c r="W44" s="62"/>
      <c r="X44" s="1656"/>
      <c r="Y44" s="1656"/>
      <c r="Z44" s="1656"/>
      <c r="AA44" s="62"/>
      <c r="AB44" s="62" t="s">
        <v>2126</v>
      </c>
      <c r="AC44" s="62"/>
      <c r="AD44" s="1656"/>
      <c r="AE44" s="1656"/>
      <c r="AF44" s="1656"/>
      <c r="AG44" s="62" t="s">
        <v>2585</v>
      </c>
      <c r="AH44" s="62"/>
      <c r="AI44" s="62"/>
      <c r="AJ44" s="107"/>
      <c r="AK44" s="1192" t="s">
        <v>1085</v>
      </c>
      <c r="AL44" s="62" t="s">
        <v>2122</v>
      </c>
      <c r="AM44" s="62"/>
      <c r="AN44" s="107"/>
      <c r="AO44" s="109"/>
      <c r="AP44" s="63"/>
      <c r="AQ44" s="110"/>
      <c r="AR44" s="104"/>
      <c r="AS44" s="1193" t="s">
        <v>2602</v>
      </c>
      <c r="AT44" s="1193" t="s">
        <v>2603</v>
      </c>
      <c r="AU44" s="1193"/>
      <c r="AV44" s="1193"/>
      <c r="AW44" s="1193"/>
      <c r="AX44" s="1193"/>
      <c r="AY44" s="1193"/>
      <c r="AZ44" s="1193">
        <v>150</v>
      </c>
      <c r="BA44" s="1193">
        <v>100</v>
      </c>
      <c r="BB44" s="1193"/>
    </row>
    <row r="45" spans="1:55" ht="12" customHeight="1">
      <c r="A45" s="1666"/>
      <c r="B45" s="762"/>
      <c r="C45" s="763"/>
      <c r="D45" s="763"/>
      <c r="E45" s="763"/>
      <c r="F45" s="124"/>
      <c r="G45" s="62"/>
      <c r="H45" s="107"/>
      <c r="I45" s="124"/>
      <c r="J45" s="62"/>
      <c r="K45" s="62"/>
      <c r="L45" s="107"/>
      <c r="M45" s="127"/>
      <c r="N45" s="116"/>
      <c r="O45" s="116"/>
      <c r="P45" s="157"/>
      <c r="Q45" s="116"/>
      <c r="R45" s="116"/>
      <c r="S45" s="116"/>
      <c r="T45" s="116"/>
      <c r="U45" s="163"/>
      <c r="V45" s="116"/>
      <c r="W45" s="116"/>
      <c r="X45" s="116"/>
      <c r="Y45" s="116"/>
      <c r="Z45" s="116"/>
      <c r="AA45" s="116"/>
      <c r="AB45" s="116"/>
      <c r="AC45" s="116"/>
      <c r="AD45" s="116"/>
      <c r="AE45" s="116"/>
      <c r="AF45" s="116"/>
      <c r="AG45" s="116"/>
      <c r="AH45" s="116"/>
      <c r="AI45" s="116"/>
      <c r="AJ45" s="157"/>
      <c r="AK45" s="1192"/>
      <c r="AL45" s="62"/>
      <c r="AM45" s="62"/>
      <c r="AN45" s="107"/>
      <c r="AO45" s="109"/>
      <c r="AP45" s="63"/>
      <c r="AQ45" s="110"/>
      <c r="AR45" s="104"/>
      <c r="AS45" s="1193"/>
      <c r="AT45" s="1193"/>
      <c r="AU45" s="1193"/>
      <c r="AV45" s="1193"/>
      <c r="AW45" s="1193"/>
      <c r="AX45" s="1193"/>
      <c r="AY45" s="1193"/>
      <c r="AZ45" s="1193"/>
      <c r="BA45" s="1193"/>
      <c r="BB45" s="1193"/>
    </row>
    <row r="46" spans="1:55" ht="12" customHeight="1">
      <c r="A46" s="1666"/>
      <c r="B46" s="1713" t="str">
        <f>IF(自己評価書表紙!A18="□","■選択無","□選択無")</f>
        <v>■選択無</v>
      </c>
      <c r="C46" s="1714"/>
      <c r="D46" s="1714"/>
      <c r="E46" s="1714"/>
      <c r="F46" s="124"/>
      <c r="G46" s="62"/>
      <c r="H46" s="107"/>
      <c r="I46" s="124"/>
      <c r="J46" s="62"/>
      <c r="K46" s="62"/>
      <c r="L46" s="107"/>
      <c r="M46" s="124" t="s">
        <v>2143</v>
      </c>
      <c r="N46" s="62"/>
      <c r="O46" s="62"/>
      <c r="P46" s="107"/>
      <c r="Q46" s="62" t="s">
        <v>2577</v>
      </c>
      <c r="R46" s="62" t="s">
        <v>654</v>
      </c>
      <c r="S46" s="62"/>
      <c r="T46" s="129" t="s">
        <v>2579</v>
      </c>
      <c r="U46" s="1661"/>
      <c r="V46" s="1661"/>
      <c r="W46" s="1661"/>
      <c r="X46" s="1661"/>
      <c r="Y46" s="1661"/>
      <c r="Z46" s="129" t="s">
        <v>2580</v>
      </c>
      <c r="AA46" s="62" t="s">
        <v>2155</v>
      </c>
      <c r="AB46" s="62"/>
      <c r="AC46" s="129" t="s">
        <v>2579</v>
      </c>
      <c r="AD46" s="1656"/>
      <c r="AE46" s="1656"/>
      <c r="AF46" s="129" t="s">
        <v>2580</v>
      </c>
      <c r="AG46" s="62" t="s">
        <v>2582</v>
      </c>
      <c r="AH46" s="62"/>
      <c r="AI46" s="62"/>
      <c r="AJ46" s="62"/>
      <c r="AK46" s="1192" t="s">
        <v>1085</v>
      </c>
      <c r="AL46" s="62" t="s">
        <v>2141</v>
      </c>
      <c r="AM46" s="62"/>
      <c r="AN46" s="107"/>
      <c r="AO46" s="109"/>
      <c r="AP46" s="63"/>
      <c r="AQ46" s="110"/>
      <c r="AR46" s="104"/>
      <c r="AS46" s="1193" t="s">
        <v>2616</v>
      </c>
      <c r="AT46" s="1193" t="s">
        <v>2617</v>
      </c>
      <c r="AU46" s="1193" t="s">
        <v>2618</v>
      </c>
      <c r="AV46" s="1193"/>
      <c r="AW46" s="1193"/>
      <c r="AX46" s="1193"/>
      <c r="AY46" s="1193"/>
      <c r="AZ46" s="1193">
        <v>9</v>
      </c>
      <c r="BA46" s="1193">
        <v>12</v>
      </c>
      <c r="BB46" s="1193">
        <v>15</v>
      </c>
      <c r="BC46" s="1193">
        <v>18</v>
      </c>
    </row>
    <row r="47" spans="1:55" ht="12" customHeight="1">
      <c r="A47" s="1666"/>
      <c r="B47" s="694" t="s">
        <v>1085</v>
      </c>
      <c r="C47" s="1703" t="s">
        <v>1304</v>
      </c>
      <c r="D47" s="1703"/>
      <c r="E47" s="1704"/>
      <c r="F47" s="124"/>
      <c r="G47" s="62"/>
      <c r="H47" s="107"/>
      <c r="I47" s="124"/>
      <c r="J47" s="62"/>
      <c r="K47" s="62"/>
      <c r="L47" s="107"/>
      <c r="M47" s="124"/>
      <c r="N47" s="62"/>
      <c r="O47" s="62"/>
      <c r="P47" s="107"/>
      <c r="Q47" s="62" t="s">
        <v>2577</v>
      </c>
      <c r="R47" s="62" t="s">
        <v>2614</v>
      </c>
      <c r="S47" s="62"/>
      <c r="T47" s="62"/>
      <c r="U47" s="129" t="s">
        <v>2579</v>
      </c>
      <c r="V47" s="1656"/>
      <c r="W47" s="1656"/>
      <c r="X47" s="1656"/>
      <c r="Y47" s="129" t="s">
        <v>2580</v>
      </c>
      <c r="Z47" s="62"/>
      <c r="AA47" s="62" t="s">
        <v>2126</v>
      </c>
      <c r="AB47" s="62"/>
      <c r="AC47" s="129" t="s">
        <v>2579</v>
      </c>
      <c r="AD47" s="1656"/>
      <c r="AE47" s="1656"/>
      <c r="AF47" s="1656"/>
      <c r="AG47" s="62" t="s">
        <v>2585</v>
      </c>
      <c r="AH47" s="62"/>
      <c r="AI47" s="62"/>
      <c r="AJ47" s="62"/>
      <c r="AK47" s="124"/>
      <c r="AL47" s="62"/>
      <c r="AM47" s="62"/>
      <c r="AN47" s="107"/>
      <c r="AO47" s="109"/>
      <c r="AP47" s="63"/>
      <c r="AQ47" s="110"/>
      <c r="AR47" s="104"/>
      <c r="AS47" s="1193">
        <v>204</v>
      </c>
      <c r="AT47" s="1193">
        <v>206</v>
      </c>
      <c r="AU47" s="1193">
        <v>208</v>
      </c>
      <c r="AV47" s="1193">
        <v>210</v>
      </c>
      <c r="AW47" s="1193">
        <v>212</v>
      </c>
      <c r="AX47" s="1193"/>
      <c r="AY47" s="1193"/>
      <c r="AZ47" s="1193"/>
      <c r="BA47" s="1193"/>
      <c r="BB47" s="1193"/>
      <c r="BC47" s="1193"/>
    </row>
    <row r="48" spans="1:55" ht="12" customHeight="1">
      <c r="A48" s="1666"/>
      <c r="B48" s="124"/>
      <c r="C48" s="1703"/>
      <c r="D48" s="1703"/>
      <c r="E48" s="1704"/>
      <c r="F48" s="124"/>
      <c r="G48" s="62"/>
      <c r="H48" s="107"/>
      <c r="I48" s="124"/>
      <c r="J48" s="62"/>
      <c r="K48" s="62"/>
      <c r="L48" s="107"/>
      <c r="M48" s="124"/>
      <c r="N48" s="62"/>
      <c r="O48" s="62"/>
      <c r="P48" s="107"/>
      <c r="Q48" s="62" t="s">
        <v>2577</v>
      </c>
      <c r="R48" s="62" t="s">
        <v>2615</v>
      </c>
      <c r="S48" s="62"/>
      <c r="T48" s="62"/>
      <c r="U48" s="129" t="s">
        <v>2579</v>
      </c>
      <c r="V48" s="62" t="s">
        <v>654</v>
      </c>
      <c r="W48" s="62"/>
      <c r="X48" s="1656"/>
      <c r="Y48" s="1656"/>
      <c r="Z48" s="1656"/>
      <c r="AA48" s="62"/>
      <c r="AB48" s="62" t="s">
        <v>2126</v>
      </c>
      <c r="AC48" s="62"/>
      <c r="AD48" s="1656"/>
      <c r="AE48" s="1656"/>
      <c r="AF48" s="1656"/>
      <c r="AG48" s="62" t="s">
        <v>2585</v>
      </c>
      <c r="AH48" s="62"/>
      <c r="AI48" s="62"/>
      <c r="AJ48" s="107"/>
      <c r="AK48" s="124"/>
      <c r="AL48" s="62"/>
      <c r="AM48" s="62"/>
      <c r="AN48" s="107"/>
      <c r="AO48" s="109"/>
      <c r="AP48" s="63"/>
      <c r="AQ48" s="110"/>
      <c r="AR48" s="104"/>
      <c r="AS48" s="1193" t="s">
        <v>2602</v>
      </c>
      <c r="AT48" s="1193" t="s">
        <v>2603</v>
      </c>
      <c r="AU48" s="1193"/>
      <c r="AV48" s="1193"/>
      <c r="AW48" s="1193"/>
      <c r="AX48" s="1193"/>
      <c r="AY48" s="1193"/>
      <c r="AZ48" s="1193">
        <v>150</v>
      </c>
      <c r="BA48" s="1193">
        <v>100</v>
      </c>
      <c r="BB48" s="1193"/>
      <c r="BC48" s="1193"/>
    </row>
    <row r="49" spans="1:55" ht="12" customHeight="1">
      <c r="A49" s="1666"/>
      <c r="B49" s="124"/>
      <c r="C49" s="62"/>
      <c r="D49" s="62"/>
      <c r="E49" s="62"/>
      <c r="F49" s="124"/>
      <c r="G49" s="62"/>
      <c r="H49" s="107"/>
      <c r="I49" s="127"/>
      <c r="J49" s="116"/>
      <c r="K49" s="116"/>
      <c r="L49" s="157"/>
      <c r="M49" s="127"/>
      <c r="N49" s="116"/>
      <c r="O49" s="116"/>
      <c r="P49" s="157"/>
      <c r="Q49" s="116"/>
      <c r="R49" s="116"/>
      <c r="S49" s="116"/>
      <c r="T49" s="116"/>
      <c r="U49" s="116"/>
      <c r="V49" s="116"/>
      <c r="W49" s="116"/>
      <c r="X49" s="116"/>
      <c r="Y49" s="116"/>
      <c r="Z49" s="116"/>
      <c r="AA49" s="116"/>
      <c r="AB49" s="116"/>
      <c r="AC49" s="116"/>
      <c r="AD49" s="116"/>
      <c r="AE49" s="116"/>
      <c r="AF49" s="116"/>
      <c r="AG49" s="116"/>
      <c r="AH49" s="116"/>
      <c r="AI49" s="116"/>
      <c r="AJ49" s="157"/>
      <c r="AK49" s="127"/>
      <c r="AL49" s="116"/>
      <c r="AM49" s="116"/>
      <c r="AN49" s="157"/>
      <c r="AO49" s="109"/>
      <c r="AP49" s="63"/>
      <c r="AQ49" s="110"/>
      <c r="AR49" s="104"/>
      <c r="AS49" s="1193"/>
      <c r="AT49" s="1193"/>
      <c r="AU49" s="1193"/>
      <c r="AV49" s="1193"/>
      <c r="AW49" s="1193"/>
      <c r="AX49" s="1193"/>
      <c r="AY49" s="1193"/>
      <c r="AZ49" s="1193"/>
      <c r="BA49" s="1193"/>
      <c r="BB49" s="1193"/>
      <c r="BC49" s="1193"/>
    </row>
    <row r="50" spans="1:55" ht="12" customHeight="1">
      <c r="A50" s="1666"/>
      <c r="B50" s="762"/>
      <c r="C50" s="763"/>
      <c r="D50" s="763"/>
      <c r="E50" s="763"/>
      <c r="F50" s="124"/>
      <c r="G50" s="62"/>
      <c r="H50" s="107"/>
      <c r="I50" s="143" t="s">
        <v>2144</v>
      </c>
      <c r="J50" s="113"/>
      <c r="K50" s="113"/>
      <c r="L50" s="115"/>
      <c r="M50" s="564" t="s">
        <v>2145</v>
      </c>
      <c r="N50" s="520"/>
      <c r="O50" s="520"/>
      <c r="P50" s="565"/>
      <c r="Q50" s="520" t="s">
        <v>2577</v>
      </c>
      <c r="R50" s="520" t="s">
        <v>719</v>
      </c>
      <c r="S50" s="520"/>
      <c r="T50" s="991" t="s">
        <v>2579</v>
      </c>
      <c r="U50" s="1716"/>
      <c r="V50" s="1716"/>
      <c r="W50" s="1716"/>
      <c r="X50" s="1716"/>
      <c r="Y50" s="991" t="s">
        <v>2580</v>
      </c>
      <c r="Z50" s="520"/>
      <c r="AA50" s="520"/>
      <c r="AB50" s="520"/>
      <c r="AC50" s="520"/>
      <c r="AD50" s="520"/>
      <c r="AE50" s="520"/>
      <c r="AF50" s="520"/>
      <c r="AG50" s="520"/>
      <c r="AH50" s="520"/>
      <c r="AI50" s="520"/>
      <c r="AJ50" s="565"/>
      <c r="AK50" s="1195" t="s">
        <v>1085</v>
      </c>
      <c r="AL50" s="113" t="s">
        <v>2146</v>
      </c>
      <c r="AM50" s="113"/>
      <c r="AN50" s="115"/>
      <c r="AO50" s="143"/>
      <c r="AP50" s="113"/>
      <c r="AQ50" s="537"/>
      <c r="AR50" s="104"/>
      <c r="AS50" s="62"/>
      <c r="AT50" s="62"/>
      <c r="AU50" s="62"/>
      <c r="AV50" s="62"/>
      <c r="AW50" s="62"/>
      <c r="AX50" s="62"/>
      <c r="AY50" s="62"/>
      <c r="AZ50" s="62"/>
      <c r="BA50" s="62"/>
      <c r="BB50" s="62"/>
    </row>
    <row r="51" spans="1:55" ht="12" customHeight="1">
      <c r="A51" s="1666"/>
      <c r="B51" s="762"/>
      <c r="C51" s="763"/>
      <c r="D51" s="763"/>
      <c r="E51" s="763"/>
      <c r="F51" s="124"/>
      <c r="G51" s="62"/>
      <c r="H51" s="107"/>
      <c r="I51" s="124"/>
      <c r="J51" s="62"/>
      <c r="K51" s="62"/>
      <c r="L51" s="107"/>
      <c r="M51" s="124" t="s">
        <v>2144</v>
      </c>
      <c r="N51" s="62"/>
      <c r="O51" s="62"/>
      <c r="P51" s="107"/>
      <c r="Q51" s="62" t="s">
        <v>2577</v>
      </c>
      <c r="R51" s="62" t="s">
        <v>654</v>
      </c>
      <c r="S51" s="62"/>
      <c r="T51" s="129" t="s">
        <v>2579</v>
      </c>
      <c r="U51" s="1661"/>
      <c r="V51" s="1661"/>
      <c r="W51" s="1661"/>
      <c r="X51" s="1661"/>
      <c r="Y51" s="1661"/>
      <c r="Z51" s="129" t="s">
        <v>2580</v>
      </c>
      <c r="AA51" s="62" t="s">
        <v>2155</v>
      </c>
      <c r="AB51" s="62"/>
      <c r="AC51" s="129" t="s">
        <v>2579</v>
      </c>
      <c r="AD51" s="1656"/>
      <c r="AE51" s="1656"/>
      <c r="AF51" s="129" t="s">
        <v>2580</v>
      </c>
      <c r="AG51" s="62" t="s">
        <v>2582</v>
      </c>
      <c r="AH51" s="62"/>
      <c r="AI51" s="62"/>
      <c r="AJ51" s="62"/>
      <c r="AK51" s="1192" t="s">
        <v>1085</v>
      </c>
      <c r="AL51" s="62" t="s">
        <v>2140</v>
      </c>
      <c r="AM51" s="62"/>
      <c r="AN51" s="107"/>
      <c r="AO51" s="124"/>
      <c r="AP51" s="62"/>
      <c r="AQ51" s="110"/>
      <c r="AR51" s="104"/>
      <c r="AS51" s="1193" t="s">
        <v>2616</v>
      </c>
      <c r="AT51" s="1193" t="s">
        <v>2617</v>
      </c>
      <c r="AU51" s="1193" t="s">
        <v>2618</v>
      </c>
      <c r="AV51" s="1193"/>
      <c r="AW51" s="1193"/>
      <c r="AX51" s="1193"/>
      <c r="AY51" s="1193"/>
      <c r="AZ51" s="1193">
        <v>9</v>
      </c>
      <c r="BA51" s="1193">
        <v>12</v>
      </c>
      <c r="BB51" s="1193">
        <v>15</v>
      </c>
      <c r="BC51" s="1193">
        <v>18</v>
      </c>
    </row>
    <row r="52" spans="1:55" ht="12" customHeight="1">
      <c r="A52" s="1666"/>
      <c r="B52" s="762"/>
      <c r="C52" s="763"/>
      <c r="D52" s="763"/>
      <c r="E52" s="764"/>
      <c r="F52" s="111"/>
      <c r="G52" s="108"/>
      <c r="H52" s="112"/>
      <c r="I52" s="124"/>
      <c r="J52" s="62"/>
      <c r="K52" s="62"/>
      <c r="L52" s="107"/>
      <c r="M52" s="124"/>
      <c r="N52" s="62"/>
      <c r="O52" s="62"/>
      <c r="P52" s="107"/>
      <c r="Q52" s="62" t="s">
        <v>2577</v>
      </c>
      <c r="R52" s="62" t="s">
        <v>2614</v>
      </c>
      <c r="S52" s="62"/>
      <c r="T52" s="62"/>
      <c r="U52" s="129" t="s">
        <v>2579</v>
      </c>
      <c r="V52" s="1656"/>
      <c r="W52" s="1656"/>
      <c r="X52" s="1656"/>
      <c r="Y52" s="129" t="s">
        <v>2580</v>
      </c>
      <c r="Z52" s="62"/>
      <c r="AA52" s="62" t="s">
        <v>2126</v>
      </c>
      <c r="AB52" s="62"/>
      <c r="AC52" s="129" t="s">
        <v>2579</v>
      </c>
      <c r="AD52" s="1656"/>
      <c r="AE52" s="1656"/>
      <c r="AF52" s="1656"/>
      <c r="AG52" s="62" t="s">
        <v>2585</v>
      </c>
      <c r="AH52" s="62"/>
      <c r="AI52" s="62"/>
      <c r="AJ52" s="62"/>
      <c r="AK52" s="1192" t="s">
        <v>1085</v>
      </c>
      <c r="AL52" s="62" t="s">
        <v>2122</v>
      </c>
      <c r="AM52" s="62"/>
      <c r="AN52" s="107"/>
      <c r="AO52" s="109"/>
      <c r="AP52" s="63"/>
      <c r="AQ52" s="110"/>
      <c r="AR52" s="104"/>
      <c r="AS52" s="1193">
        <v>204</v>
      </c>
      <c r="AT52" s="1193">
        <v>206</v>
      </c>
      <c r="AU52" s="1193">
        <v>208</v>
      </c>
      <c r="AV52" s="1193">
        <v>210</v>
      </c>
      <c r="AW52" s="1193">
        <v>212</v>
      </c>
      <c r="AX52" s="1193"/>
      <c r="AY52" s="1193"/>
      <c r="AZ52" s="1193"/>
      <c r="BA52" s="1193"/>
      <c r="BB52" s="1193"/>
      <c r="BC52" s="1193"/>
    </row>
    <row r="53" spans="1:55" ht="12" customHeight="1">
      <c r="A53" s="1666"/>
      <c r="B53" s="762"/>
      <c r="C53" s="763"/>
      <c r="D53" s="763"/>
      <c r="E53" s="764"/>
      <c r="F53" s="111"/>
      <c r="G53" s="108"/>
      <c r="H53" s="112"/>
      <c r="I53" s="124"/>
      <c r="J53" s="62"/>
      <c r="K53" s="62"/>
      <c r="L53" s="107"/>
      <c r="M53" s="124"/>
      <c r="N53" s="62"/>
      <c r="O53" s="62"/>
      <c r="P53" s="107"/>
      <c r="Q53" s="62" t="s">
        <v>2577</v>
      </c>
      <c r="R53" s="62" t="s">
        <v>2615</v>
      </c>
      <c r="S53" s="62"/>
      <c r="T53" s="62"/>
      <c r="U53" s="129" t="s">
        <v>2579</v>
      </c>
      <c r="V53" s="62" t="s">
        <v>654</v>
      </c>
      <c r="W53" s="62"/>
      <c r="X53" s="1656"/>
      <c r="Y53" s="1656"/>
      <c r="Z53" s="1656"/>
      <c r="AA53" s="62"/>
      <c r="AB53" s="62" t="s">
        <v>2126</v>
      </c>
      <c r="AC53" s="62"/>
      <c r="AD53" s="1656"/>
      <c r="AE53" s="1656"/>
      <c r="AF53" s="1656"/>
      <c r="AG53" s="62" t="s">
        <v>2585</v>
      </c>
      <c r="AH53" s="62"/>
      <c r="AI53" s="62"/>
      <c r="AJ53" s="107"/>
      <c r="AK53" s="1192" t="s">
        <v>1085</v>
      </c>
      <c r="AL53" s="62" t="s">
        <v>2141</v>
      </c>
      <c r="AM53" s="62"/>
      <c r="AN53" s="107"/>
      <c r="AO53" s="109"/>
      <c r="AP53" s="63"/>
      <c r="AQ53" s="110"/>
      <c r="AR53" s="104"/>
      <c r="AS53" s="1193" t="s">
        <v>2602</v>
      </c>
      <c r="AT53" s="1193" t="s">
        <v>2603</v>
      </c>
      <c r="AU53" s="1193"/>
      <c r="AV53" s="1193"/>
      <c r="AW53" s="1193"/>
      <c r="AX53" s="1193"/>
      <c r="AY53" s="1193"/>
      <c r="AZ53" s="1193">
        <v>150</v>
      </c>
      <c r="BA53" s="1193">
        <v>100</v>
      </c>
      <c r="BB53" s="1193"/>
      <c r="BC53" s="1193"/>
    </row>
    <row r="54" spans="1:55" ht="12" customHeight="1">
      <c r="A54" s="1666"/>
      <c r="B54" s="762"/>
      <c r="C54" s="763"/>
      <c r="D54" s="763"/>
      <c r="E54" s="764"/>
      <c r="F54" s="111"/>
      <c r="G54" s="108"/>
      <c r="H54" s="112"/>
      <c r="I54" s="127"/>
      <c r="J54" s="116"/>
      <c r="K54" s="116"/>
      <c r="L54" s="157"/>
      <c r="M54" s="127"/>
      <c r="N54" s="116"/>
      <c r="O54" s="116"/>
      <c r="P54" s="157"/>
      <c r="Q54" s="116"/>
      <c r="R54" s="116"/>
      <c r="S54" s="116"/>
      <c r="T54" s="116"/>
      <c r="U54" s="163"/>
      <c r="V54" s="116"/>
      <c r="W54" s="116"/>
      <c r="X54" s="116"/>
      <c r="Y54" s="116"/>
      <c r="Z54" s="116"/>
      <c r="AA54" s="116"/>
      <c r="AB54" s="116"/>
      <c r="AC54" s="116"/>
      <c r="AD54" s="116"/>
      <c r="AE54" s="116"/>
      <c r="AF54" s="116"/>
      <c r="AG54" s="116"/>
      <c r="AH54" s="116"/>
      <c r="AI54" s="116"/>
      <c r="AJ54" s="157"/>
      <c r="AK54" s="127"/>
      <c r="AL54" s="116"/>
      <c r="AM54" s="116"/>
      <c r="AN54" s="157"/>
      <c r="AO54" s="117"/>
      <c r="AP54" s="118"/>
      <c r="AQ54" s="119"/>
      <c r="AR54" s="104"/>
      <c r="AS54" s="1193"/>
      <c r="AT54" s="1193"/>
      <c r="AU54" s="1193"/>
      <c r="AV54" s="1193"/>
      <c r="AW54" s="1193"/>
      <c r="AX54" s="1193"/>
      <c r="AY54" s="1193"/>
      <c r="AZ54" s="1193"/>
      <c r="BA54" s="1193"/>
      <c r="BB54" s="1193"/>
      <c r="BC54" s="1193"/>
    </row>
    <row r="55" spans="1:55" ht="12" customHeight="1">
      <c r="A55" s="1666"/>
      <c r="B55" s="762"/>
      <c r="C55" s="763"/>
      <c r="D55" s="763"/>
      <c r="E55" s="764"/>
      <c r="F55" s="111"/>
      <c r="G55" s="108"/>
      <c r="H55" s="112"/>
      <c r="I55" s="124" t="s">
        <v>2147</v>
      </c>
      <c r="J55" s="62"/>
      <c r="K55" s="62"/>
      <c r="L55" s="107"/>
      <c r="M55" s="127" t="s">
        <v>2148</v>
      </c>
      <c r="N55" s="116"/>
      <c r="O55" s="116"/>
      <c r="P55" s="157"/>
      <c r="Q55" s="116" t="s">
        <v>2577</v>
      </c>
      <c r="R55" s="116" t="s">
        <v>2120</v>
      </c>
      <c r="S55" s="116"/>
      <c r="T55" s="163" t="s">
        <v>2579</v>
      </c>
      <c r="U55" s="1657"/>
      <c r="V55" s="1657"/>
      <c r="W55" s="1657"/>
      <c r="X55" s="1657"/>
      <c r="Y55" s="163" t="s">
        <v>2580</v>
      </c>
      <c r="Z55" s="116"/>
      <c r="AA55" s="116"/>
      <c r="AB55" s="116"/>
      <c r="AC55" s="116"/>
      <c r="AD55" s="116"/>
      <c r="AE55" s="116"/>
      <c r="AF55" s="116"/>
      <c r="AG55" s="116"/>
      <c r="AH55" s="116"/>
      <c r="AI55" s="116"/>
      <c r="AJ55" s="157"/>
      <c r="AK55" s="1192" t="s">
        <v>1085</v>
      </c>
      <c r="AL55" s="62" t="s">
        <v>2146</v>
      </c>
      <c r="AM55" s="62"/>
      <c r="AN55" s="107"/>
      <c r="AO55" s="124"/>
      <c r="AP55" s="62"/>
      <c r="AQ55" s="110"/>
      <c r="AR55" s="104"/>
      <c r="AS55" s="1193" t="s">
        <v>2587</v>
      </c>
      <c r="AT55" s="1193" t="s">
        <v>2588</v>
      </c>
      <c r="AU55" s="1193"/>
      <c r="AV55" s="1193"/>
      <c r="AW55" s="1193"/>
      <c r="AX55" s="1193"/>
      <c r="AY55" s="1193"/>
      <c r="AZ55" s="1193"/>
      <c r="BA55" s="1193"/>
      <c r="BB55" s="1193"/>
      <c r="BC55" s="1193"/>
    </row>
    <row r="56" spans="1:55" ht="12" customHeight="1">
      <c r="A56" s="1666"/>
      <c r="B56" s="762"/>
      <c r="C56" s="763"/>
      <c r="D56" s="763"/>
      <c r="E56" s="764"/>
      <c r="F56" s="111"/>
      <c r="G56" s="108"/>
      <c r="H56" s="112"/>
      <c r="I56" s="124"/>
      <c r="J56" s="62"/>
      <c r="K56" s="62"/>
      <c r="L56" s="107"/>
      <c r="M56" s="1649" t="s">
        <v>2619</v>
      </c>
      <c r="N56" s="1650"/>
      <c r="O56" s="1650"/>
      <c r="P56" s="1651"/>
      <c r="Q56" s="62" t="s">
        <v>2577</v>
      </c>
      <c r="R56" s="62" t="s">
        <v>2620</v>
      </c>
      <c r="S56" s="62"/>
      <c r="T56" s="62"/>
      <c r="U56" s="62"/>
      <c r="V56" s="62"/>
      <c r="W56" s="62"/>
      <c r="X56" s="62"/>
      <c r="Y56" s="62"/>
      <c r="Z56" s="62"/>
      <c r="AA56" s="62"/>
      <c r="AB56" s="62"/>
      <c r="AC56" s="62"/>
      <c r="AD56" s="62"/>
      <c r="AE56" s="62"/>
      <c r="AF56" s="62"/>
      <c r="AG56" s="62"/>
      <c r="AH56" s="62"/>
      <c r="AI56" s="62"/>
      <c r="AJ56" s="62"/>
      <c r="AK56" s="1192" t="s">
        <v>1085</v>
      </c>
      <c r="AL56" s="62" t="s">
        <v>2140</v>
      </c>
      <c r="AM56" s="62"/>
      <c r="AN56" s="107"/>
      <c r="AO56" s="124"/>
      <c r="AP56" s="62"/>
      <c r="AQ56" s="110"/>
      <c r="AR56" s="104"/>
      <c r="AS56" s="62"/>
      <c r="AT56" s="62"/>
      <c r="AU56" s="62"/>
      <c r="AV56" s="62"/>
      <c r="AW56" s="62"/>
      <c r="AX56" s="62"/>
      <c r="AY56" s="62"/>
      <c r="AZ56" s="62"/>
      <c r="BA56" s="62"/>
      <c r="BB56" s="62"/>
    </row>
    <row r="57" spans="1:55" ht="12" customHeight="1">
      <c r="A57" s="1666"/>
      <c r="B57" s="124"/>
      <c r="C57" s="553"/>
      <c r="D57" s="553"/>
      <c r="E57" s="554"/>
      <c r="F57" s="124"/>
      <c r="G57" s="62"/>
      <c r="H57" s="107"/>
      <c r="I57" s="124"/>
      <c r="J57" s="62"/>
      <c r="K57" s="62"/>
      <c r="L57" s="107"/>
      <c r="M57" s="1652"/>
      <c r="N57" s="1653"/>
      <c r="O57" s="1653"/>
      <c r="P57" s="1654"/>
      <c r="Q57" s="62"/>
      <c r="R57" s="1002" t="s">
        <v>1085</v>
      </c>
      <c r="S57" s="62" t="s">
        <v>2621</v>
      </c>
      <c r="T57" s="62"/>
      <c r="U57" s="62"/>
      <c r="V57" s="62"/>
      <c r="W57" s="62"/>
      <c r="X57" s="62"/>
      <c r="Y57" s="62"/>
      <c r="Z57" s="62"/>
      <c r="AA57" s="62"/>
      <c r="AB57" s="62"/>
      <c r="AC57" s="62"/>
      <c r="AD57" s="62"/>
      <c r="AE57" s="62"/>
      <c r="AF57" s="62"/>
      <c r="AG57" s="62"/>
      <c r="AH57" s="62"/>
      <c r="AI57" s="62"/>
      <c r="AJ57" s="62"/>
      <c r="AK57" s="1192" t="s">
        <v>1085</v>
      </c>
      <c r="AL57" s="62" t="s">
        <v>2122</v>
      </c>
      <c r="AM57" s="62"/>
      <c r="AN57" s="107"/>
      <c r="AO57" s="109"/>
      <c r="AP57" s="63"/>
      <c r="AQ57" s="110"/>
      <c r="AR57" s="104"/>
      <c r="AS57" s="62"/>
      <c r="AT57" s="62"/>
      <c r="AU57" s="62"/>
      <c r="AV57" s="62"/>
      <c r="AW57" s="62"/>
      <c r="AX57" s="62"/>
      <c r="AY57" s="62"/>
      <c r="AZ57" s="62"/>
      <c r="BA57" s="62"/>
      <c r="BB57" s="62"/>
    </row>
    <row r="58" spans="1:55" ht="12" customHeight="1">
      <c r="A58" s="1666"/>
      <c r="B58" s="124"/>
      <c r="C58" s="553"/>
      <c r="D58" s="553"/>
      <c r="E58" s="553"/>
      <c r="F58" s="109"/>
      <c r="G58" s="63"/>
      <c r="H58" s="190"/>
      <c r="I58" s="124"/>
      <c r="J58" s="62"/>
      <c r="K58" s="62"/>
      <c r="L58" s="107"/>
      <c r="M58" s="1652"/>
      <c r="N58" s="1653"/>
      <c r="O58" s="1653"/>
      <c r="P58" s="1654"/>
      <c r="Q58" s="62"/>
      <c r="R58" s="1002" t="s">
        <v>1085</v>
      </c>
      <c r="S58" s="62" t="s">
        <v>2885</v>
      </c>
      <c r="T58" s="62"/>
      <c r="U58" s="62"/>
      <c r="V58" s="62"/>
      <c r="W58" s="62"/>
      <c r="X58" s="62"/>
      <c r="Y58" s="62"/>
      <c r="Z58" s="62"/>
      <c r="AA58" s="62"/>
      <c r="AB58" s="62"/>
      <c r="AC58" s="62"/>
      <c r="AD58" s="62"/>
      <c r="AE58" s="62"/>
      <c r="AF58" s="62"/>
      <c r="AG58" s="62"/>
      <c r="AH58" s="62"/>
      <c r="AI58" s="62"/>
      <c r="AJ58" s="62"/>
      <c r="AK58" s="1192" t="s">
        <v>1085</v>
      </c>
      <c r="AL58" s="62" t="s">
        <v>2141</v>
      </c>
      <c r="AM58" s="62"/>
      <c r="AN58" s="107"/>
      <c r="AO58" s="109"/>
      <c r="AP58" s="63"/>
      <c r="AQ58" s="110"/>
      <c r="AR58" s="104"/>
      <c r="AS58" s="62"/>
      <c r="AT58" s="62"/>
      <c r="AU58" s="62"/>
      <c r="AV58" s="62"/>
      <c r="AW58" s="62"/>
      <c r="AX58" s="62"/>
      <c r="AY58" s="62"/>
      <c r="AZ58" s="62"/>
      <c r="BA58" s="62"/>
      <c r="BB58" s="62"/>
    </row>
    <row r="59" spans="1:55" ht="12" customHeight="1">
      <c r="A59" s="1666"/>
      <c r="B59" s="124"/>
      <c r="C59" s="553"/>
      <c r="D59" s="553"/>
      <c r="E59" s="553"/>
      <c r="F59" s="109"/>
      <c r="G59" s="63"/>
      <c r="H59" s="190"/>
      <c r="I59" s="124"/>
      <c r="J59" s="62"/>
      <c r="K59" s="62"/>
      <c r="L59" s="107"/>
      <c r="M59" s="124"/>
      <c r="N59" s="62"/>
      <c r="O59" s="62"/>
      <c r="P59" s="107"/>
      <c r="Q59" s="62"/>
      <c r="R59" s="1002" t="s">
        <v>1085</v>
      </c>
      <c r="S59" s="62" t="s">
        <v>2956</v>
      </c>
      <c r="T59" s="62"/>
      <c r="U59" s="62"/>
      <c r="V59" s="62"/>
      <c r="W59" s="62"/>
      <c r="X59" s="62"/>
      <c r="Y59" s="62"/>
      <c r="Z59" s="62"/>
      <c r="AA59" s="62"/>
      <c r="AB59" s="62"/>
      <c r="AC59" s="62"/>
      <c r="AD59" s="62"/>
      <c r="AE59" s="62"/>
      <c r="AF59" s="62"/>
      <c r="AG59" s="62"/>
      <c r="AH59" s="62"/>
      <c r="AI59" s="62"/>
      <c r="AJ59" s="62"/>
      <c r="AK59" s="1192" t="s">
        <v>1085</v>
      </c>
      <c r="AL59" s="62" t="s">
        <v>2622</v>
      </c>
      <c r="AM59" s="62"/>
      <c r="AN59" s="107"/>
      <c r="AO59" s="109"/>
      <c r="AP59" s="63"/>
      <c r="AQ59" s="110"/>
      <c r="AR59" s="104"/>
      <c r="AS59" s="62"/>
      <c r="AT59" s="62"/>
      <c r="AU59" s="62"/>
      <c r="AV59" s="62"/>
      <c r="AW59" s="62"/>
      <c r="AX59" s="62"/>
      <c r="AY59" s="62"/>
      <c r="AZ59" s="62"/>
      <c r="BA59" s="62"/>
      <c r="BB59" s="62"/>
    </row>
    <row r="60" spans="1:55" ht="12" customHeight="1">
      <c r="A60" s="1666"/>
      <c r="B60" s="762"/>
      <c r="C60" s="763"/>
      <c r="D60" s="763"/>
      <c r="E60" s="763"/>
      <c r="F60" s="124"/>
      <c r="G60" s="62"/>
      <c r="H60" s="107"/>
      <c r="I60" s="124"/>
      <c r="J60" s="62"/>
      <c r="K60" s="62"/>
      <c r="L60" s="107"/>
      <c r="M60" s="124"/>
      <c r="N60" s="62"/>
      <c r="O60" s="62"/>
      <c r="P60" s="107"/>
      <c r="Q60" s="62"/>
      <c r="R60" s="1002" t="s">
        <v>1085</v>
      </c>
      <c r="S60" s="62" t="s">
        <v>404</v>
      </c>
      <c r="T60" s="62"/>
      <c r="U60" s="129" t="s">
        <v>2579</v>
      </c>
      <c r="V60" s="1655"/>
      <c r="W60" s="1655"/>
      <c r="X60" s="1655"/>
      <c r="Y60" s="1655"/>
      <c r="Z60" s="1655"/>
      <c r="AA60" s="1655"/>
      <c r="AB60" s="1655"/>
      <c r="AC60" s="1655"/>
      <c r="AD60" s="129" t="s">
        <v>2580</v>
      </c>
      <c r="AE60" s="62"/>
      <c r="AF60" s="62"/>
      <c r="AG60" s="62"/>
      <c r="AH60" s="62"/>
      <c r="AI60" s="62"/>
      <c r="AJ60" s="62"/>
      <c r="AK60" s="1192" t="s">
        <v>1085</v>
      </c>
      <c r="AL60" s="1647" t="s">
        <v>2609</v>
      </c>
      <c r="AM60" s="1647"/>
      <c r="AN60" s="1648"/>
      <c r="AO60" s="109"/>
      <c r="AP60" s="63"/>
      <c r="AQ60" s="110"/>
      <c r="AR60" s="104"/>
      <c r="AS60" s="62"/>
      <c r="AT60" s="62"/>
      <c r="AU60" s="62"/>
      <c r="AV60" s="62"/>
      <c r="AW60" s="62"/>
      <c r="AX60" s="62"/>
      <c r="AY60" s="62"/>
      <c r="AZ60" s="62"/>
      <c r="BA60" s="62"/>
      <c r="BB60" s="62"/>
    </row>
    <row r="61" spans="1:55" ht="12" customHeight="1">
      <c r="A61" s="1666"/>
      <c r="B61" s="762"/>
      <c r="C61" s="763"/>
      <c r="D61" s="763"/>
      <c r="E61" s="763"/>
      <c r="F61" s="124"/>
      <c r="G61" s="62"/>
      <c r="H61" s="107"/>
      <c r="I61" s="124"/>
      <c r="J61" s="62"/>
      <c r="K61" s="62"/>
      <c r="L61" s="107"/>
      <c r="M61" s="124"/>
      <c r="N61" s="62"/>
      <c r="O61" s="62"/>
      <c r="P61" s="107"/>
      <c r="Q61" s="62"/>
      <c r="R61" s="62"/>
      <c r="S61" s="62"/>
      <c r="T61" s="62"/>
      <c r="U61" s="62"/>
      <c r="V61" s="62"/>
      <c r="W61" s="62"/>
      <c r="X61" s="62"/>
      <c r="Y61" s="62"/>
      <c r="Z61" s="62"/>
      <c r="AA61" s="62"/>
      <c r="AB61" s="62"/>
      <c r="AC61" s="62"/>
      <c r="AD61" s="62"/>
      <c r="AE61" s="62"/>
      <c r="AF61" s="62"/>
      <c r="AG61" s="62"/>
      <c r="AH61" s="62"/>
      <c r="AI61" s="62"/>
      <c r="AJ61" s="62"/>
      <c r="AK61" s="1192" t="s">
        <v>1085</v>
      </c>
      <c r="AL61" s="1647" t="s">
        <v>2611</v>
      </c>
      <c r="AM61" s="1647"/>
      <c r="AN61" s="1648"/>
      <c r="AO61" s="109"/>
      <c r="AP61" s="63"/>
      <c r="AQ61" s="110"/>
      <c r="AR61" s="104"/>
      <c r="AS61" s="62"/>
      <c r="AT61" s="62"/>
      <c r="AU61" s="62"/>
      <c r="AV61" s="62"/>
      <c r="AW61" s="62"/>
      <c r="AX61" s="62"/>
      <c r="AY61" s="62"/>
      <c r="AZ61" s="62"/>
      <c r="BA61" s="62"/>
      <c r="BB61" s="62"/>
    </row>
    <row r="62" spans="1:55" ht="12" customHeight="1">
      <c r="A62" s="1666"/>
      <c r="B62" s="762"/>
      <c r="C62" s="763"/>
      <c r="D62" s="763"/>
      <c r="E62" s="763"/>
      <c r="F62" s="124"/>
      <c r="G62" s="62"/>
      <c r="H62" s="107"/>
      <c r="I62" s="127"/>
      <c r="J62" s="116"/>
      <c r="K62" s="116"/>
      <c r="L62" s="157"/>
      <c r="M62" s="127"/>
      <c r="N62" s="116"/>
      <c r="O62" s="116"/>
      <c r="P62" s="157"/>
      <c r="Q62" s="116"/>
      <c r="R62" s="116"/>
      <c r="S62" s="116"/>
      <c r="T62" s="116"/>
      <c r="U62" s="116"/>
      <c r="V62" s="116"/>
      <c r="W62" s="116"/>
      <c r="X62" s="116"/>
      <c r="Y62" s="116"/>
      <c r="Z62" s="116"/>
      <c r="AA62" s="116"/>
      <c r="AB62" s="116"/>
      <c r="AC62" s="116"/>
      <c r="AD62" s="116"/>
      <c r="AE62" s="116"/>
      <c r="AF62" s="116"/>
      <c r="AG62" s="116"/>
      <c r="AH62" s="116"/>
      <c r="AI62" s="116"/>
      <c r="AJ62" s="116"/>
      <c r="AK62" s="127"/>
      <c r="AL62" s="116"/>
      <c r="AM62" s="116"/>
      <c r="AN62" s="157"/>
      <c r="AO62" s="117"/>
      <c r="AP62" s="118"/>
      <c r="AQ62" s="119"/>
      <c r="AR62" s="104"/>
      <c r="AS62" s="62"/>
      <c r="AT62" s="62"/>
      <c r="AU62" s="62"/>
      <c r="AV62" s="62"/>
      <c r="AW62" s="62"/>
      <c r="AX62" s="62"/>
      <c r="AY62" s="62"/>
      <c r="AZ62" s="62"/>
      <c r="BA62" s="62"/>
      <c r="BB62" s="62"/>
    </row>
    <row r="63" spans="1:55" ht="12" customHeight="1">
      <c r="A63" s="1666"/>
      <c r="B63" s="762"/>
      <c r="C63" s="763"/>
      <c r="D63" s="763"/>
      <c r="E63" s="763"/>
      <c r="F63" s="124"/>
      <c r="G63" s="62"/>
      <c r="H63" s="107"/>
      <c r="I63" s="143" t="s">
        <v>2149</v>
      </c>
      <c r="J63" s="113"/>
      <c r="K63" s="113"/>
      <c r="L63" s="115"/>
      <c r="M63" s="564" t="s">
        <v>2150</v>
      </c>
      <c r="N63" s="520"/>
      <c r="O63" s="520"/>
      <c r="P63" s="565"/>
      <c r="Q63" s="520" t="s">
        <v>2577</v>
      </c>
      <c r="R63" s="520" t="s">
        <v>2151</v>
      </c>
      <c r="S63" s="520"/>
      <c r="T63" s="991" t="s">
        <v>2579</v>
      </c>
      <c r="U63" s="1646"/>
      <c r="V63" s="1646"/>
      <c r="W63" s="1646"/>
      <c r="X63" s="520" t="s">
        <v>2152</v>
      </c>
      <c r="Y63" s="520"/>
      <c r="Z63" s="520"/>
      <c r="AA63" s="520"/>
      <c r="AB63" s="520"/>
      <c r="AC63" s="520"/>
      <c r="AD63" s="520"/>
      <c r="AE63" s="520"/>
      <c r="AF63" s="520"/>
      <c r="AG63" s="520"/>
      <c r="AH63" s="520"/>
      <c r="AI63" s="520"/>
      <c r="AJ63" s="565"/>
      <c r="AK63" s="1195" t="s">
        <v>1085</v>
      </c>
      <c r="AL63" s="62" t="s">
        <v>2146</v>
      </c>
      <c r="AM63" s="62"/>
      <c r="AN63" s="107"/>
      <c r="AO63" s="124"/>
      <c r="AP63" s="62"/>
      <c r="AQ63" s="110"/>
      <c r="AR63" s="104"/>
      <c r="AS63" s="74"/>
      <c r="AT63" s="74"/>
      <c r="AU63" s="62"/>
      <c r="AV63" s="62"/>
      <c r="AW63" s="62"/>
      <c r="AX63" s="62"/>
      <c r="AY63" s="62"/>
      <c r="AZ63" s="62"/>
      <c r="BA63" s="62"/>
      <c r="BB63" s="62"/>
    </row>
    <row r="64" spans="1:55" ht="12" customHeight="1">
      <c r="A64" s="1666"/>
      <c r="B64" s="762"/>
      <c r="C64" s="763"/>
      <c r="D64" s="763"/>
      <c r="E64" s="763"/>
      <c r="F64" s="124"/>
      <c r="G64" s="62"/>
      <c r="H64" s="107"/>
      <c r="I64" s="1643" t="s">
        <v>2153</v>
      </c>
      <c r="J64" s="1644"/>
      <c r="K64" s="1644"/>
      <c r="L64" s="1645"/>
      <c r="M64" s="564" t="s">
        <v>2154</v>
      </c>
      <c r="N64" s="520"/>
      <c r="O64" s="520"/>
      <c r="P64" s="565"/>
      <c r="Q64" s="564" t="s">
        <v>2577</v>
      </c>
      <c r="R64" s="520" t="s">
        <v>709</v>
      </c>
      <c r="S64" s="520"/>
      <c r="T64" s="991" t="s">
        <v>2579</v>
      </c>
      <c r="U64" s="1646"/>
      <c r="V64" s="1646"/>
      <c r="W64" s="1646"/>
      <c r="X64" s="520" t="s">
        <v>2585</v>
      </c>
      <c r="Y64" s="520"/>
      <c r="Z64" s="520"/>
      <c r="AA64" s="520" t="s">
        <v>2155</v>
      </c>
      <c r="AB64" s="520"/>
      <c r="AC64" s="991" t="s">
        <v>2579</v>
      </c>
      <c r="AD64" s="1646"/>
      <c r="AE64" s="1646"/>
      <c r="AF64" s="1646"/>
      <c r="AG64" s="520" t="s">
        <v>2585</v>
      </c>
      <c r="AH64" s="520"/>
      <c r="AI64" s="520"/>
      <c r="AJ64" s="565"/>
      <c r="AK64" s="1192" t="s">
        <v>1085</v>
      </c>
      <c r="AL64" s="62" t="s">
        <v>2140</v>
      </c>
      <c r="AM64" s="62"/>
      <c r="AN64" s="107"/>
      <c r="AO64" s="124"/>
      <c r="AP64" s="62"/>
      <c r="AQ64" s="110"/>
      <c r="AR64" s="104"/>
      <c r="AS64" s="993"/>
      <c r="AT64" s="993"/>
      <c r="AU64" s="62"/>
      <c r="AV64" s="62"/>
      <c r="AW64" s="62"/>
      <c r="AX64" s="62"/>
      <c r="AY64" s="62"/>
      <c r="AZ64" s="62"/>
      <c r="BA64" s="62"/>
      <c r="BB64" s="62"/>
    </row>
    <row r="65" spans="1:56" ht="12" customHeight="1">
      <c r="A65" s="1666"/>
      <c r="B65" s="762"/>
      <c r="C65" s="763"/>
      <c r="D65" s="763"/>
      <c r="E65" s="763"/>
      <c r="F65" s="124"/>
      <c r="G65" s="62"/>
      <c r="H65" s="107"/>
      <c r="I65" s="1643"/>
      <c r="J65" s="1644"/>
      <c r="K65" s="1644"/>
      <c r="L65" s="1645"/>
      <c r="M65" s="564" t="s">
        <v>2156</v>
      </c>
      <c r="N65" s="520"/>
      <c r="O65" s="520"/>
      <c r="P65" s="565"/>
      <c r="Q65" s="127" t="s">
        <v>2577</v>
      </c>
      <c r="R65" s="520" t="s">
        <v>2155</v>
      </c>
      <c r="S65" s="520"/>
      <c r="T65" s="991" t="s">
        <v>2579</v>
      </c>
      <c r="U65" s="1646"/>
      <c r="V65" s="1646"/>
      <c r="W65" s="1646"/>
      <c r="X65" s="520" t="s">
        <v>2585</v>
      </c>
      <c r="Y65" s="520"/>
      <c r="Z65" s="520"/>
      <c r="AA65" s="520" t="s">
        <v>710</v>
      </c>
      <c r="AB65" s="520"/>
      <c r="AC65" s="991" t="s">
        <v>2579</v>
      </c>
      <c r="AD65" s="1646"/>
      <c r="AE65" s="1646"/>
      <c r="AF65" s="1646"/>
      <c r="AG65" s="520" t="s">
        <v>2585</v>
      </c>
      <c r="AH65" s="520"/>
      <c r="AI65" s="520"/>
      <c r="AJ65" s="565"/>
      <c r="AK65" s="1192" t="s">
        <v>1085</v>
      </c>
      <c r="AL65" s="62" t="s">
        <v>2141</v>
      </c>
      <c r="AM65" s="62"/>
      <c r="AN65" s="107"/>
      <c r="AO65" s="109"/>
      <c r="AP65" s="63"/>
      <c r="AQ65" s="110"/>
      <c r="AR65" s="104"/>
      <c r="AS65" s="62"/>
      <c r="AT65" s="62"/>
      <c r="AU65" s="62"/>
      <c r="AV65" s="62"/>
      <c r="AW65" s="62"/>
      <c r="AX65" s="62"/>
      <c r="AY65" s="62"/>
      <c r="AZ65" s="62"/>
      <c r="BA65" s="62"/>
      <c r="BB65" s="62"/>
    </row>
    <row r="66" spans="1:56" ht="12" customHeight="1">
      <c r="A66" s="1666"/>
      <c r="B66" s="762"/>
      <c r="C66" s="763"/>
      <c r="D66" s="763"/>
      <c r="E66" s="763"/>
      <c r="F66" s="124"/>
      <c r="G66" s="62"/>
      <c r="H66" s="107"/>
      <c r="I66" s="124"/>
      <c r="J66" s="62"/>
      <c r="K66" s="62"/>
      <c r="L66" s="107"/>
      <c r="M66" s="124" t="s">
        <v>2157</v>
      </c>
      <c r="N66" s="62"/>
      <c r="O66" s="62"/>
      <c r="P66" s="107"/>
      <c r="Q66" s="62" t="s">
        <v>2577</v>
      </c>
      <c r="R66" s="62" t="s">
        <v>2158</v>
      </c>
      <c r="S66" s="62"/>
      <c r="T66" s="62"/>
      <c r="U66" s="62"/>
      <c r="V66" s="62"/>
      <c r="W66" s="62"/>
      <c r="X66" s="129" t="s">
        <v>2579</v>
      </c>
      <c r="Y66" s="1717"/>
      <c r="Z66" s="1717"/>
      <c r="AA66" s="1717"/>
      <c r="AB66" s="1717"/>
      <c r="AC66" s="1717"/>
      <c r="AD66" s="1717"/>
      <c r="AE66" s="1717"/>
      <c r="AF66" s="1717"/>
      <c r="AG66" s="129" t="s">
        <v>2580</v>
      </c>
      <c r="AH66" s="62"/>
      <c r="AI66" s="62"/>
      <c r="AJ66" s="62"/>
      <c r="AK66" s="1192" t="s">
        <v>1085</v>
      </c>
      <c r="AL66" s="62" t="s">
        <v>2122</v>
      </c>
      <c r="AM66" s="62"/>
      <c r="AN66" s="107"/>
      <c r="AO66" s="109"/>
      <c r="AP66" s="63"/>
      <c r="AQ66" s="110"/>
      <c r="AR66" s="104"/>
      <c r="AS66" s="62"/>
      <c r="AT66" s="62"/>
      <c r="AU66" s="62"/>
      <c r="AV66" s="62"/>
      <c r="AW66" s="62"/>
      <c r="AX66" s="62"/>
      <c r="AY66" s="62"/>
      <c r="AZ66" s="62"/>
      <c r="BA66" s="62"/>
      <c r="BB66" s="62"/>
    </row>
    <row r="67" spans="1:56" ht="12" customHeight="1">
      <c r="A67" s="1666"/>
      <c r="B67" s="762"/>
      <c r="C67" s="763"/>
      <c r="D67" s="763"/>
      <c r="E67" s="763"/>
      <c r="F67" s="124"/>
      <c r="G67" s="62"/>
      <c r="H67" s="107"/>
      <c r="I67" s="124"/>
      <c r="J67" s="62"/>
      <c r="K67" s="62"/>
      <c r="L67" s="107"/>
      <c r="M67" s="124"/>
      <c r="N67" s="62"/>
      <c r="O67" s="62"/>
      <c r="P67" s="107"/>
      <c r="Q67" s="62" t="s">
        <v>2577</v>
      </c>
      <c r="R67" s="62" t="s">
        <v>2159</v>
      </c>
      <c r="S67" s="62"/>
      <c r="T67" s="62"/>
      <c r="U67" s="62"/>
      <c r="V67" s="62"/>
      <c r="W67" s="62"/>
      <c r="X67" s="129" t="s">
        <v>2579</v>
      </c>
      <c r="Y67" s="1717"/>
      <c r="Z67" s="1717"/>
      <c r="AA67" s="1717"/>
      <c r="AB67" s="1717"/>
      <c r="AC67" s="1717"/>
      <c r="AD67" s="1717"/>
      <c r="AE67" s="1717"/>
      <c r="AF67" s="1717"/>
      <c r="AG67" s="129" t="s">
        <v>2580</v>
      </c>
      <c r="AH67" s="62"/>
      <c r="AI67" s="62"/>
      <c r="AJ67" s="62"/>
      <c r="AK67" s="1192" t="s">
        <v>1085</v>
      </c>
      <c r="AL67" s="62" t="s">
        <v>2124</v>
      </c>
      <c r="AM67" s="62"/>
      <c r="AN67" s="107"/>
      <c r="AO67" s="109"/>
      <c r="AP67" s="63"/>
      <c r="AQ67" s="110"/>
      <c r="AR67" s="104"/>
      <c r="AS67" s="62"/>
      <c r="AT67" s="62"/>
      <c r="AU67" s="62"/>
      <c r="AV67" s="62"/>
      <c r="AW67" s="62"/>
      <c r="AX67" s="62"/>
      <c r="AY67" s="62"/>
      <c r="AZ67" s="62"/>
      <c r="BA67" s="62"/>
      <c r="BB67" s="62"/>
    </row>
    <row r="68" spans="1:56" ht="12" customHeight="1">
      <c r="A68" s="1666"/>
      <c r="B68" s="762"/>
      <c r="C68" s="763"/>
      <c r="D68" s="763"/>
      <c r="E68" s="763"/>
      <c r="F68" s="124"/>
      <c r="G68" s="62"/>
      <c r="H68" s="107"/>
      <c r="I68" s="124"/>
      <c r="J68" s="62"/>
      <c r="K68" s="62"/>
      <c r="L68" s="107"/>
      <c r="M68" s="124"/>
      <c r="N68" s="62"/>
      <c r="O68" s="62"/>
      <c r="P68" s="107"/>
      <c r="Q68" s="62" t="s">
        <v>2577</v>
      </c>
      <c r="R68" s="62" t="s">
        <v>2160</v>
      </c>
      <c r="S68" s="62"/>
      <c r="T68" s="62"/>
      <c r="U68" s="62"/>
      <c r="V68" s="62"/>
      <c r="W68" s="62"/>
      <c r="X68" s="129" t="s">
        <v>2579</v>
      </c>
      <c r="Y68" s="1717"/>
      <c r="Z68" s="1717"/>
      <c r="AA68" s="1717"/>
      <c r="AB68" s="1717"/>
      <c r="AC68" s="1717"/>
      <c r="AD68" s="1717"/>
      <c r="AE68" s="1717"/>
      <c r="AF68" s="1717"/>
      <c r="AG68" s="129" t="s">
        <v>2580</v>
      </c>
      <c r="AH68" s="62"/>
      <c r="AI68" s="62"/>
      <c r="AJ68" s="62"/>
      <c r="AK68" s="124"/>
      <c r="AL68" s="62"/>
      <c r="AM68" s="62"/>
      <c r="AN68" s="107"/>
      <c r="AO68" s="109"/>
      <c r="AP68" s="63"/>
      <c r="AQ68" s="110"/>
      <c r="AR68" s="104"/>
      <c r="AS68" s="62"/>
      <c r="AT68" s="62"/>
      <c r="AU68" s="62"/>
      <c r="AV68" s="62"/>
      <c r="AW68" s="62"/>
      <c r="AX68" s="62"/>
      <c r="AY68" s="62"/>
      <c r="AZ68" s="62"/>
      <c r="BA68" s="62"/>
      <c r="BB68" s="62"/>
    </row>
    <row r="69" spans="1:56" ht="12" customHeight="1">
      <c r="A69" s="1666"/>
      <c r="B69" s="762"/>
      <c r="C69" s="763"/>
      <c r="D69" s="763"/>
      <c r="E69" s="763"/>
      <c r="F69" s="124"/>
      <c r="G69" s="62"/>
      <c r="H69" s="107"/>
      <c r="I69" s="124"/>
      <c r="J69" s="62"/>
      <c r="K69" s="62"/>
      <c r="L69" s="107"/>
      <c r="M69" s="124"/>
      <c r="N69" s="62"/>
      <c r="O69" s="62"/>
      <c r="P69" s="107"/>
      <c r="Q69" s="62" t="s">
        <v>2577</v>
      </c>
      <c r="R69" s="62" t="s">
        <v>2623</v>
      </c>
      <c r="S69" s="62"/>
      <c r="T69" s="62"/>
      <c r="U69" s="62"/>
      <c r="V69" s="62"/>
      <c r="W69" s="129"/>
      <c r="X69" s="129" t="s">
        <v>2579</v>
      </c>
      <c r="Y69" s="1717"/>
      <c r="Z69" s="1717"/>
      <c r="AA69" s="1717"/>
      <c r="AB69" s="1717"/>
      <c r="AC69" s="1717"/>
      <c r="AD69" s="1717"/>
      <c r="AE69" s="1717"/>
      <c r="AF69" s="1717"/>
      <c r="AG69" s="129" t="s">
        <v>2580</v>
      </c>
      <c r="AH69" s="62"/>
      <c r="AI69" s="62"/>
      <c r="AJ69" s="62"/>
      <c r="AK69" s="124"/>
      <c r="AL69" s="62"/>
      <c r="AM69" s="62"/>
      <c r="AN69" s="107"/>
      <c r="AO69" s="109"/>
      <c r="AP69" s="63"/>
      <c r="AQ69" s="110"/>
      <c r="AR69" s="104"/>
      <c r="AS69" s="62"/>
      <c r="AT69" s="62"/>
      <c r="AU69" s="62"/>
      <c r="AV69" s="62"/>
      <c r="AW69" s="62"/>
      <c r="AX69" s="62"/>
      <c r="AY69" s="62"/>
      <c r="AZ69" s="62"/>
      <c r="BA69" s="62"/>
      <c r="BB69" s="62"/>
    </row>
    <row r="70" spans="1:56" ht="12" customHeight="1">
      <c r="A70" s="1666"/>
      <c r="B70" s="762"/>
      <c r="C70" s="763"/>
      <c r="D70" s="763"/>
      <c r="E70" s="763"/>
      <c r="F70" s="124"/>
      <c r="G70" s="62"/>
      <c r="H70" s="107"/>
      <c r="I70" s="127"/>
      <c r="J70" s="116"/>
      <c r="K70" s="116"/>
      <c r="L70" s="157"/>
      <c r="M70" s="127"/>
      <c r="N70" s="116"/>
      <c r="O70" s="116"/>
      <c r="P70" s="157"/>
      <c r="Q70" s="116"/>
      <c r="R70" s="116"/>
      <c r="S70" s="116"/>
      <c r="T70" s="116"/>
      <c r="U70" s="116"/>
      <c r="V70" s="116"/>
      <c r="W70" s="163"/>
      <c r="X70" s="163"/>
      <c r="Y70" s="163"/>
      <c r="Z70" s="163"/>
      <c r="AA70" s="163"/>
      <c r="AB70" s="163"/>
      <c r="AC70" s="163"/>
      <c r="AD70" s="163"/>
      <c r="AE70" s="163"/>
      <c r="AF70" s="163"/>
      <c r="AG70" s="163"/>
      <c r="AH70" s="116"/>
      <c r="AI70" s="116"/>
      <c r="AJ70" s="116"/>
      <c r="AK70" s="127"/>
      <c r="AL70" s="116"/>
      <c r="AM70" s="116"/>
      <c r="AN70" s="157"/>
      <c r="AO70" s="117"/>
      <c r="AP70" s="118"/>
      <c r="AQ70" s="119"/>
      <c r="AR70" s="104"/>
      <c r="AS70" s="62"/>
      <c r="AT70" s="62"/>
      <c r="AU70" s="62"/>
      <c r="AV70" s="62"/>
      <c r="AW70" s="62"/>
      <c r="AX70" s="62"/>
      <c r="AY70" s="62"/>
      <c r="AZ70" s="62"/>
      <c r="BA70" s="62"/>
      <c r="BB70" s="62"/>
    </row>
    <row r="71" spans="1:56" ht="12" customHeight="1">
      <c r="A71" s="1666"/>
      <c r="B71" s="762"/>
      <c r="C71" s="763"/>
      <c r="D71" s="763"/>
      <c r="E71" s="763"/>
      <c r="F71" s="124"/>
      <c r="G71" s="62"/>
      <c r="H71" s="107"/>
      <c r="I71" s="143" t="s">
        <v>2624</v>
      </c>
      <c r="J71" s="113"/>
      <c r="K71" s="113"/>
      <c r="L71" s="115"/>
      <c r="M71" s="143" t="s">
        <v>2625</v>
      </c>
      <c r="N71" s="113"/>
      <c r="O71" s="113"/>
      <c r="P71" s="115"/>
      <c r="Q71" s="113"/>
      <c r="R71" s="705" t="s">
        <v>1085</v>
      </c>
      <c r="S71" s="113" t="s">
        <v>1781</v>
      </c>
      <c r="T71" s="113"/>
      <c r="U71" s="114"/>
      <c r="V71" s="114"/>
      <c r="W71" s="114"/>
      <c r="X71" s="114"/>
      <c r="Y71" s="114"/>
      <c r="Z71" s="114"/>
      <c r="AA71" s="114"/>
      <c r="AB71" s="114"/>
      <c r="AC71" s="114"/>
      <c r="AD71" s="114"/>
      <c r="AE71" s="114"/>
      <c r="AF71" s="114"/>
      <c r="AG71" s="114"/>
      <c r="AH71" s="114"/>
      <c r="AI71" s="114"/>
      <c r="AJ71" s="115"/>
      <c r="AK71" s="696" t="s">
        <v>1085</v>
      </c>
      <c r="AL71" s="1647" t="s">
        <v>2611</v>
      </c>
      <c r="AM71" s="1647"/>
      <c r="AN71" s="1648"/>
      <c r="AO71" s="124"/>
      <c r="AP71" s="62"/>
      <c r="AQ71" s="110"/>
      <c r="AR71" s="992"/>
      <c r="AS71" s="992"/>
      <c r="AT71" s="992"/>
      <c r="AU71" s="992"/>
      <c r="AV71" s="992"/>
      <c r="AW71" s="992"/>
      <c r="AX71" s="992"/>
      <c r="AY71" s="992"/>
      <c r="AZ71" s="992"/>
      <c r="BA71" s="992"/>
      <c r="BB71" s="992"/>
      <c r="BC71" s="992"/>
      <c r="BD71" s="992"/>
    </row>
    <row r="72" spans="1:56" ht="12" customHeight="1">
      <c r="A72" s="1666"/>
      <c r="B72" s="762"/>
      <c r="C72" s="763"/>
      <c r="D72" s="763"/>
      <c r="E72" s="763"/>
      <c r="F72" s="124"/>
      <c r="G72" s="62"/>
      <c r="H72" s="107"/>
      <c r="I72" s="124"/>
      <c r="J72" s="62"/>
      <c r="K72" s="62"/>
      <c r="L72" s="107"/>
      <c r="M72" s="124"/>
      <c r="N72" s="62"/>
      <c r="O72" s="62"/>
      <c r="P72" s="107"/>
      <c r="Q72" s="62"/>
      <c r="S72" s="694" t="s">
        <v>1085</v>
      </c>
      <c r="T72" s="62" t="s">
        <v>1782</v>
      </c>
      <c r="U72" s="108"/>
      <c r="V72" s="108"/>
      <c r="W72" s="108"/>
      <c r="X72" s="108"/>
      <c r="Y72" s="108"/>
      <c r="Z72" s="108"/>
      <c r="AA72" s="108"/>
      <c r="AB72" s="108"/>
      <c r="AC72" s="108"/>
      <c r="AD72" s="108"/>
      <c r="AE72" s="108"/>
      <c r="AF72" s="108"/>
      <c r="AG72" s="108"/>
      <c r="AH72" s="108"/>
      <c r="AI72" s="108"/>
      <c r="AJ72" s="107"/>
      <c r="AK72" s="109"/>
      <c r="AL72" s="63"/>
      <c r="AM72" s="63"/>
      <c r="AN72" s="190"/>
      <c r="AO72" s="124"/>
      <c r="AP72" s="62"/>
      <c r="AQ72" s="110"/>
      <c r="AR72" s="104"/>
      <c r="AS72" s="62"/>
      <c r="AT72" s="62"/>
      <c r="AU72" s="62"/>
      <c r="AV72" s="62"/>
      <c r="AW72" s="62"/>
      <c r="AX72" s="62"/>
      <c r="AY72" s="62"/>
      <c r="AZ72" s="62"/>
      <c r="BA72" s="62"/>
      <c r="BB72" s="62"/>
    </row>
    <row r="73" spans="1:56" ht="12" customHeight="1">
      <c r="A73" s="1666"/>
      <c r="B73" s="762"/>
      <c r="C73" s="763"/>
      <c r="D73" s="763"/>
      <c r="E73" s="763"/>
      <c r="F73" s="124"/>
      <c r="G73" s="62"/>
      <c r="H73" s="107"/>
      <c r="I73" s="124"/>
      <c r="J73" s="62"/>
      <c r="K73" s="62"/>
      <c r="L73" s="107"/>
      <c r="M73" s="124"/>
      <c r="N73" s="62"/>
      <c r="O73" s="62"/>
      <c r="P73" s="107"/>
      <c r="Q73" s="62"/>
      <c r="S73" s="108" t="s">
        <v>2577</v>
      </c>
      <c r="T73" s="62" t="s">
        <v>1783</v>
      </c>
      <c r="U73" s="108"/>
      <c r="V73" s="108"/>
      <c r="W73" s="108"/>
      <c r="X73" s="108"/>
      <c r="Y73" s="108"/>
      <c r="Z73" s="108"/>
      <c r="AA73" s="108"/>
      <c r="AB73" s="108"/>
      <c r="AC73" s="108"/>
      <c r="AD73" s="108"/>
      <c r="AE73" s="108"/>
      <c r="AF73" s="108"/>
      <c r="AG73" s="108"/>
      <c r="AH73" s="108"/>
      <c r="AI73" s="108"/>
      <c r="AJ73" s="107"/>
      <c r="AK73" s="109"/>
      <c r="AL73" s="63"/>
      <c r="AM73" s="63"/>
      <c r="AN73" s="190"/>
      <c r="AO73" s="109"/>
      <c r="AP73" s="63"/>
      <c r="AQ73" s="110"/>
      <c r="AR73" s="104"/>
      <c r="AS73" s="62"/>
      <c r="AT73" s="62"/>
      <c r="AU73" s="62"/>
      <c r="AV73" s="62"/>
      <c r="AW73" s="62"/>
      <c r="AX73" s="62"/>
      <c r="AY73" s="62"/>
      <c r="AZ73" s="62"/>
      <c r="BA73" s="62"/>
      <c r="BB73" s="62"/>
    </row>
    <row r="74" spans="1:56" ht="12" customHeight="1">
      <c r="A74" s="1666"/>
      <c r="B74" s="762"/>
      <c r="C74" s="763"/>
      <c r="D74" s="763"/>
      <c r="E74" s="763"/>
      <c r="F74" s="124"/>
      <c r="G74" s="62"/>
      <c r="H74" s="107"/>
      <c r="I74" s="124"/>
      <c r="J74" s="62"/>
      <c r="K74" s="62"/>
      <c r="L74" s="107"/>
      <c r="M74" s="124"/>
      <c r="N74" s="62"/>
      <c r="O74" s="62"/>
      <c r="P74" s="107"/>
      <c r="Q74" s="62"/>
      <c r="R74" s="62"/>
      <c r="S74" s="62"/>
      <c r="T74" s="694" t="s">
        <v>1085</v>
      </c>
      <c r="U74" s="108" t="s">
        <v>1784</v>
      </c>
      <c r="V74" s="121" t="s">
        <v>1787</v>
      </c>
      <c r="W74" s="121"/>
      <c r="X74" s="121"/>
      <c r="Y74" s="121"/>
      <c r="Z74" s="121"/>
      <c r="AA74" s="121"/>
      <c r="AB74" s="121"/>
      <c r="AC74" s="121"/>
      <c r="AD74" s="121"/>
      <c r="AE74" s="121"/>
      <c r="AF74" s="121"/>
      <c r="AG74" s="121"/>
      <c r="AH74" s="121"/>
      <c r="AI74" s="108"/>
      <c r="AJ74" s="107"/>
      <c r="AK74" s="109"/>
      <c r="AL74" s="63"/>
      <c r="AM74" s="63"/>
      <c r="AN74" s="190"/>
      <c r="AO74" s="109"/>
      <c r="AP74" s="63"/>
      <c r="AQ74" s="110"/>
      <c r="AR74" s="104"/>
      <c r="AS74" s="62"/>
      <c r="AT74" s="62"/>
      <c r="AU74" s="62"/>
      <c r="AV74" s="62"/>
      <c r="AW74" s="62"/>
      <c r="AX74" s="62"/>
      <c r="AY74" s="62"/>
      <c r="AZ74" s="62"/>
      <c r="BA74" s="62"/>
      <c r="BB74" s="62"/>
    </row>
    <row r="75" spans="1:56" ht="12" customHeight="1">
      <c r="A75" s="1666"/>
      <c r="B75" s="762"/>
      <c r="C75" s="763"/>
      <c r="D75" s="763"/>
      <c r="E75" s="763"/>
      <c r="F75" s="124"/>
      <c r="G75" s="62"/>
      <c r="H75" s="107"/>
      <c r="I75" s="124"/>
      <c r="J75" s="62"/>
      <c r="K75" s="62"/>
      <c r="L75" s="107"/>
      <c r="M75" s="124"/>
      <c r="N75" s="62"/>
      <c r="O75" s="62"/>
      <c r="P75" s="107"/>
      <c r="Q75" s="62"/>
      <c r="R75" s="62"/>
      <c r="S75" s="62"/>
      <c r="T75" s="694" t="s">
        <v>1085</v>
      </c>
      <c r="U75" s="108" t="s">
        <v>1785</v>
      </c>
      <c r="V75" s="121" t="s">
        <v>1788</v>
      </c>
      <c r="W75" s="108"/>
      <c r="X75" s="108"/>
      <c r="Y75" s="108"/>
      <c r="Z75" s="108"/>
      <c r="AA75" s="108"/>
      <c r="AB75" s="108"/>
      <c r="AC75" s="108"/>
      <c r="AD75" s="108"/>
      <c r="AE75" s="108"/>
      <c r="AF75" s="108"/>
      <c r="AG75" s="108"/>
      <c r="AH75" s="108"/>
      <c r="AI75" s="108"/>
      <c r="AJ75" s="107"/>
      <c r="AK75" s="109"/>
      <c r="AL75" s="63"/>
      <c r="AM75" s="63"/>
      <c r="AN75" s="190"/>
      <c r="AO75" s="109"/>
      <c r="AP75" s="63"/>
      <c r="AQ75" s="110"/>
      <c r="AR75" s="104"/>
      <c r="AS75" s="62"/>
      <c r="AT75" s="62"/>
      <c r="AU75" s="62"/>
      <c r="AV75" s="62"/>
      <c r="AW75" s="62"/>
      <c r="AX75" s="62"/>
      <c r="AY75" s="62"/>
      <c r="AZ75" s="62"/>
      <c r="BA75" s="62"/>
      <c r="BB75" s="62"/>
    </row>
    <row r="76" spans="1:56" ht="12" customHeight="1">
      <c r="A76" s="1666"/>
      <c r="B76" s="762"/>
      <c r="C76" s="763"/>
      <c r="D76" s="763"/>
      <c r="E76" s="763"/>
      <c r="F76" s="124"/>
      <c r="G76" s="62"/>
      <c r="H76" s="107"/>
      <c r="I76" s="124"/>
      <c r="J76" s="62"/>
      <c r="K76" s="62"/>
      <c r="L76" s="107"/>
      <c r="M76" s="124"/>
      <c r="N76" s="62"/>
      <c r="O76" s="62"/>
      <c r="P76" s="107"/>
      <c r="Q76" s="62"/>
      <c r="R76" s="62"/>
      <c r="S76" s="62"/>
      <c r="T76" s="694" t="s">
        <v>1085</v>
      </c>
      <c r="U76" s="108" t="s">
        <v>1786</v>
      </c>
      <c r="V76" s="121" t="s">
        <v>1789</v>
      </c>
      <c r="W76" s="108"/>
      <c r="X76" s="108"/>
      <c r="Y76" s="108"/>
      <c r="Z76" s="108"/>
      <c r="AA76" s="108"/>
      <c r="AB76" s="108"/>
      <c r="AC76" s="108"/>
      <c r="AD76" s="108"/>
      <c r="AE76" s="108"/>
      <c r="AF76" s="108"/>
      <c r="AG76" s="108"/>
      <c r="AH76" s="108"/>
      <c r="AI76" s="108"/>
      <c r="AJ76" s="107"/>
      <c r="AK76" s="109"/>
      <c r="AL76" s="63"/>
      <c r="AM76" s="63"/>
      <c r="AN76" s="190"/>
      <c r="AO76" s="109"/>
      <c r="AP76" s="63"/>
      <c r="AQ76" s="110"/>
      <c r="AR76" s="104"/>
      <c r="AS76" s="62"/>
      <c r="AT76" s="62"/>
      <c r="AU76" s="62"/>
      <c r="AV76" s="62"/>
      <c r="AW76" s="62"/>
      <c r="AX76" s="62"/>
      <c r="AY76" s="62"/>
      <c r="AZ76" s="62"/>
      <c r="BA76" s="62"/>
      <c r="BB76" s="62"/>
    </row>
    <row r="77" spans="1:56" ht="12" customHeight="1">
      <c r="A77" s="1666"/>
      <c r="B77" s="762"/>
      <c r="C77" s="763"/>
      <c r="D77" s="763"/>
      <c r="E77" s="763"/>
      <c r="F77" s="124"/>
      <c r="G77" s="62"/>
      <c r="H77" s="107"/>
      <c r="I77" s="124"/>
      <c r="J77" s="62"/>
      <c r="K77" s="62"/>
      <c r="L77" s="107"/>
      <c r="M77" s="124"/>
      <c r="N77" s="62"/>
      <c r="O77" s="62"/>
      <c r="P77" s="107"/>
      <c r="Q77" s="62"/>
      <c r="R77" s="62"/>
      <c r="S77" s="108" t="s">
        <v>2626</v>
      </c>
      <c r="T77" s="62" t="s">
        <v>1790</v>
      </c>
      <c r="U77" s="108"/>
      <c r="V77" s="108"/>
      <c r="W77" s="108"/>
      <c r="X77" s="108"/>
      <c r="Y77" s="108"/>
      <c r="Z77" s="108"/>
      <c r="AA77" s="108"/>
      <c r="AB77" s="108"/>
      <c r="AC77" s="108"/>
      <c r="AD77" s="108"/>
      <c r="AE77" s="108"/>
      <c r="AF77" s="108"/>
      <c r="AG77" s="108"/>
      <c r="AH77" s="108"/>
      <c r="AI77" s="108"/>
      <c r="AJ77" s="107"/>
      <c r="AK77" s="109"/>
      <c r="AL77" s="63"/>
      <c r="AM77" s="63"/>
      <c r="AN77" s="190"/>
      <c r="AO77" s="109"/>
      <c r="AP77" s="63"/>
      <c r="AQ77" s="110"/>
      <c r="AR77" s="104"/>
      <c r="AS77" s="62"/>
      <c r="AT77" s="62"/>
      <c r="AU77" s="62"/>
      <c r="AV77" s="62"/>
      <c r="AW77" s="62"/>
      <c r="AX77" s="62"/>
      <c r="AY77" s="62"/>
      <c r="AZ77" s="62"/>
      <c r="BA77" s="62"/>
      <c r="BB77" s="62"/>
    </row>
    <row r="78" spans="1:56" ht="12" customHeight="1">
      <c r="A78" s="1666"/>
      <c r="B78" s="762"/>
      <c r="C78" s="763"/>
      <c r="D78" s="763"/>
      <c r="E78" s="763"/>
      <c r="F78" s="124"/>
      <c r="G78" s="62"/>
      <c r="H78" s="107"/>
      <c r="I78" s="124"/>
      <c r="J78" s="62"/>
      <c r="K78" s="62"/>
      <c r="L78" s="107"/>
      <c r="M78" s="124"/>
      <c r="N78" s="62"/>
      <c r="O78" s="62"/>
      <c r="P78" s="107"/>
      <c r="Q78" s="62"/>
      <c r="R78" s="62"/>
      <c r="S78" s="62"/>
      <c r="T78" s="62" t="s">
        <v>2627</v>
      </c>
      <c r="U78" s="694" t="s">
        <v>1085</v>
      </c>
      <c r="V78" s="108" t="s">
        <v>2628</v>
      </c>
      <c r="X78" s="694" t="s">
        <v>1085</v>
      </c>
      <c r="Y78" s="108" t="s">
        <v>2629</v>
      </c>
      <c r="Z78" s="108" t="s">
        <v>2630</v>
      </c>
      <c r="AA78" s="108"/>
      <c r="AB78" s="108"/>
      <c r="AC78" s="108"/>
      <c r="AD78" s="108"/>
      <c r="AE78" s="108"/>
      <c r="AF78" s="108"/>
      <c r="AG78" s="108"/>
      <c r="AH78" s="108"/>
      <c r="AI78" s="108"/>
      <c r="AJ78" s="107"/>
      <c r="AK78" s="109"/>
      <c r="AL78" s="63"/>
      <c r="AM78" s="63"/>
      <c r="AN78" s="190"/>
      <c r="AO78" s="109"/>
      <c r="AP78" s="63"/>
      <c r="AQ78" s="110"/>
      <c r="AR78" s="104"/>
      <c r="AS78" s="62"/>
      <c r="AT78" s="62"/>
      <c r="AU78" s="62"/>
      <c r="AV78" s="62"/>
      <c r="AW78" s="62"/>
      <c r="AX78" s="62"/>
      <c r="AY78" s="62"/>
      <c r="AZ78" s="62"/>
      <c r="BA78" s="62"/>
      <c r="BB78" s="62"/>
    </row>
    <row r="79" spans="1:56" ht="12" customHeight="1">
      <c r="A79" s="1666"/>
      <c r="B79" s="762"/>
      <c r="C79" s="763"/>
      <c r="D79" s="763"/>
      <c r="E79" s="763"/>
      <c r="F79" s="124"/>
      <c r="G79" s="62"/>
      <c r="H79" s="107"/>
      <c r="I79" s="124"/>
      <c r="J79" s="62"/>
      <c r="K79" s="62"/>
      <c r="L79" s="107"/>
      <c r="M79" s="124"/>
      <c r="N79" s="62"/>
      <c r="O79" s="62"/>
      <c r="P79" s="107"/>
      <c r="Q79" s="62"/>
      <c r="R79" s="62"/>
      <c r="S79" s="108" t="s">
        <v>2626</v>
      </c>
      <c r="T79" s="62" t="s">
        <v>1793</v>
      </c>
      <c r="U79" s="108"/>
      <c r="V79" s="108"/>
      <c r="W79" s="108"/>
      <c r="X79" s="108"/>
      <c r="Y79" s="108"/>
      <c r="Z79" s="108"/>
      <c r="AA79" s="62" t="s">
        <v>2627</v>
      </c>
      <c r="AB79" s="694" t="s">
        <v>1085</v>
      </c>
      <c r="AC79" s="108" t="s">
        <v>2628</v>
      </c>
      <c r="AE79" s="694" t="s">
        <v>1085</v>
      </c>
      <c r="AF79" s="108" t="s">
        <v>2629</v>
      </c>
      <c r="AG79" s="108" t="s">
        <v>2630</v>
      </c>
      <c r="AH79" s="108"/>
      <c r="AI79" s="108"/>
      <c r="AJ79" s="107"/>
      <c r="AK79" s="109"/>
      <c r="AL79" s="63"/>
      <c r="AM79" s="63"/>
      <c r="AN79" s="190"/>
      <c r="AO79" s="109"/>
      <c r="AP79" s="63"/>
      <c r="AQ79" s="110"/>
      <c r="AR79" s="104"/>
      <c r="AS79" s="62"/>
      <c r="AT79" s="62"/>
      <c r="AU79" s="62"/>
      <c r="AV79" s="62"/>
      <c r="AW79" s="62"/>
      <c r="AX79" s="62"/>
      <c r="AY79" s="62"/>
      <c r="AZ79" s="62"/>
      <c r="BA79" s="62"/>
      <c r="BB79" s="62"/>
    </row>
    <row r="80" spans="1:56" ht="12" customHeight="1">
      <c r="A80" s="1666"/>
      <c r="B80" s="762"/>
      <c r="C80" s="763"/>
      <c r="D80" s="763"/>
      <c r="E80" s="763"/>
      <c r="F80" s="124"/>
      <c r="G80" s="62"/>
      <c r="H80" s="107"/>
      <c r="I80" s="124"/>
      <c r="J80" s="62"/>
      <c r="K80" s="62"/>
      <c r="L80" s="107"/>
      <c r="M80" s="124"/>
      <c r="N80" s="62"/>
      <c r="O80" s="62"/>
      <c r="P80" s="107"/>
      <c r="Q80" s="62"/>
      <c r="R80" s="694" t="s">
        <v>192</v>
      </c>
      <c r="S80" s="62" t="s">
        <v>1715</v>
      </c>
      <c r="T80" s="108"/>
      <c r="U80" s="108" t="s">
        <v>2631</v>
      </c>
      <c r="V80" s="1658"/>
      <c r="W80" s="1658"/>
      <c r="X80" s="1658"/>
      <c r="Y80" s="1658"/>
      <c r="Z80" s="1658"/>
      <c r="AA80" s="1658"/>
      <c r="AB80" s="1658"/>
      <c r="AC80" s="1658"/>
      <c r="AD80" s="1658"/>
      <c r="AE80" s="1658"/>
      <c r="AF80" s="1658"/>
      <c r="AG80" s="1658"/>
      <c r="AH80" s="1658"/>
      <c r="AI80" s="62" t="s">
        <v>2632</v>
      </c>
      <c r="AJ80" s="107"/>
      <c r="AK80" s="109"/>
      <c r="AL80" s="63"/>
      <c r="AM80" s="63"/>
      <c r="AN80" s="190"/>
      <c r="AO80" s="109"/>
      <c r="AP80" s="63"/>
      <c r="AQ80" s="110"/>
      <c r="AR80" s="104"/>
      <c r="AS80" s="62"/>
      <c r="AT80" s="62"/>
      <c r="AU80" s="62"/>
      <c r="AV80" s="62"/>
      <c r="AW80" s="62"/>
      <c r="AX80" s="62"/>
      <c r="AY80" s="62"/>
      <c r="AZ80" s="62"/>
      <c r="BA80" s="62"/>
      <c r="BB80" s="62"/>
    </row>
    <row r="81" spans="1:54" ht="12" customHeight="1" thickBot="1">
      <c r="A81" s="1667"/>
      <c r="B81" s="996"/>
      <c r="C81" s="997"/>
      <c r="D81" s="997"/>
      <c r="E81" s="997"/>
      <c r="F81" s="145"/>
      <c r="G81" s="131"/>
      <c r="H81" s="133"/>
      <c r="I81" s="145"/>
      <c r="J81" s="131"/>
      <c r="K81" s="131"/>
      <c r="L81" s="133"/>
      <c r="M81" s="145"/>
      <c r="N81" s="131"/>
      <c r="O81" s="131"/>
      <c r="P81" s="133"/>
      <c r="Q81" s="145"/>
      <c r="R81" s="131"/>
      <c r="S81" s="131"/>
      <c r="T81" s="131"/>
      <c r="U81" s="131"/>
      <c r="V81" s="131"/>
      <c r="W81" s="131"/>
      <c r="X81" s="131"/>
      <c r="Y81" s="131"/>
      <c r="Z81" s="131"/>
      <c r="AA81" s="131"/>
      <c r="AB81" s="131"/>
      <c r="AC81" s="131"/>
      <c r="AD81" s="131"/>
      <c r="AE81" s="131"/>
      <c r="AF81" s="131"/>
      <c r="AG81" s="131"/>
      <c r="AH81" s="131"/>
      <c r="AI81" s="131"/>
      <c r="AJ81" s="133"/>
      <c r="AK81" s="134"/>
      <c r="AL81" s="66"/>
      <c r="AM81" s="66"/>
      <c r="AN81" s="540"/>
      <c r="AO81" s="134"/>
      <c r="AP81" s="66"/>
      <c r="AQ81" s="135"/>
      <c r="AR81" s="104"/>
      <c r="AS81" s="62"/>
      <c r="AT81" s="62"/>
      <c r="AU81" s="62"/>
      <c r="AV81" s="62"/>
      <c r="AW81" s="62"/>
      <c r="AX81" s="62"/>
      <c r="AY81" s="62"/>
      <c r="AZ81" s="62"/>
      <c r="BA81" s="62"/>
      <c r="BB81" s="62"/>
    </row>
    <row r="82" spans="1:54" ht="12" customHeight="1"/>
    <row r="83" spans="1:54" ht="12" customHeight="1"/>
    <row r="84" spans="1:54" ht="12" customHeight="1">
      <c r="A84" s="167" t="str">
        <f>申請書!U1</f>
        <v>ver_7.23</v>
      </c>
    </row>
    <row r="85" spans="1:54" ht="12" customHeight="1"/>
    <row r="86" spans="1:54" ht="12" customHeight="1"/>
    <row r="87" spans="1:54" ht="12" customHeight="1"/>
    <row r="88" spans="1:54" ht="12" customHeight="1"/>
    <row r="89" spans="1:54" ht="12" customHeight="1"/>
    <row r="90" spans="1:54" ht="12" customHeight="1"/>
    <row r="91" spans="1:54" ht="12" customHeight="1"/>
    <row r="92" spans="1:54" ht="12" customHeight="1"/>
    <row r="93" spans="1:54" ht="12" customHeight="1"/>
    <row r="94" spans="1:54" ht="12" customHeight="1"/>
    <row r="95" spans="1:54" ht="12" customHeight="1"/>
    <row r="96" spans="1:54" ht="12" customHeight="1"/>
    <row r="97" customFormat="1" ht="12" customHeight="1"/>
    <row r="98" customFormat="1" ht="12" customHeight="1"/>
    <row r="99" customFormat="1" ht="12" customHeight="1"/>
    <row r="100" customFormat="1" ht="12" customHeight="1"/>
  </sheetData>
  <mergeCells count="111">
    <mergeCell ref="U50:X50"/>
    <mergeCell ref="U51:Y51"/>
    <mergeCell ref="Y66:AF66"/>
    <mergeCell ref="Y67:AF67"/>
    <mergeCell ref="Y68:AF68"/>
    <mergeCell ref="Y69:AF69"/>
    <mergeCell ref="AD64:AF64"/>
    <mergeCell ref="U65:W65"/>
    <mergeCell ref="AD65:AF65"/>
    <mergeCell ref="AD51:AE51"/>
    <mergeCell ref="X44:Z44"/>
    <mergeCell ref="AD44:AF44"/>
    <mergeCell ref="T36:U36"/>
    <mergeCell ref="U46:Y46"/>
    <mergeCell ref="AD46:AE46"/>
    <mergeCell ref="V47:X47"/>
    <mergeCell ref="AD47:AF47"/>
    <mergeCell ref="X48:Z48"/>
    <mergeCell ref="AD48:AF48"/>
    <mergeCell ref="AD29:AF29"/>
    <mergeCell ref="X34:Z34"/>
    <mergeCell ref="AD34:AF34"/>
    <mergeCell ref="X33:Z33"/>
    <mergeCell ref="AD33:AF33"/>
    <mergeCell ref="Z36:AA36"/>
    <mergeCell ref="T40:U40"/>
    <mergeCell ref="Z40:AA40"/>
    <mergeCell ref="AF40:AG40"/>
    <mergeCell ref="W18:AF18"/>
    <mergeCell ref="U20:Y20"/>
    <mergeCell ref="AD20:AE20"/>
    <mergeCell ref="X21:Z21"/>
    <mergeCell ref="AD21:AF21"/>
    <mergeCell ref="X26:Z26"/>
    <mergeCell ref="AD26:AF26"/>
    <mergeCell ref="X22:Z22"/>
    <mergeCell ref="AD22:AF22"/>
    <mergeCell ref="U24:Y24"/>
    <mergeCell ref="F33:H33"/>
    <mergeCell ref="B35:E37"/>
    <mergeCell ref="C47:E48"/>
    <mergeCell ref="F12:H12"/>
    <mergeCell ref="B16:E16"/>
    <mergeCell ref="F19:H19"/>
    <mergeCell ref="B24:E24"/>
    <mergeCell ref="F27:H27"/>
    <mergeCell ref="B23:E23"/>
    <mergeCell ref="B38:E38"/>
    <mergeCell ref="B46:E46"/>
    <mergeCell ref="B29:E31"/>
    <mergeCell ref="V12:X12"/>
    <mergeCell ref="V14:X14"/>
    <mergeCell ref="AD14:AF14"/>
    <mergeCell ref="U16:X16"/>
    <mergeCell ref="AC16:AE16"/>
    <mergeCell ref="U17:AF17"/>
    <mergeCell ref="A12:A81"/>
    <mergeCell ref="A1:W1"/>
    <mergeCell ref="I3:AQ3"/>
    <mergeCell ref="I4:AQ4"/>
    <mergeCell ref="I5:AQ5"/>
    <mergeCell ref="B11:E11"/>
    <mergeCell ref="F11:H11"/>
    <mergeCell ref="I11:L11"/>
    <mergeCell ref="M11:P11"/>
    <mergeCell ref="I6:AQ6"/>
    <mergeCell ref="B10:E10"/>
    <mergeCell ref="F10:H10"/>
    <mergeCell ref="I10:L10"/>
    <mergeCell ref="B43:E44"/>
    <mergeCell ref="AO10:AQ10"/>
    <mergeCell ref="AK11:AN11"/>
    <mergeCell ref="AO11:AQ11"/>
    <mergeCell ref="F41:H41"/>
    <mergeCell ref="V80:AH80"/>
    <mergeCell ref="AL20:AN20"/>
    <mergeCell ref="AL21:AN21"/>
    <mergeCell ref="U42:Y42"/>
    <mergeCell ref="AD42:AE42"/>
    <mergeCell ref="V43:X43"/>
    <mergeCell ref="AD43:AF43"/>
    <mergeCell ref="AF36:AG36"/>
    <mergeCell ref="T37:U37"/>
    <mergeCell ref="Z37:AA37"/>
    <mergeCell ref="AF37:AG37"/>
    <mergeCell ref="AD24:AE24"/>
    <mergeCell ref="X25:Z25"/>
    <mergeCell ref="AD25:AF25"/>
    <mergeCell ref="T39:U39"/>
    <mergeCell ref="Z39:AA39"/>
    <mergeCell ref="AF39:AG39"/>
    <mergeCell ref="X30:Z30"/>
    <mergeCell ref="AD30:AF30"/>
    <mergeCell ref="U32:Y32"/>
    <mergeCell ref="AD32:AE32"/>
    <mergeCell ref="U28:Y28"/>
    <mergeCell ref="AD28:AE28"/>
    <mergeCell ref="X29:Z29"/>
    <mergeCell ref="I64:L65"/>
    <mergeCell ref="U64:W64"/>
    <mergeCell ref="AL71:AN71"/>
    <mergeCell ref="M56:P58"/>
    <mergeCell ref="V60:AC60"/>
    <mergeCell ref="AL60:AN60"/>
    <mergeCell ref="AL61:AN61"/>
    <mergeCell ref="U63:W63"/>
    <mergeCell ref="V52:X52"/>
    <mergeCell ref="AD52:AF52"/>
    <mergeCell ref="X53:Z53"/>
    <mergeCell ref="AD53:AF53"/>
    <mergeCell ref="U55:X55"/>
  </mergeCells>
  <phoneticPr fontId="4"/>
  <dataValidations disablePrompts="1" count="37">
    <dataValidation type="list" showInputMessage="1" showErrorMessage="1" sqref="B47 R71 X78 U78 AE79 T74:T76 S72 AB79 R80" xr:uid="{00000000-0002-0000-0B00-000000000000}">
      <formula1>"　,■,□"</formula1>
    </dataValidation>
    <dataValidation type="list" allowBlank="1" showInputMessage="1" showErrorMessage="1" sqref="B46:E46 B38:E38 B23:E23" xr:uid="{00000000-0002-0000-0B00-000001000000}">
      <formula1>"■選択無,□選択無"</formula1>
    </dataValidation>
    <dataValidation type="list" allowBlank="1" showInputMessage="1" sqref="F41 F33:H33" xr:uid="{00000000-0002-0000-0B00-000002000000}">
      <formula1>"2,1,なし"</formula1>
    </dataValidation>
    <dataValidation type="list" allowBlank="1" showInputMessage="1" sqref="AK63:AK67 AK12:AK15 AK42:AK46 AK20:AK24 AK50:AK53 AK55:AK61" xr:uid="{00000000-0002-0000-0B00-000003000000}">
      <formula1>"■,□"</formula1>
    </dataValidation>
    <dataValidation type="list" allowBlank="1" showInputMessage="1" showErrorMessage="1" sqref="R57:R60 AK71" xr:uid="{00000000-0002-0000-0B00-000004000000}">
      <formula1>"■,□"</formula1>
    </dataValidation>
    <dataValidation type="list" allowBlank="1" showInputMessage="1" sqref="U51:Y51" xr:uid="{00000000-0002-0000-0B00-000005000000}">
      <formula1>$AR$51:$AU$51</formula1>
    </dataValidation>
    <dataValidation type="list" allowBlank="1" showInputMessage="1" sqref="AD51:AE51" xr:uid="{00000000-0002-0000-0B00-000006000000}">
      <formula1>$AY$51:$BC$51</formula1>
    </dataValidation>
    <dataValidation type="list" allowBlank="1" showInputMessage="1" sqref="V52:X52" xr:uid="{00000000-0002-0000-0B00-000007000000}">
      <formula1>$AR$52:$AW$52</formula1>
    </dataValidation>
    <dataValidation type="list" allowBlank="1" showInputMessage="1" sqref="X53:Z53" xr:uid="{00000000-0002-0000-0B00-000008000000}">
      <formula1>$AR$53:$AT$53</formula1>
    </dataValidation>
    <dataValidation type="list" allowBlank="1" showInputMessage="1" sqref="AD53:AF53" xr:uid="{00000000-0002-0000-0B00-000009000000}">
      <formula1>$AY$53:$BA$53</formula1>
    </dataValidation>
    <dataValidation type="list" allowBlank="1" showInputMessage="1" sqref="U55:X55" xr:uid="{00000000-0002-0000-0B00-00000A000000}">
      <formula1>$AR$55:$AT$55</formula1>
    </dataValidation>
    <dataValidation type="list" allowBlank="1" showInputMessage="1" showErrorMessage="1" sqref="B24 B16" xr:uid="{00000000-0002-0000-0B00-00000B000000}">
      <formula1>"■該当なし,□該当なし"</formula1>
    </dataValidation>
    <dataValidation type="list" allowBlank="1" showInputMessage="1" sqref="F19:H19 F12:H12" xr:uid="{00000000-0002-0000-0B00-00000C000000}">
      <formula1>"3,2,1"</formula1>
    </dataValidation>
    <dataValidation type="list" allowBlank="1" showInputMessage="1" sqref="V12:X12" xr:uid="{00000000-0002-0000-0B00-00000D000000}">
      <formula1>$AR$12:$AX$12</formula1>
    </dataValidation>
    <dataValidation type="list" allowBlank="1" showInputMessage="1" sqref="V14:X14" xr:uid="{00000000-0002-0000-0B00-00000E000000}">
      <formula1>$AR$14:$AX$14</formula1>
    </dataValidation>
    <dataValidation type="list" allowBlank="1" showInputMessage="1" sqref="AD14:AF14" xr:uid="{00000000-0002-0000-0B00-00000F000000}">
      <formula1>$AY$14:$BB$14</formula1>
    </dataValidation>
    <dataValidation type="list" allowBlank="1" showInputMessage="1" sqref="U16:X16" xr:uid="{00000000-0002-0000-0B00-000010000000}">
      <formula1>$AR$16:$AT$16</formula1>
    </dataValidation>
    <dataValidation type="list" allowBlank="1" showInputMessage="1" sqref="AC16:AE16" xr:uid="{00000000-0002-0000-0B00-000011000000}">
      <formula1>$AU$16:$AW$16</formula1>
    </dataValidation>
    <dataValidation type="list" allowBlank="1" showInputMessage="1" sqref="U17:AF17" xr:uid="{00000000-0002-0000-0B00-000012000000}">
      <formula1>$AR$17:$AS$17</formula1>
    </dataValidation>
    <dataValidation type="list" allowBlank="1" showInputMessage="1" sqref="U20:Y20 U24:Y24" xr:uid="{00000000-0002-0000-0B00-000013000000}">
      <formula1>$AR$20:$AV$20</formula1>
    </dataValidation>
    <dataValidation type="list" allowBlank="1" showInputMessage="1" sqref="AD20:AE20 AD24:AE24" xr:uid="{00000000-0002-0000-0B00-000014000000}">
      <formula1>$AY$20:$BB$20</formula1>
    </dataValidation>
    <dataValidation type="list" allowBlank="1" showInputMessage="1" sqref="X21:Z22 X25:Z26" xr:uid="{00000000-0002-0000-0B00-000015000000}">
      <formula1>$AR$21:$AT$21</formula1>
    </dataValidation>
    <dataValidation type="list" allowBlank="1" showInputMessage="1" sqref="AD21:AF22 AD25:AF26" xr:uid="{00000000-0002-0000-0B00-000016000000}">
      <formula1>$AY$21:$BB$21</formula1>
    </dataValidation>
    <dataValidation type="list" allowBlank="1" showInputMessage="1" sqref="U28:Y28 U32:Y32" xr:uid="{00000000-0002-0000-0B00-000017000000}">
      <formula1>$AR$28:$AU$28</formula1>
    </dataValidation>
    <dataValidation type="list" allowBlank="1" showInputMessage="1" sqref="AD28:AE28 AD32:AE32" xr:uid="{00000000-0002-0000-0B00-000018000000}">
      <formula1>$AY$28:$BB$28</formula1>
    </dataValidation>
    <dataValidation type="list" allowBlank="1" showInputMessage="1" sqref="X29:Z30 X33:Z34" xr:uid="{00000000-0002-0000-0B00-000019000000}">
      <formula1>$AR$29:$AX$29</formula1>
    </dataValidation>
    <dataValidation type="list" allowBlank="1" showInputMessage="1" sqref="AD29:AF30 AD33:AF34" xr:uid="{00000000-0002-0000-0B00-00001A000000}">
      <formula1>$AY$29:$BB$29</formula1>
    </dataValidation>
    <dataValidation type="list" allowBlank="1" showInputMessage="1" sqref="U42:Y42" xr:uid="{00000000-0002-0000-0B00-00001B000000}">
      <formula1>$AR$42:$AU$42</formula1>
    </dataValidation>
    <dataValidation type="list" allowBlank="1" showInputMessage="1" sqref="AD42:AE42" xr:uid="{00000000-0002-0000-0B00-00001C000000}">
      <formula1>$AY$42:$BB$42</formula1>
    </dataValidation>
    <dataValidation type="list" allowBlank="1" showInputMessage="1" sqref="V43:X43" xr:uid="{00000000-0002-0000-0B00-00001D000000}">
      <formula1>$AR$43:$AV$43</formula1>
    </dataValidation>
    <dataValidation type="list" allowBlank="1" showInputMessage="1" sqref="X44:Z44" xr:uid="{00000000-0002-0000-0B00-00001E000000}">
      <formula1>$AR$44:$AT$44</formula1>
    </dataValidation>
    <dataValidation type="list" allowBlank="1" showInputMessage="1" sqref="AD44:AF44" xr:uid="{00000000-0002-0000-0B00-00001F000000}">
      <formula1>$AY$44:$BA$44</formula1>
    </dataValidation>
    <dataValidation type="list" allowBlank="1" showInputMessage="1" sqref="U46:Y46" xr:uid="{00000000-0002-0000-0B00-000020000000}">
      <formula1>$AR$46:$AU$46</formula1>
    </dataValidation>
    <dataValidation type="list" allowBlank="1" showInputMessage="1" sqref="AD46:AE46" xr:uid="{00000000-0002-0000-0B00-000021000000}">
      <formula1>$AY$46:$BC$46</formula1>
    </dataValidation>
    <dataValidation type="list" allowBlank="1" showInputMessage="1" sqref="V47:X47" xr:uid="{00000000-0002-0000-0B00-000022000000}">
      <formula1>$AR$47:$AW$47</formula1>
    </dataValidation>
    <dataValidation type="list" allowBlank="1" showInputMessage="1" sqref="X48:Z48" xr:uid="{00000000-0002-0000-0B00-000023000000}">
      <formula1>$AR$48:$AT$48</formula1>
    </dataValidation>
    <dataValidation type="list" allowBlank="1" showInputMessage="1" sqref="AD48:AF48" xr:uid="{00000000-0002-0000-0B00-000024000000}">
      <formula1>$AY$48:$BA$48</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F19 F33 F41 B46 B38 B2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BC6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53" width="9" hidden="1" customWidth="1"/>
    <col min="54" max="54" width="9" customWidth="1"/>
  </cols>
  <sheetData>
    <row r="1" spans="1:55" ht="12" customHeight="1">
      <c r="A1" s="1668" t="s">
        <v>2633</v>
      </c>
      <c r="B1" s="1668"/>
      <c r="C1" s="1668"/>
      <c r="D1" s="1668"/>
      <c r="E1" s="1668"/>
      <c r="F1" s="1668"/>
      <c r="G1" s="1668"/>
      <c r="H1" s="1668"/>
      <c r="I1" s="1668"/>
      <c r="J1" s="1668"/>
      <c r="K1" s="1668"/>
      <c r="L1" s="1668"/>
      <c r="M1" s="1668"/>
      <c r="N1" s="1668"/>
      <c r="O1" s="1668"/>
      <c r="P1" s="1668"/>
      <c r="Q1" s="1668"/>
      <c r="R1" s="1668"/>
      <c r="S1" s="1668"/>
      <c r="T1" s="1668"/>
      <c r="U1" s="1668"/>
      <c r="V1" s="1668"/>
      <c r="W1" s="1668"/>
      <c r="X1" s="62"/>
      <c r="Y1" s="62"/>
      <c r="Z1" s="62"/>
      <c r="AA1" s="62"/>
      <c r="AB1" s="62"/>
      <c r="AC1" s="62"/>
      <c r="AD1" s="62"/>
      <c r="AE1" s="62"/>
      <c r="AF1" s="62"/>
      <c r="AG1" s="62"/>
      <c r="AH1" s="62"/>
      <c r="AI1" s="62"/>
      <c r="AJ1" s="62"/>
      <c r="AK1" s="62"/>
      <c r="AL1" s="62"/>
      <c r="AM1" s="62"/>
      <c r="AN1" s="62"/>
      <c r="AO1" s="62"/>
      <c r="AP1" s="62"/>
      <c r="AQ1" s="125" t="s">
        <v>1524</v>
      </c>
      <c r="AR1" s="105"/>
      <c r="AS1" s="62"/>
      <c r="AT1" s="62"/>
      <c r="AU1" s="62"/>
      <c r="AV1" s="62"/>
      <c r="AW1" s="62"/>
      <c r="AX1" s="62"/>
      <c r="AY1" s="62"/>
      <c r="AZ1" s="62"/>
      <c r="BA1" s="62"/>
      <c r="BB1" s="62"/>
      <c r="BC1" s="167"/>
    </row>
    <row r="2" spans="1:55" ht="12"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t="s">
        <v>108</v>
      </c>
      <c r="AK2" s="62"/>
      <c r="AL2" s="62"/>
      <c r="AM2" s="62"/>
      <c r="AN2" s="62"/>
      <c r="AO2" s="62"/>
      <c r="AP2" s="62"/>
      <c r="AQ2" s="62"/>
      <c r="AR2" s="104"/>
      <c r="AS2" s="62"/>
      <c r="AT2" s="62"/>
      <c r="AU2" s="62"/>
      <c r="AV2" s="62"/>
      <c r="AW2" s="62"/>
      <c r="AX2" s="62"/>
      <c r="AY2" s="62"/>
      <c r="AZ2" s="62"/>
      <c r="BA2" s="62"/>
      <c r="BB2" s="62"/>
    </row>
    <row r="3" spans="1:55" ht="12" customHeight="1" thickBot="1">
      <c r="A3" s="155" t="s">
        <v>111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104"/>
      <c r="AS3" s="62"/>
      <c r="AT3" s="62"/>
      <c r="AU3" s="62"/>
      <c r="AV3" s="62"/>
      <c r="AW3" s="62"/>
      <c r="AX3" s="62"/>
      <c r="AY3" s="62"/>
      <c r="AZ3" s="62"/>
      <c r="BA3" s="62"/>
      <c r="BB3" s="62"/>
    </row>
    <row r="4" spans="1:55" ht="12" customHeight="1">
      <c r="A4" s="523"/>
      <c r="B4" s="1687" t="s">
        <v>112</v>
      </c>
      <c r="C4" s="1688"/>
      <c r="D4" s="1688"/>
      <c r="E4" s="1689"/>
      <c r="F4" s="1690" t="s">
        <v>24</v>
      </c>
      <c r="G4" s="1691"/>
      <c r="H4" s="1692"/>
      <c r="I4" s="1690" t="s">
        <v>113</v>
      </c>
      <c r="J4" s="1691"/>
      <c r="K4" s="1691"/>
      <c r="L4" s="1692"/>
      <c r="M4" s="524"/>
      <c r="N4" s="518"/>
      <c r="O4" s="518"/>
      <c r="P4" s="518"/>
      <c r="Q4" s="518"/>
      <c r="R4" s="518"/>
      <c r="S4" s="518"/>
      <c r="T4" s="518"/>
      <c r="U4" s="518"/>
      <c r="V4" s="518" t="s">
        <v>114</v>
      </c>
      <c r="W4" s="518"/>
      <c r="X4" s="518"/>
      <c r="Y4" s="518"/>
      <c r="Z4" s="518"/>
      <c r="AA4" s="518"/>
      <c r="AB4" s="518"/>
      <c r="AC4" s="518"/>
      <c r="AD4" s="518"/>
      <c r="AE4" s="518"/>
      <c r="AF4" s="518"/>
      <c r="AG4" s="518"/>
      <c r="AH4" s="518"/>
      <c r="AI4" s="518"/>
      <c r="AJ4" s="518"/>
      <c r="AK4" s="146"/>
      <c r="AL4" s="148"/>
      <c r="AM4" s="148"/>
      <c r="AN4" s="525" t="s">
        <v>414</v>
      </c>
      <c r="AO4" s="1690" t="s">
        <v>116</v>
      </c>
      <c r="AP4" s="1691"/>
      <c r="AQ4" s="1696"/>
      <c r="AR4" s="104"/>
      <c r="AS4" s="62"/>
      <c r="AT4" s="62"/>
      <c r="AU4" s="62"/>
      <c r="AV4" s="62"/>
      <c r="AW4" s="62"/>
      <c r="AX4" s="62"/>
      <c r="AY4" s="62"/>
      <c r="AZ4" s="62"/>
      <c r="BA4" s="62"/>
      <c r="BB4" s="62"/>
    </row>
    <row r="5" spans="1:55" ht="12" customHeight="1" thickBot="1">
      <c r="A5" s="526"/>
      <c r="B5" s="1678" t="s">
        <v>1760</v>
      </c>
      <c r="C5" s="1679"/>
      <c r="D5" s="1679"/>
      <c r="E5" s="1680"/>
      <c r="F5" s="1678" t="s">
        <v>1761</v>
      </c>
      <c r="G5" s="1679"/>
      <c r="H5" s="1680"/>
      <c r="I5" s="1678"/>
      <c r="J5" s="1679"/>
      <c r="K5" s="1679"/>
      <c r="L5" s="1680"/>
      <c r="M5" s="1681" t="s">
        <v>115</v>
      </c>
      <c r="N5" s="1682"/>
      <c r="O5" s="1682"/>
      <c r="P5" s="1683"/>
      <c r="Q5" s="131"/>
      <c r="R5" s="131"/>
      <c r="S5" s="131"/>
      <c r="T5" s="131"/>
      <c r="U5" s="131"/>
      <c r="V5" s="131"/>
      <c r="W5" s="131"/>
      <c r="X5" s="131" t="s">
        <v>116</v>
      </c>
      <c r="Y5" s="131"/>
      <c r="Z5" s="131"/>
      <c r="AA5" s="131"/>
      <c r="AB5" s="131"/>
      <c r="AC5" s="131"/>
      <c r="AD5" s="131"/>
      <c r="AE5" s="131"/>
      <c r="AF5" s="131"/>
      <c r="AG5" s="131"/>
      <c r="AH5" s="131"/>
      <c r="AI5" s="131"/>
      <c r="AJ5" s="131"/>
      <c r="AK5" s="1681" t="s">
        <v>117</v>
      </c>
      <c r="AL5" s="1682"/>
      <c r="AM5" s="1682"/>
      <c r="AN5" s="1683"/>
      <c r="AO5" s="1678" t="s">
        <v>1762</v>
      </c>
      <c r="AP5" s="1679"/>
      <c r="AQ5" s="1697"/>
      <c r="AR5" s="104"/>
      <c r="AS5" s="62"/>
      <c r="AT5" s="62"/>
      <c r="AU5" s="62"/>
      <c r="AV5" s="62"/>
      <c r="AW5" s="62"/>
      <c r="AX5" s="62"/>
      <c r="AY5" s="62"/>
      <c r="AZ5" s="62"/>
      <c r="BA5" s="62"/>
      <c r="BB5" s="62"/>
    </row>
    <row r="6" spans="1:55" ht="12" customHeight="1">
      <c r="A6" s="1665" t="s">
        <v>1235</v>
      </c>
      <c r="B6" s="534" t="s">
        <v>1779</v>
      </c>
      <c r="C6" s="535"/>
      <c r="D6" s="535"/>
      <c r="E6" s="539"/>
      <c r="F6" s="1718"/>
      <c r="G6" s="1719"/>
      <c r="H6" s="1720"/>
      <c r="I6" s="124" t="s">
        <v>1724</v>
      </c>
      <c r="J6" s="62"/>
      <c r="K6" s="62"/>
      <c r="L6" s="107"/>
      <c r="M6" s="124" t="s">
        <v>1725</v>
      </c>
      <c r="N6" s="62"/>
      <c r="O6" s="62"/>
      <c r="P6" s="115"/>
      <c r="Q6" s="123" t="s">
        <v>1726</v>
      </c>
      <c r="R6" s="123"/>
      <c r="S6" s="62"/>
      <c r="T6" s="62"/>
      <c r="U6" s="62"/>
      <c r="V6" s="62"/>
      <c r="W6" s="129" t="s">
        <v>8</v>
      </c>
      <c r="X6" s="1699"/>
      <c r="Y6" s="1699"/>
      <c r="Z6" s="1699"/>
      <c r="AA6" s="1699"/>
      <c r="AB6" s="1699"/>
      <c r="AC6" s="1699"/>
      <c r="AD6" s="1699"/>
      <c r="AE6" s="1699"/>
      <c r="AF6" s="1699"/>
      <c r="AG6" s="1699"/>
      <c r="AH6" s="1699"/>
      <c r="AI6" s="1699"/>
      <c r="AJ6" s="107" t="s">
        <v>94</v>
      </c>
      <c r="AK6" s="696" t="s">
        <v>1085</v>
      </c>
      <c r="AL6" s="63" t="s">
        <v>1716</v>
      </c>
      <c r="AM6" s="63"/>
      <c r="AN6" s="190"/>
      <c r="AO6" s="143"/>
      <c r="AP6" s="113"/>
      <c r="AQ6" s="537"/>
      <c r="AR6" s="104"/>
      <c r="AS6" s="62"/>
      <c r="AT6" s="62"/>
      <c r="AU6" s="62"/>
      <c r="AV6" s="62"/>
      <c r="AW6" s="62"/>
      <c r="AX6" s="62"/>
      <c r="AY6" s="62"/>
      <c r="AZ6" s="62"/>
      <c r="BA6" s="62"/>
      <c r="BB6" s="62"/>
    </row>
    <row r="7" spans="1:55" ht="12" customHeight="1">
      <c r="A7" s="1666"/>
      <c r="B7" s="124" t="s">
        <v>1767</v>
      </c>
      <c r="C7" s="62"/>
      <c r="D7" s="62"/>
      <c r="E7" s="107"/>
      <c r="F7" s="1721"/>
      <c r="G7" s="1722"/>
      <c r="H7" s="1723"/>
      <c r="I7" s="124"/>
      <c r="J7" s="62"/>
      <c r="K7" s="62"/>
      <c r="L7" s="107"/>
      <c r="M7" s="124" t="s">
        <v>447</v>
      </c>
      <c r="N7" s="62"/>
      <c r="O7" s="62"/>
      <c r="P7" s="107"/>
      <c r="Q7" s="694" t="s">
        <v>1085</v>
      </c>
      <c r="R7" s="123" t="s">
        <v>448</v>
      </c>
      <c r="S7" s="62"/>
      <c r="T7" s="62"/>
      <c r="U7" s="123"/>
      <c r="V7" s="62"/>
      <c r="W7" s="108"/>
      <c r="X7" s="108" t="s">
        <v>8</v>
      </c>
      <c r="Y7" s="1699"/>
      <c r="Z7" s="1699"/>
      <c r="AA7" s="1699"/>
      <c r="AB7" s="1699"/>
      <c r="AC7" s="1699"/>
      <c r="AD7" s="1699"/>
      <c r="AE7" s="1699"/>
      <c r="AF7" s="1699"/>
      <c r="AG7" s="108"/>
      <c r="AH7" s="108"/>
      <c r="AI7" s="125" t="s">
        <v>430</v>
      </c>
      <c r="AJ7" s="126" t="s">
        <v>94</v>
      </c>
      <c r="AK7" s="109"/>
      <c r="AL7" s="546" t="s">
        <v>1717</v>
      </c>
      <c r="AM7" s="63"/>
      <c r="AN7" s="190"/>
      <c r="AO7" s="124"/>
      <c r="AP7" s="62"/>
      <c r="AQ7" s="110"/>
      <c r="AR7" s="104"/>
      <c r="AS7" s="62"/>
      <c r="AT7" s="62"/>
      <c r="AU7" s="62"/>
      <c r="AV7" s="62"/>
      <c r="AW7" s="62"/>
      <c r="AX7" s="62"/>
      <c r="AY7" s="62"/>
      <c r="AZ7" s="62"/>
      <c r="BA7" s="62"/>
      <c r="BB7" s="62"/>
    </row>
    <row r="8" spans="1:55" ht="12" customHeight="1">
      <c r="A8" s="1666"/>
      <c r="B8" s="124" t="s">
        <v>1768</v>
      </c>
      <c r="C8" s="62"/>
      <c r="D8" s="62"/>
      <c r="E8" s="107"/>
      <c r="F8" s="1721"/>
      <c r="G8" s="1722"/>
      <c r="H8" s="1723"/>
      <c r="I8" s="124"/>
      <c r="J8" s="62"/>
      <c r="K8" s="62"/>
      <c r="L8" s="107"/>
      <c r="M8" s="124"/>
      <c r="N8" s="62"/>
      <c r="O8" s="62"/>
      <c r="P8" s="107"/>
      <c r="Q8" s="693" t="s">
        <v>1085</v>
      </c>
      <c r="R8" s="123" t="s">
        <v>2115</v>
      </c>
      <c r="S8" s="62"/>
      <c r="T8" s="62"/>
      <c r="U8" s="123"/>
      <c r="V8" s="62"/>
      <c r="W8" s="108"/>
      <c r="X8" s="129" t="s">
        <v>8</v>
      </c>
      <c r="Y8" s="1699"/>
      <c r="Z8" s="1699"/>
      <c r="AA8" s="1699"/>
      <c r="AB8" s="1699"/>
      <c r="AC8" s="1699"/>
      <c r="AD8" s="1699"/>
      <c r="AE8" s="1699"/>
      <c r="AF8" s="1699"/>
      <c r="AG8" s="108"/>
      <c r="AH8" s="108"/>
      <c r="AI8" s="125" t="s">
        <v>450</v>
      </c>
      <c r="AJ8" s="126" t="s">
        <v>94</v>
      </c>
      <c r="AK8" s="693" t="s">
        <v>1085</v>
      </c>
      <c r="AL8" s="63" t="s">
        <v>1718</v>
      </c>
      <c r="AM8" s="63"/>
      <c r="AN8" s="190"/>
      <c r="AO8" s="109"/>
      <c r="AP8" s="63"/>
      <c r="AQ8" s="110"/>
      <c r="AR8" s="104"/>
      <c r="AS8" s="62"/>
      <c r="AT8" s="62"/>
      <c r="AU8" s="62"/>
      <c r="AV8" s="62"/>
      <c r="AW8" s="62"/>
      <c r="AX8" s="62"/>
      <c r="AY8" s="62"/>
      <c r="AZ8" s="62"/>
      <c r="BA8" s="62"/>
      <c r="BB8" s="62"/>
    </row>
    <row r="9" spans="1:55" ht="12" customHeight="1">
      <c r="A9" s="1666"/>
      <c r="B9" s="124" t="s">
        <v>81</v>
      </c>
      <c r="C9" s="62"/>
      <c r="D9" s="62"/>
      <c r="E9" s="107"/>
      <c r="F9" s="1721"/>
      <c r="G9" s="1722"/>
      <c r="H9" s="1723"/>
      <c r="I9" s="124"/>
      <c r="J9" s="62"/>
      <c r="K9" s="62"/>
      <c r="L9" s="107"/>
      <c r="M9" s="124"/>
      <c r="N9" s="62"/>
      <c r="O9" s="62"/>
      <c r="P9" s="107"/>
      <c r="Q9" s="693" t="s">
        <v>1085</v>
      </c>
      <c r="R9" s="62" t="s">
        <v>2256</v>
      </c>
      <c r="S9" s="62"/>
      <c r="T9" s="62"/>
      <c r="U9" s="123"/>
      <c r="V9" s="62"/>
      <c r="W9" s="108"/>
      <c r="X9" s="129"/>
      <c r="Y9" s="129"/>
      <c r="Z9" s="129"/>
      <c r="AA9" s="129" t="s">
        <v>8</v>
      </c>
      <c r="AB9" s="1699"/>
      <c r="AC9" s="1699"/>
      <c r="AD9" s="1699"/>
      <c r="AE9" s="1699"/>
      <c r="AF9" s="1699"/>
      <c r="AG9" s="1699"/>
      <c r="AH9" s="108"/>
      <c r="AI9" s="125" t="s">
        <v>2250</v>
      </c>
      <c r="AJ9" s="126" t="s">
        <v>2251</v>
      </c>
      <c r="AK9" s="693" t="s">
        <v>1085</v>
      </c>
      <c r="AL9" s="63" t="s">
        <v>452</v>
      </c>
      <c r="AM9" s="63"/>
      <c r="AN9" s="190"/>
      <c r="AO9" s="109"/>
      <c r="AP9" s="63"/>
      <c r="AQ9" s="110"/>
      <c r="AR9" s="104"/>
      <c r="AS9" s="62"/>
      <c r="AT9" s="62"/>
      <c r="AU9" s="62"/>
      <c r="AV9" s="62"/>
      <c r="AW9" s="62"/>
      <c r="AX9" s="62"/>
      <c r="AY9" s="62"/>
      <c r="AZ9" s="62"/>
      <c r="BA9" s="62"/>
      <c r="BB9" s="62"/>
    </row>
    <row r="10" spans="1:55" ht="12" customHeight="1">
      <c r="A10" s="1666"/>
      <c r="B10" s="124" t="s">
        <v>432</v>
      </c>
      <c r="C10" s="62"/>
      <c r="D10" s="62"/>
      <c r="E10" s="107"/>
      <c r="F10" s="1721"/>
      <c r="G10" s="1722"/>
      <c r="H10" s="1723"/>
      <c r="I10" s="124"/>
      <c r="J10" s="62"/>
      <c r="K10" s="62"/>
      <c r="L10" s="107"/>
      <c r="M10" s="124"/>
      <c r="N10" s="62"/>
      <c r="O10" s="62"/>
      <c r="P10" s="107"/>
      <c r="Q10" s="693" t="s">
        <v>1085</v>
      </c>
      <c r="R10" s="62" t="s">
        <v>2262</v>
      </c>
      <c r="S10" s="62"/>
      <c r="T10" s="62"/>
      <c r="U10" s="123"/>
      <c r="V10" s="62"/>
      <c r="W10" s="108"/>
      <c r="X10" s="129"/>
      <c r="Y10" s="129"/>
      <c r="Z10" s="129"/>
      <c r="AA10" s="129" t="s">
        <v>8</v>
      </c>
      <c r="AB10" s="1699"/>
      <c r="AC10" s="1699"/>
      <c r="AD10" s="1699"/>
      <c r="AE10" s="1699"/>
      <c r="AF10" s="1699"/>
      <c r="AG10" s="1699"/>
      <c r="AH10" s="108"/>
      <c r="AI10" s="125" t="s">
        <v>450</v>
      </c>
      <c r="AJ10" s="126" t="s">
        <v>2251</v>
      </c>
      <c r="AK10" s="109"/>
      <c r="AL10" s="546" t="s">
        <v>2252</v>
      </c>
      <c r="AM10" s="63"/>
      <c r="AN10" s="190"/>
      <c r="AO10" s="109"/>
      <c r="AP10" s="63"/>
      <c r="AQ10" s="110"/>
      <c r="AR10" s="104"/>
      <c r="AS10" s="62"/>
      <c r="AT10" s="62"/>
      <c r="AU10" s="62"/>
      <c r="AV10" s="62"/>
      <c r="AW10" s="62"/>
      <c r="AX10" s="62"/>
      <c r="AY10" s="62"/>
      <c r="AZ10" s="62"/>
      <c r="BA10" s="62"/>
      <c r="BB10" s="62"/>
    </row>
    <row r="11" spans="1:55" ht="12" customHeight="1">
      <c r="A11" s="1666"/>
      <c r="C11" s="62"/>
      <c r="D11" s="62"/>
      <c r="E11" s="107"/>
      <c r="F11" s="1721"/>
      <c r="G11" s="1722"/>
      <c r="H11" s="1723"/>
      <c r="I11" s="124"/>
      <c r="J11" s="62"/>
      <c r="K11" s="62"/>
      <c r="L11" s="107"/>
      <c r="M11" s="124"/>
      <c r="N11" s="62"/>
      <c r="O11" s="62"/>
      <c r="P11" s="107"/>
      <c r="Q11" s="589" t="s">
        <v>82</v>
      </c>
      <c r="R11" s="123"/>
      <c r="S11" s="62"/>
      <c r="T11" s="62"/>
      <c r="U11" s="62"/>
      <c r="V11" s="62"/>
      <c r="W11" s="108" t="s">
        <v>8</v>
      </c>
      <c r="X11" s="1656"/>
      <c r="Y11" s="1656"/>
      <c r="Z11" s="1656"/>
      <c r="AA11" s="1656"/>
      <c r="AB11" s="1656"/>
      <c r="AC11" s="1656"/>
      <c r="AD11" s="1656"/>
      <c r="AE11" s="1656"/>
      <c r="AF11" s="1656"/>
      <c r="AG11" s="1656"/>
      <c r="AH11" s="1656"/>
      <c r="AI11" s="1656"/>
      <c r="AJ11" s="126" t="s">
        <v>94</v>
      </c>
      <c r="AK11" s="109"/>
      <c r="AL11" s="63"/>
      <c r="AM11" s="63"/>
      <c r="AN11" s="190"/>
      <c r="AO11" s="109"/>
      <c r="AP11" s="63"/>
      <c r="AQ11" s="110"/>
      <c r="AR11" s="104"/>
      <c r="AS11" s="62"/>
      <c r="AT11" s="62"/>
      <c r="AU11" s="62"/>
      <c r="AV11" s="62"/>
      <c r="AW11" s="62"/>
      <c r="AX11" s="62"/>
      <c r="AY11" s="62"/>
      <c r="AZ11" s="62"/>
      <c r="BA11" s="62"/>
      <c r="BB11" s="62"/>
    </row>
    <row r="12" spans="1:55" ht="12" customHeight="1">
      <c r="A12" s="1666"/>
      <c r="C12" s="62"/>
      <c r="D12" s="62"/>
      <c r="E12" s="107"/>
      <c r="F12" s="1721"/>
      <c r="G12" s="1722"/>
      <c r="H12" s="1723"/>
      <c r="I12" s="124"/>
      <c r="J12" s="62"/>
      <c r="K12" s="62"/>
      <c r="L12" s="107"/>
      <c r="M12" s="124"/>
      <c r="N12" s="62"/>
      <c r="O12" s="62"/>
      <c r="P12" s="107"/>
      <c r="Q12" s="124"/>
      <c r="R12" s="123"/>
      <c r="S12" s="62"/>
      <c r="T12" s="63"/>
      <c r="U12" s="62"/>
      <c r="V12" s="62"/>
      <c r="W12" s="108" t="s">
        <v>8</v>
      </c>
      <c r="X12" s="1656"/>
      <c r="Y12" s="1656"/>
      <c r="Z12" s="1656"/>
      <c r="AA12" s="1656"/>
      <c r="AB12" s="1656"/>
      <c r="AC12" s="1656"/>
      <c r="AD12" s="1656"/>
      <c r="AE12" s="1656"/>
      <c r="AF12" s="1656"/>
      <c r="AG12" s="1656"/>
      <c r="AH12" s="1656"/>
      <c r="AI12" s="1656"/>
      <c r="AJ12" s="126" t="s">
        <v>94</v>
      </c>
      <c r="AK12" s="109"/>
      <c r="AL12" s="63"/>
      <c r="AM12" s="63"/>
      <c r="AN12" s="190"/>
      <c r="AO12" s="109"/>
      <c r="AP12" s="63"/>
      <c r="AQ12" s="110"/>
      <c r="AR12" s="104"/>
      <c r="AS12" s="62"/>
      <c r="AT12" s="62"/>
      <c r="AU12" s="62"/>
      <c r="AV12" s="62"/>
      <c r="AW12" s="62"/>
      <c r="AX12" s="62"/>
      <c r="AY12" s="62"/>
      <c r="AZ12" s="62"/>
      <c r="BA12" s="62"/>
      <c r="BB12" s="62"/>
    </row>
    <row r="13" spans="1:55" ht="12" customHeight="1">
      <c r="A13" s="1666"/>
      <c r="B13" s="124"/>
      <c r="C13" s="62"/>
      <c r="D13" s="62"/>
      <c r="E13" s="107"/>
      <c r="F13" s="1721"/>
      <c r="G13" s="1722"/>
      <c r="H13" s="1723"/>
      <c r="I13" s="124"/>
      <c r="J13" s="62"/>
      <c r="K13" s="62"/>
      <c r="L13" s="107"/>
      <c r="M13" s="127"/>
      <c r="N13" s="116"/>
      <c r="O13" s="116"/>
      <c r="P13" s="157"/>
      <c r="Q13" s="127" t="s">
        <v>83</v>
      </c>
      <c r="R13" s="116"/>
      <c r="S13" s="116"/>
      <c r="T13" s="118"/>
      <c r="U13" s="116"/>
      <c r="V13" s="116"/>
      <c r="W13" s="122" t="s">
        <v>8</v>
      </c>
      <c r="X13" s="1731"/>
      <c r="Y13" s="1731"/>
      <c r="Z13" s="1731"/>
      <c r="AA13" s="1731"/>
      <c r="AB13" s="1731"/>
      <c r="AC13" s="1731"/>
      <c r="AD13" s="1731"/>
      <c r="AE13" s="1731"/>
      <c r="AF13" s="1731"/>
      <c r="AG13" s="1731"/>
      <c r="AH13" s="1731"/>
      <c r="AI13" s="1731"/>
      <c r="AJ13" s="128" t="s">
        <v>94</v>
      </c>
      <c r="AK13" s="109"/>
      <c r="AL13" s="63"/>
      <c r="AM13" s="63"/>
      <c r="AN13" s="190"/>
      <c r="AO13" s="109"/>
      <c r="AP13" s="63"/>
      <c r="AQ13" s="110"/>
      <c r="AR13" s="104"/>
      <c r="AS13" s="62" t="s">
        <v>1108</v>
      </c>
      <c r="AT13" s="62" t="s">
        <v>1727</v>
      </c>
      <c r="AU13" s="62" t="s">
        <v>1728</v>
      </c>
      <c r="AV13" s="62" t="s">
        <v>441</v>
      </c>
      <c r="AW13" s="62" t="s">
        <v>442</v>
      </c>
      <c r="AX13" s="62" t="s">
        <v>443</v>
      </c>
      <c r="AY13" s="62" t="s">
        <v>444</v>
      </c>
      <c r="AZ13" s="62" t="s">
        <v>445</v>
      </c>
      <c r="BA13" s="62" t="s">
        <v>446</v>
      </c>
      <c r="BB13" s="62"/>
    </row>
    <row r="14" spans="1:55" ht="12" customHeight="1">
      <c r="A14" s="1666"/>
      <c r="B14" s="124"/>
      <c r="C14" s="62"/>
      <c r="D14" s="62"/>
      <c r="E14" s="107"/>
      <c r="F14" s="1724"/>
      <c r="G14" s="1725"/>
      <c r="H14" s="1726"/>
      <c r="I14" s="124"/>
      <c r="J14" s="62"/>
      <c r="K14" s="62"/>
      <c r="L14" s="107"/>
      <c r="M14" s="127" t="s">
        <v>2253</v>
      </c>
      <c r="N14" s="116"/>
      <c r="O14" s="116"/>
      <c r="P14" s="157"/>
      <c r="Q14" s="116" t="s">
        <v>2254</v>
      </c>
      <c r="R14" s="116"/>
      <c r="S14" s="116"/>
      <c r="T14" s="118" t="s">
        <v>8</v>
      </c>
      <c r="U14" s="1731"/>
      <c r="V14" s="1731"/>
      <c r="W14" s="1731"/>
      <c r="X14" s="1731"/>
      <c r="Y14" s="1731"/>
      <c r="Z14" s="1731"/>
      <c r="AA14" s="1731"/>
      <c r="AB14" s="1731"/>
      <c r="AC14" s="1731"/>
      <c r="AD14" s="1731"/>
      <c r="AE14" s="1731"/>
      <c r="AF14" s="1731"/>
      <c r="AG14" s="1731"/>
      <c r="AH14" s="1731"/>
      <c r="AI14" s="1731"/>
      <c r="AJ14" s="157" t="s">
        <v>2316</v>
      </c>
      <c r="AK14" s="117"/>
      <c r="AL14" s="118"/>
      <c r="AM14" s="118"/>
      <c r="AN14" s="536"/>
      <c r="AO14" s="117"/>
      <c r="AP14" s="118"/>
      <c r="AQ14" s="119"/>
      <c r="AR14" s="104"/>
      <c r="AS14" s="62"/>
      <c r="AT14" s="62"/>
      <c r="AU14" s="62"/>
      <c r="AV14" s="62"/>
      <c r="AW14" s="62"/>
      <c r="AX14" s="62"/>
      <c r="AY14" s="62"/>
      <c r="AZ14" s="62"/>
      <c r="BA14" s="62"/>
      <c r="BB14" s="62"/>
    </row>
    <row r="15" spans="1:55" ht="12" customHeight="1">
      <c r="A15" s="1666"/>
      <c r="B15" s="140" t="s">
        <v>1780</v>
      </c>
      <c r="C15" s="141"/>
      <c r="D15" s="141"/>
      <c r="E15" s="142"/>
      <c r="F15" s="1718"/>
      <c r="G15" s="1719"/>
      <c r="H15" s="1720"/>
      <c r="I15" s="143" t="s">
        <v>460</v>
      </c>
      <c r="J15" s="113"/>
      <c r="K15" s="113"/>
      <c r="L15" s="115"/>
      <c r="M15" s="143" t="s">
        <v>461</v>
      </c>
      <c r="N15" s="113"/>
      <c r="O15" s="113"/>
      <c r="P15" s="107"/>
      <c r="Q15" s="694" t="s">
        <v>1085</v>
      </c>
      <c r="R15" s="121" t="s">
        <v>462</v>
      </c>
      <c r="S15" s="108"/>
      <c r="T15" s="108"/>
      <c r="U15" s="108"/>
      <c r="V15" s="108"/>
      <c r="W15" s="108"/>
      <c r="X15" s="108"/>
      <c r="Y15" s="108"/>
      <c r="Z15" s="108"/>
      <c r="AA15" s="108"/>
      <c r="AB15" s="108"/>
      <c r="AC15" s="108"/>
      <c r="AD15" s="108"/>
      <c r="AE15" s="108"/>
      <c r="AF15" s="108"/>
      <c r="AG15" s="108"/>
      <c r="AH15" s="108"/>
      <c r="AI15" s="108"/>
      <c r="AJ15" s="108"/>
      <c r="AK15" s="693" t="s">
        <v>1085</v>
      </c>
      <c r="AL15" s="63" t="s">
        <v>1716</v>
      </c>
      <c r="AM15" s="63"/>
      <c r="AN15" s="190"/>
      <c r="AO15" s="124"/>
      <c r="AP15" s="62"/>
      <c r="AQ15" s="110"/>
      <c r="AR15" s="104"/>
      <c r="AS15" s="62"/>
      <c r="AT15" s="62"/>
      <c r="AU15" s="62"/>
      <c r="AV15" s="62"/>
      <c r="AW15" s="62"/>
      <c r="AX15" s="62"/>
      <c r="AY15" s="62"/>
      <c r="AZ15" s="62"/>
      <c r="BA15" s="62"/>
      <c r="BB15" s="62"/>
    </row>
    <row r="16" spans="1:55" ht="12" customHeight="1">
      <c r="A16" s="1666"/>
      <c r="B16" s="124" t="s">
        <v>91</v>
      </c>
      <c r="C16" s="62"/>
      <c r="D16" s="62"/>
      <c r="E16" s="107"/>
      <c r="F16" s="1721"/>
      <c r="G16" s="1722"/>
      <c r="H16" s="1723"/>
      <c r="I16" s="124"/>
      <c r="J16" s="62"/>
      <c r="K16" s="62"/>
      <c r="L16" s="107"/>
      <c r="M16" s="124" t="s">
        <v>463</v>
      </c>
      <c r="N16" s="62"/>
      <c r="O16" s="62"/>
      <c r="P16" s="107"/>
      <c r="Q16" s="125" t="s">
        <v>27</v>
      </c>
      <c r="R16" s="63" t="s">
        <v>464</v>
      </c>
      <c r="S16" s="62"/>
      <c r="T16" s="62" t="s">
        <v>8</v>
      </c>
      <c r="U16" s="1656"/>
      <c r="V16" s="1656"/>
      <c r="W16" s="1656"/>
      <c r="X16" s="1656"/>
      <c r="Y16" s="1656"/>
      <c r="Z16" s="1656"/>
      <c r="AA16" s="1656"/>
      <c r="AB16" s="1656"/>
      <c r="AC16" s="1656"/>
      <c r="AD16" s="1656"/>
      <c r="AE16" s="1656"/>
      <c r="AF16" s="1656"/>
      <c r="AG16" s="1656"/>
      <c r="AH16" s="1656"/>
      <c r="AI16" s="1656"/>
      <c r="AJ16" s="107" t="s">
        <v>94</v>
      </c>
      <c r="AK16" s="109"/>
      <c r="AL16" s="546" t="s">
        <v>1717</v>
      </c>
      <c r="AM16" s="63"/>
      <c r="AN16" s="190"/>
      <c r="AO16" s="124"/>
      <c r="AP16" s="62"/>
      <c r="AQ16" s="110"/>
      <c r="AR16" s="104"/>
      <c r="AS16" s="62"/>
      <c r="AT16" s="62"/>
      <c r="AU16" s="62"/>
      <c r="AV16" s="62"/>
      <c r="AW16" s="62"/>
      <c r="AX16" s="62"/>
      <c r="AY16" s="62"/>
      <c r="AZ16" s="62"/>
      <c r="BA16" s="62"/>
      <c r="BB16" s="62"/>
    </row>
    <row r="17" spans="1:54" ht="12" customHeight="1">
      <c r="A17" s="1666"/>
      <c r="B17" s="124" t="s">
        <v>92</v>
      </c>
      <c r="C17" s="62"/>
      <c r="D17" s="62"/>
      <c r="E17" s="107"/>
      <c r="F17" s="1721"/>
      <c r="G17" s="1722"/>
      <c r="H17" s="1723"/>
      <c r="I17" s="124"/>
      <c r="J17" s="62"/>
      <c r="K17" s="62"/>
      <c r="L17" s="107"/>
      <c r="M17" s="124" t="s">
        <v>466</v>
      </c>
      <c r="N17" s="62"/>
      <c r="O17" s="62"/>
      <c r="P17" s="107"/>
      <c r="Q17" s="125" t="s">
        <v>27</v>
      </c>
      <c r="R17" s="63" t="s">
        <v>467</v>
      </c>
      <c r="S17" s="62"/>
      <c r="T17" s="62" t="s">
        <v>8</v>
      </c>
      <c r="U17" s="1656"/>
      <c r="V17" s="1656"/>
      <c r="W17" s="1656"/>
      <c r="X17" s="1656"/>
      <c r="Y17" s="1656"/>
      <c r="Z17" s="1656"/>
      <c r="AA17" s="1656"/>
      <c r="AB17" s="1656"/>
      <c r="AC17" s="1656"/>
      <c r="AD17" s="1656"/>
      <c r="AE17" s="1656"/>
      <c r="AF17" s="1656"/>
      <c r="AG17" s="1656"/>
      <c r="AH17" s="1656"/>
      <c r="AI17" s="1656"/>
      <c r="AJ17" s="107" t="s">
        <v>94</v>
      </c>
      <c r="AK17" s="693" t="s">
        <v>1085</v>
      </c>
      <c r="AL17" s="63" t="s">
        <v>1718</v>
      </c>
      <c r="AM17" s="63"/>
      <c r="AN17" s="190"/>
      <c r="AO17" s="109"/>
      <c r="AP17" s="63"/>
      <c r="AQ17" s="110"/>
      <c r="AR17" s="104"/>
      <c r="AS17" s="62" t="s">
        <v>2830</v>
      </c>
      <c r="AT17" s="62" t="s">
        <v>453</v>
      </c>
      <c r="AU17" s="62" t="s">
        <v>454</v>
      </c>
      <c r="AV17" s="62" t="s">
        <v>455</v>
      </c>
      <c r="AW17" s="62" t="s">
        <v>456</v>
      </c>
      <c r="AX17" s="62" t="s">
        <v>457</v>
      </c>
      <c r="AY17" s="62" t="s">
        <v>458</v>
      </c>
      <c r="AZ17" s="62" t="s">
        <v>459</v>
      </c>
      <c r="BA17" s="62"/>
      <c r="BB17" s="62"/>
    </row>
    <row r="18" spans="1:54" ht="12" customHeight="1">
      <c r="A18" s="1666"/>
      <c r="B18" s="124"/>
      <c r="C18" s="62"/>
      <c r="D18" s="62"/>
      <c r="E18" s="107"/>
      <c r="F18" s="1721"/>
      <c r="G18" s="1722"/>
      <c r="H18" s="1723"/>
      <c r="I18" s="124"/>
      <c r="J18" s="62"/>
      <c r="K18" s="62"/>
      <c r="L18" s="107"/>
      <c r="M18" s="124"/>
      <c r="N18" s="62"/>
      <c r="O18" s="62"/>
      <c r="P18" s="107"/>
      <c r="Q18" s="62"/>
      <c r="R18" s="63"/>
      <c r="S18" s="62"/>
      <c r="T18" s="62"/>
      <c r="U18" s="62"/>
      <c r="V18" s="62"/>
      <c r="W18" s="1711"/>
      <c r="X18" s="1711"/>
      <c r="Y18" s="1711"/>
      <c r="Z18" s="1711"/>
      <c r="AA18" s="1711"/>
      <c r="AB18" s="1711"/>
      <c r="AC18" s="1711"/>
      <c r="AD18" s="1711"/>
      <c r="AE18" s="1711"/>
      <c r="AF18" s="1711"/>
      <c r="AG18" s="1711"/>
      <c r="AH18" s="1711"/>
      <c r="AI18" s="62"/>
      <c r="AJ18" s="107"/>
      <c r="AK18" s="693" t="s">
        <v>1085</v>
      </c>
      <c r="AL18" s="63" t="s">
        <v>471</v>
      </c>
      <c r="AM18" s="63"/>
      <c r="AN18" s="190"/>
      <c r="AO18" s="109"/>
      <c r="AP18" s="63"/>
      <c r="AQ18" s="110"/>
      <c r="AR18" s="104"/>
      <c r="AS18" s="62"/>
      <c r="AT18" s="62"/>
      <c r="AU18" s="62"/>
      <c r="AV18" s="62"/>
      <c r="AW18" s="62"/>
      <c r="AX18" s="62"/>
      <c r="AY18" s="62"/>
      <c r="AZ18" s="62"/>
      <c r="BA18" s="62"/>
      <c r="BB18" s="62"/>
    </row>
    <row r="19" spans="1:54" ht="12" customHeight="1">
      <c r="A19" s="1666"/>
      <c r="B19" s="124"/>
      <c r="C19" s="62"/>
      <c r="D19" s="62"/>
      <c r="E19" s="107"/>
      <c r="F19" s="1721"/>
      <c r="G19" s="1722"/>
      <c r="H19" s="1723"/>
      <c r="I19" s="124"/>
      <c r="J19" s="62"/>
      <c r="K19" s="62"/>
      <c r="L19" s="107"/>
      <c r="M19" s="124"/>
      <c r="N19" s="62"/>
      <c r="O19" s="62"/>
      <c r="P19" s="107"/>
      <c r="Q19" s="694" t="s">
        <v>1085</v>
      </c>
      <c r="R19" s="63" t="s">
        <v>472</v>
      </c>
      <c r="S19" s="62"/>
      <c r="T19" s="62"/>
      <c r="U19" s="108"/>
      <c r="V19" s="63"/>
      <c r="W19" s="62"/>
      <c r="X19" s="108"/>
      <c r="Y19" s="108"/>
      <c r="Z19" s="63"/>
      <c r="AA19" s="62"/>
      <c r="AB19" s="108"/>
      <c r="AC19" s="108"/>
      <c r="AD19" s="63"/>
      <c r="AE19" s="63"/>
      <c r="AF19" s="63"/>
      <c r="AG19" s="62"/>
      <c r="AH19" s="108"/>
      <c r="AI19" s="108"/>
      <c r="AJ19" s="107"/>
      <c r="AK19" s="693" t="s">
        <v>1085</v>
      </c>
      <c r="AL19" s="63" t="s">
        <v>1712</v>
      </c>
      <c r="AM19" s="63"/>
      <c r="AN19" s="190"/>
      <c r="AO19" s="109"/>
      <c r="AP19" s="63"/>
      <c r="AQ19" s="110"/>
      <c r="AR19" s="104"/>
      <c r="AS19" s="62" t="s">
        <v>84</v>
      </c>
      <c r="AT19" s="62" t="s">
        <v>85</v>
      </c>
      <c r="AU19" s="62" t="s">
        <v>86</v>
      </c>
      <c r="AV19" s="62" t="s">
        <v>87</v>
      </c>
      <c r="AW19" s="62" t="s">
        <v>88</v>
      </c>
      <c r="AX19" s="62" t="s">
        <v>89</v>
      </c>
      <c r="AY19" s="62" t="s">
        <v>90</v>
      </c>
      <c r="AZ19" s="62"/>
      <c r="BA19" s="62"/>
      <c r="BB19" s="62"/>
    </row>
    <row r="20" spans="1:54" ht="12" customHeight="1">
      <c r="A20" s="1666"/>
      <c r="B20" s="124"/>
      <c r="C20" s="62"/>
      <c r="D20" s="62"/>
      <c r="E20" s="107"/>
      <c r="F20" s="1721"/>
      <c r="G20" s="1722"/>
      <c r="H20" s="1723"/>
      <c r="I20" s="124"/>
      <c r="J20" s="62"/>
      <c r="K20" s="62"/>
      <c r="L20" s="107"/>
      <c r="M20" s="124"/>
      <c r="N20" s="62"/>
      <c r="O20" s="62"/>
      <c r="P20" s="107"/>
      <c r="Q20" s="125" t="s">
        <v>27</v>
      </c>
      <c r="R20" s="63" t="s">
        <v>473</v>
      </c>
      <c r="S20" s="62"/>
      <c r="T20" s="62"/>
      <c r="U20" s="694" t="s">
        <v>1085</v>
      </c>
      <c r="V20" s="123" t="s">
        <v>474</v>
      </c>
      <c r="W20" s="129"/>
      <c r="X20" s="129"/>
      <c r="Y20" s="129"/>
      <c r="Z20" s="694" t="s">
        <v>1085</v>
      </c>
      <c r="AA20" s="123" t="s">
        <v>475</v>
      </c>
      <c r="AB20" s="129"/>
      <c r="AC20" s="129"/>
      <c r="AD20" s="129"/>
      <c r="AE20" s="129"/>
      <c r="AF20" s="129"/>
      <c r="AG20" s="129"/>
      <c r="AH20" s="129"/>
      <c r="AI20" s="129"/>
      <c r="AJ20" s="107"/>
      <c r="AK20" s="109"/>
      <c r="AL20" s="63"/>
      <c r="AM20" s="63"/>
      <c r="AN20" s="190"/>
      <c r="AO20" s="109"/>
      <c r="AP20" s="63"/>
      <c r="AQ20" s="110"/>
      <c r="AR20" s="104"/>
      <c r="AS20" s="62"/>
      <c r="AT20" s="62"/>
      <c r="AU20" s="62"/>
      <c r="AV20" s="62"/>
      <c r="AW20" s="62"/>
      <c r="AX20" s="62"/>
      <c r="AY20" s="62"/>
      <c r="AZ20" s="62"/>
      <c r="BA20" s="62"/>
      <c r="BB20" s="62"/>
    </row>
    <row r="21" spans="1:54" ht="12" customHeight="1">
      <c r="A21" s="1666"/>
      <c r="B21" s="124"/>
      <c r="C21" s="62"/>
      <c r="D21" s="62"/>
      <c r="E21" s="107"/>
      <c r="F21" s="1721"/>
      <c r="G21" s="1722"/>
      <c r="H21" s="1723"/>
      <c r="I21" s="124"/>
      <c r="J21" s="62"/>
      <c r="K21" s="62"/>
      <c r="L21" s="107"/>
      <c r="M21" s="124"/>
      <c r="N21" s="62"/>
      <c r="O21" s="62"/>
      <c r="P21" s="107"/>
      <c r="Q21" s="125"/>
      <c r="R21" s="63"/>
      <c r="S21" s="62"/>
      <c r="T21" s="62"/>
      <c r="U21" s="108"/>
      <c r="V21" s="108" t="s">
        <v>8</v>
      </c>
      <c r="W21" s="1656"/>
      <c r="X21" s="1656"/>
      <c r="Y21" s="1656"/>
      <c r="Z21" s="1656"/>
      <c r="AA21" s="1656"/>
      <c r="AB21" s="1656"/>
      <c r="AC21" s="1656"/>
      <c r="AD21" s="1656"/>
      <c r="AE21" s="1656"/>
      <c r="AF21" s="1656"/>
      <c r="AG21" s="1656"/>
      <c r="AH21" s="1656"/>
      <c r="AI21" s="1656"/>
      <c r="AJ21" s="107" t="s">
        <v>94</v>
      </c>
      <c r="AK21" s="109"/>
      <c r="AL21" s="63"/>
      <c r="AM21" s="63"/>
      <c r="AN21" s="190"/>
      <c r="AO21" s="109"/>
      <c r="AP21" s="63"/>
      <c r="AQ21" s="110"/>
      <c r="AR21" s="104"/>
      <c r="AS21" s="62" t="s">
        <v>465</v>
      </c>
      <c r="AT21" s="62" t="s">
        <v>1715</v>
      </c>
      <c r="AU21" s="62"/>
      <c r="AV21" s="62"/>
      <c r="AW21" s="62"/>
      <c r="AX21" s="62"/>
      <c r="AY21" s="62"/>
      <c r="AZ21" s="62"/>
      <c r="BA21" s="62"/>
      <c r="BB21" s="62"/>
    </row>
    <row r="22" spans="1:54" ht="12" customHeight="1">
      <c r="A22" s="1666"/>
      <c r="B22" s="124"/>
      <c r="C22" s="62"/>
      <c r="D22" s="62"/>
      <c r="E22" s="107"/>
      <c r="F22" s="1721"/>
      <c r="G22" s="1722"/>
      <c r="H22" s="1723"/>
      <c r="I22" s="124"/>
      <c r="J22" s="62"/>
      <c r="K22" s="62"/>
      <c r="L22" s="107"/>
      <c r="M22" s="124"/>
      <c r="N22" s="62"/>
      <c r="O22" s="62"/>
      <c r="P22" s="107"/>
      <c r="Q22" s="125" t="s">
        <v>27</v>
      </c>
      <c r="R22" s="63" t="s">
        <v>480</v>
      </c>
      <c r="S22" s="62"/>
      <c r="T22" s="108"/>
      <c r="U22" s="108"/>
      <c r="V22" s="108" t="s">
        <v>8</v>
      </c>
      <c r="W22" s="1656"/>
      <c r="X22" s="1656"/>
      <c r="Y22" s="1656"/>
      <c r="Z22" s="1656"/>
      <c r="AA22" s="1656"/>
      <c r="AB22" s="1656"/>
      <c r="AC22" s="1656"/>
      <c r="AD22" s="1656"/>
      <c r="AE22" s="1656"/>
      <c r="AF22" s="1656"/>
      <c r="AG22" s="1656"/>
      <c r="AH22" s="1656"/>
      <c r="AI22" s="62" t="s">
        <v>434</v>
      </c>
      <c r="AJ22" s="107" t="s">
        <v>94</v>
      </c>
      <c r="AK22" s="109"/>
      <c r="AL22" s="63"/>
      <c r="AM22" s="63"/>
      <c r="AN22" s="190"/>
      <c r="AO22" s="109"/>
      <c r="AP22" s="63"/>
      <c r="AQ22" s="110"/>
      <c r="AR22" s="104"/>
      <c r="AS22" s="62" t="s">
        <v>468</v>
      </c>
      <c r="AT22" s="62" t="s">
        <v>469</v>
      </c>
      <c r="AU22" s="62" t="s">
        <v>470</v>
      </c>
      <c r="AV22" s="62" t="s">
        <v>1715</v>
      </c>
      <c r="AW22" s="62"/>
      <c r="AX22" s="62"/>
      <c r="AY22" s="62"/>
      <c r="AZ22" s="62"/>
      <c r="BA22" s="62"/>
      <c r="BB22" s="62"/>
    </row>
    <row r="23" spans="1:54" ht="12" customHeight="1">
      <c r="A23" s="1666"/>
      <c r="B23" s="124"/>
      <c r="C23" s="62"/>
      <c r="D23" s="62"/>
      <c r="E23" s="107"/>
      <c r="F23" s="1721"/>
      <c r="G23" s="1722"/>
      <c r="H23" s="1723"/>
      <c r="I23" s="124"/>
      <c r="J23" s="62"/>
      <c r="K23" s="62"/>
      <c r="L23" s="107"/>
      <c r="M23" s="124"/>
      <c r="N23" s="62"/>
      <c r="O23" s="62"/>
      <c r="P23" s="107"/>
      <c r="Q23" s="125" t="s">
        <v>27</v>
      </c>
      <c r="R23" s="63" t="s">
        <v>482</v>
      </c>
      <c r="S23" s="62"/>
      <c r="T23" s="62"/>
      <c r="U23" s="108"/>
      <c r="V23" s="108"/>
      <c r="W23" s="62"/>
      <c r="X23" s="108"/>
      <c r="Y23" s="108"/>
      <c r="Z23" s="63"/>
      <c r="AA23" s="62"/>
      <c r="AB23" s="108"/>
      <c r="AC23" s="108"/>
      <c r="AD23" s="63"/>
      <c r="AE23" s="63"/>
      <c r="AF23" s="63"/>
      <c r="AG23" s="62"/>
      <c r="AH23" s="108"/>
      <c r="AI23" s="108"/>
      <c r="AJ23" s="107"/>
      <c r="AK23" s="109"/>
      <c r="AL23" s="63"/>
      <c r="AM23" s="63"/>
      <c r="AN23" s="190"/>
      <c r="AO23" s="109"/>
      <c r="AP23" s="63"/>
      <c r="AQ23" s="110"/>
      <c r="AR23" s="104"/>
      <c r="AS23" s="62"/>
      <c r="AT23" s="62"/>
      <c r="AU23" s="62"/>
      <c r="AV23" s="62"/>
      <c r="AW23" s="62"/>
      <c r="AX23" s="62"/>
      <c r="AY23" s="62"/>
      <c r="AZ23" s="62"/>
      <c r="BA23" s="62"/>
      <c r="BB23" s="62"/>
    </row>
    <row r="24" spans="1:54" ht="12" customHeight="1">
      <c r="A24" s="1666"/>
      <c r="B24" s="124"/>
      <c r="C24" s="62"/>
      <c r="D24" s="62"/>
      <c r="E24" s="107"/>
      <c r="F24" s="1721"/>
      <c r="G24" s="1722"/>
      <c r="H24" s="1723"/>
      <c r="I24" s="124"/>
      <c r="J24" s="62"/>
      <c r="K24" s="62"/>
      <c r="L24" s="107"/>
      <c r="M24" s="124"/>
      <c r="N24" s="62"/>
      <c r="O24" s="62"/>
      <c r="P24" s="107"/>
      <c r="Q24" s="62"/>
      <c r="R24" s="120"/>
      <c r="S24" s="62" t="s">
        <v>483</v>
      </c>
      <c r="T24" s="62"/>
      <c r="U24" s="108"/>
      <c r="V24" s="108" t="s">
        <v>8</v>
      </c>
      <c r="W24" s="1656"/>
      <c r="X24" s="1656"/>
      <c r="Y24" s="1656"/>
      <c r="Z24" s="1656"/>
      <c r="AA24" s="1656"/>
      <c r="AB24" s="1656"/>
      <c r="AC24" s="1656"/>
      <c r="AD24" s="1656"/>
      <c r="AE24" s="1656"/>
      <c r="AF24" s="1656"/>
      <c r="AG24" s="1656"/>
      <c r="AH24" s="1656"/>
      <c r="AI24" s="108" t="s">
        <v>435</v>
      </c>
      <c r="AJ24" s="107" t="s">
        <v>94</v>
      </c>
      <c r="AK24" s="109"/>
      <c r="AL24" s="63"/>
      <c r="AM24" s="63"/>
      <c r="AN24" s="190"/>
      <c r="AO24" s="109"/>
      <c r="AP24" s="63"/>
      <c r="AQ24" s="110"/>
      <c r="AR24" s="104"/>
      <c r="AS24" s="62"/>
      <c r="AT24" s="62"/>
      <c r="AU24" s="62"/>
      <c r="AV24" s="62"/>
      <c r="AW24" s="62"/>
      <c r="AX24" s="62"/>
      <c r="AY24" s="62"/>
      <c r="AZ24" s="62"/>
      <c r="BA24" s="62"/>
      <c r="BB24" s="62"/>
    </row>
    <row r="25" spans="1:54" ht="12" customHeight="1" thickBot="1">
      <c r="A25" s="1667"/>
      <c r="B25" s="145"/>
      <c r="C25" s="131"/>
      <c r="D25" s="131"/>
      <c r="E25" s="133"/>
      <c r="F25" s="1727"/>
      <c r="G25" s="1728"/>
      <c r="H25" s="1729"/>
      <c r="I25" s="145"/>
      <c r="J25" s="131"/>
      <c r="K25" s="131"/>
      <c r="L25" s="133"/>
      <c r="M25" s="145"/>
      <c r="N25" s="131"/>
      <c r="O25" s="131"/>
      <c r="P25" s="133"/>
      <c r="Q25" s="131"/>
      <c r="R25" s="130"/>
      <c r="S25" s="131" t="s">
        <v>484</v>
      </c>
      <c r="T25" s="131"/>
      <c r="U25" s="132"/>
      <c r="V25" s="132" t="s">
        <v>8</v>
      </c>
      <c r="W25" s="1730"/>
      <c r="X25" s="1730"/>
      <c r="Y25" s="1730"/>
      <c r="Z25" s="1730"/>
      <c r="AA25" s="1730"/>
      <c r="AB25" s="1730"/>
      <c r="AC25" s="1730"/>
      <c r="AD25" s="1730"/>
      <c r="AE25" s="1730"/>
      <c r="AF25" s="1730"/>
      <c r="AG25" s="1730"/>
      <c r="AH25" s="1730"/>
      <c r="AI25" s="132" t="s">
        <v>435</v>
      </c>
      <c r="AJ25" s="133" t="s">
        <v>94</v>
      </c>
      <c r="AK25" s="134"/>
      <c r="AL25" s="66"/>
      <c r="AM25" s="66"/>
      <c r="AN25" s="540"/>
      <c r="AO25" s="134"/>
      <c r="AP25" s="66"/>
      <c r="AQ25" s="135"/>
      <c r="AR25" s="104"/>
      <c r="AS25" s="62" t="s">
        <v>474</v>
      </c>
      <c r="AT25" s="62" t="s">
        <v>475</v>
      </c>
      <c r="AU25" s="62"/>
      <c r="AV25" s="62"/>
      <c r="AW25" s="62"/>
      <c r="AX25" s="62"/>
      <c r="AY25" s="62"/>
      <c r="AZ25" s="62"/>
      <c r="BA25" s="62"/>
      <c r="BB25" s="62"/>
    </row>
    <row r="26" spans="1:54" ht="12" customHeight="1">
      <c r="AR26" s="104"/>
      <c r="AS26" s="62" t="s">
        <v>476</v>
      </c>
      <c r="AT26" s="62" t="s">
        <v>477</v>
      </c>
      <c r="AU26" s="62" t="s">
        <v>478</v>
      </c>
      <c r="AV26" s="62"/>
      <c r="AW26" s="62"/>
      <c r="AX26" s="62"/>
      <c r="AY26" s="62"/>
      <c r="AZ26" s="62"/>
      <c r="BA26" s="62"/>
      <c r="BB26" s="62"/>
    </row>
    <row r="27" spans="1:54" ht="12" customHeight="1" thickBot="1">
      <c r="AR27" s="104"/>
      <c r="AS27" s="62"/>
      <c r="AT27" s="62"/>
      <c r="AU27" s="62"/>
      <c r="AV27" s="62"/>
      <c r="AW27" s="62"/>
      <c r="AX27" s="62"/>
      <c r="AY27" s="62"/>
      <c r="AZ27" s="62"/>
      <c r="BA27" s="62"/>
      <c r="BB27" s="62"/>
    </row>
    <row r="28" spans="1:54" ht="12" customHeight="1" thickBot="1">
      <c r="AR28" s="104"/>
      <c r="AS28" s="784" t="str">
        <f>Y7&amp;" kN/㎡"</f>
        <v xml:space="preserve"> kN/㎡</v>
      </c>
      <c r="AT28" s="1037" t="str">
        <f>AB9&amp;" kN/㎡"</f>
        <v xml:space="preserve"> kN/㎡</v>
      </c>
      <c r="AU28" s="62"/>
      <c r="AV28" s="62"/>
      <c r="AW28" s="62"/>
      <c r="AX28" s="62"/>
      <c r="AY28" s="62"/>
      <c r="AZ28" s="62"/>
      <c r="BA28" s="62"/>
      <c r="BB28" s="62"/>
    </row>
    <row r="29" spans="1:54" ht="12" customHeight="1" thickBot="1">
      <c r="AR29" s="104"/>
      <c r="AS29" s="784" t="str">
        <f>Y8&amp;" kN/本"</f>
        <v xml:space="preserve"> kN/本</v>
      </c>
      <c r="AT29" s="1037" t="str">
        <f>AB10&amp;" kN/本"</f>
        <v xml:space="preserve"> kN/本</v>
      </c>
      <c r="AU29" s="62"/>
      <c r="AV29" s="62"/>
      <c r="AW29" s="62"/>
      <c r="AX29" s="62"/>
      <c r="AY29" s="62"/>
      <c r="AZ29" s="62"/>
      <c r="BA29" s="62"/>
      <c r="BB29" s="62"/>
    </row>
    <row r="30" spans="1:54" ht="12" customHeight="1" thickBot="1">
      <c r="AR30" s="104"/>
      <c r="AS30" s="784" t="str">
        <f>W22&amp;" m"</f>
        <v xml:space="preserve"> m</v>
      </c>
      <c r="AT30" s="62"/>
      <c r="AU30" s="62"/>
      <c r="AV30" s="62"/>
      <c r="AW30" s="62"/>
      <c r="AX30" s="62"/>
      <c r="AY30" s="62"/>
      <c r="AZ30" s="62"/>
      <c r="BA30" s="62"/>
      <c r="BB30" s="62"/>
    </row>
    <row r="31" spans="1:54" ht="12" customHeight="1" thickBot="1">
      <c r="AS31" s="784" t="str">
        <f>W24&amp;" ｃｍ"</f>
        <v xml:space="preserve"> ｃｍ</v>
      </c>
    </row>
    <row r="32" spans="1:54" ht="12" customHeight="1"/>
    <row r="33" customFormat="1" ht="12" customHeight="1"/>
    <row r="34" customFormat="1" ht="12" customHeight="1"/>
    <row r="35" customFormat="1" ht="12" customHeight="1"/>
    <row r="36" customFormat="1" ht="12" customHeight="1"/>
    <row r="37" customFormat="1" ht="12" customHeight="1"/>
    <row r="38" customFormat="1" ht="12" customHeight="1"/>
    <row r="39" customFormat="1" ht="12" customHeight="1"/>
    <row r="40" customFormat="1" ht="12" customHeight="1"/>
    <row r="41" customFormat="1" ht="12" customHeight="1"/>
    <row r="42" customFormat="1" ht="12" customHeight="1"/>
    <row r="43" customFormat="1" ht="12" customHeight="1"/>
    <row r="44" customFormat="1" ht="12" customHeight="1"/>
    <row r="45" customFormat="1" ht="12" customHeight="1"/>
    <row r="46" customFormat="1" ht="12" customHeight="1"/>
    <row r="47" customFormat="1" ht="12" customHeight="1"/>
    <row r="48" customFormat="1" ht="12" customHeight="1"/>
    <row r="49" customFormat="1" ht="12" customHeight="1"/>
    <row r="50" customFormat="1" ht="12" customHeight="1"/>
    <row r="51" customFormat="1" ht="12" customHeight="1"/>
    <row r="52" customFormat="1" ht="12" customHeight="1"/>
    <row r="53" customFormat="1" ht="12" customHeight="1"/>
    <row r="54" customFormat="1" ht="12" customHeight="1"/>
    <row r="55" customFormat="1" ht="12" customHeight="1"/>
    <row r="56" customFormat="1" ht="12" customHeight="1"/>
    <row r="57" customFormat="1" ht="12" customHeight="1"/>
    <row r="58" customFormat="1" ht="12" customHeight="1"/>
    <row r="59" customFormat="1" ht="12" customHeight="1"/>
    <row r="60" customFormat="1" ht="12" customHeight="1"/>
    <row r="61" customFormat="1" ht="12" customHeight="1"/>
  </sheetData>
  <mergeCells count="30">
    <mergeCell ref="W25:AH25"/>
    <mergeCell ref="X12:AI12"/>
    <mergeCell ref="AO5:AQ5"/>
    <mergeCell ref="X6:AI6"/>
    <mergeCell ref="Y7:AF7"/>
    <mergeCell ref="Y8:AF8"/>
    <mergeCell ref="X11:AI11"/>
    <mergeCell ref="X13:AI13"/>
    <mergeCell ref="U14:AI14"/>
    <mergeCell ref="AB9:AG9"/>
    <mergeCell ref="AB10:AG10"/>
    <mergeCell ref="U16:AI16"/>
    <mergeCell ref="U17:AI17"/>
    <mergeCell ref="W18:AH18"/>
    <mergeCell ref="A1:W1"/>
    <mergeCell ref="I4:L4"/>
    <mergeCell ref="F4:H4"/>
    <mergeCell ref="F6:H14"/>
    <mergeCell ref="AO4:AQ4"/>
    <mergeCell ref="B5:E5"/>
    <mergeCell ref="F5:H5"/>
    <mergeCell ref="I5:L5"/>
    <mergeCell ref="M5:P5"/>
    <mergeCell ref="AK5:AN5"/>
    <mergeCell ref="B4:E4"/>
    <mergeCell ref="A6:A25"/>
    <mergeCell ref="F15:H25"/>
    <mergeCell ref="W21:AI21"/>
    <mergeCell ref="W22:AH22"/>
    <mergeCell ref="W24:AH24"/>
  </mergeCells>
  <phoneticPr fontId="4"/>
  <dataValidations count="9">
    <dataValidation allowBlank="1" showInputMessage="1" sqref="W11:W13" xr:uid="{00000000-0002-0000-0C00-000000000000}"/>
    <dataValidation type="list" allowBlank="1" showInputMessage="1" sqref="X6:AH6" xr:uid="{00000000-0002-0000-0C00-000001000000}">
      <formula1>$AS$13:$BA$13</formula1>
    </dataValidation>
    <dataValidation type="list" allowBlank="1" showInputMessage="1" showErrorMessage="1" sqref="AK8:AK9 AK6 AK15 AK17:AK19" xr:uid="{00000000-0002-0000-0C00-000002000000}">
      <formula1>"■,□"</formula1>
    </dataValidation>
    <dataValidation type="list" allowBlank="1" showInputMessage="1" sqref="X13:AI13" xr:uid="{00000000-0002-0000-0C00-000003000000}">
      <formula1>$AS$19:$AY$19</formula1>
    </dataValidation>
    <dataValidation type="list" showInputMessage="1" showErrorMessage="1" sqref="Z20 Q7:Q10 Q19 U20 Q15" xr:uid="{00000000-0002-0000-0C00-000004000000}">
      <formula1>"　,■,□"</formula1>
    </dataValidation>
    <dataValidation type="list" allowBlank="1" showInputMessage="1" sqref="U16:AI16" xr:uid="{00000000-0002-0000-0C00-000005000000}">
      <formula1>$AS$21:$AT$21</formula1>
    </dataValidation>
    <dataValidation type="list" allowBlank="1" showInputMessage="1" sqref="U17:AI17" xr:uid="{00000000-0002-0000-0C00-000006000000}">
      <formula1>$AS$22:$AV$22</formula1>
    </dataValidation>
    <dataValidation type="list" allowBlank="1" showInputMessage="1" sqref="W21:AI21" xr:uid="{00000000-0002-0000-0C00-000007000000}">
      <formula1>$AS$26:$AU$26</formula1>
    </dataValidation>
    <dataValidation type="list" allowBlank="1" showInputMessage="1" sqref="X11:AI11" xr:uid="{00000000-0002-0000-0C00-000008000000}">
      <formula1>$AS$17:$AZ$17</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92D050"/>
  </sheetPr>
  <dimension ref="A1:AY9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1" ht="12" customHeight="1">
      <c r="A1" s="1668" t="s">
        <v>2633</v>
      </c>
      <c r="B1" s="1668"/>
      <c r="C1" s="1668"/>
      <c r="D1" s="1668"/>
      <c r="E1" s="1668"/>
      <c r="F1" s="1668"/>
      <c r="G1" s="1668"/>
      <c r="H1" s="1668"/>
      <c r="I1" s="1668"/>
      <c r="J1" s="1668"/>
      <c r="K1" s="1668"/>
      <c r="L1" s="1668"/>
      <c r="M1" s="1668"/>
      <c r="N1" s="1668"/>
      <c r="O1" s="1668"/>
      <c r="P1" s="1668"/>
      <c r="Q1" s="1668"/>
      <c r="R1" s="1668"/>
      <c r="S1" s="1668"/>
      <c r="T1" s="1668"/>
      <c r="U1" s="1668"/>
      <c r="V1" s="1668"/>
      <c r="W1" s="1668"/>
      <c r="X1" s="62"/>
      <c r="Y1" s="62"/>
      <c r="Z1" s="62"/>
      <c r="AA1" s="62"/>
      <c r="AB1" s="62"/>
      <c r="AC1" s="62"/>
      <c r="AD1" s="62"/>
      <c r="AE1" s="62"/>
      <c r="AF1" s="62"/>
      <c r="AG1" s="62"/>
      <c r="AH1" s="62"/>
      <c r="AI1" s="62"/>
      <c r="AJ1" s="62"/>
      <c r="AK1" s="62"/>
      <c r="AL1" s="62"/>
      <c r="AM1" s="62"/>
      <c r="AN1" s="62"/>
      <c r="AO1" s="125"/>
      <c r="AP1" s="125"/>
      <c r="AQ1" s="125" t="s">
        <v>2161</v>
      </c>
      <c r="AR1" s="62"/>
      <c r="AS1" s="62"/>
      <c r="AT1" s="62"/>
      <c r="AU1" s="62"/>
      <c r="AV1" s="62"/>
      <c r="AW1" s="62"/>
      <c r="AX1" s="62"/>
      <c r="AY1" s="62"/>
    </row>
    <row r="2" spans="1:51" ht="12" customHeight="1">
      <c r="A2" s="123"/>
      <c r="B2" s="123"/>
      <c r="C2" s="123"/>
      <c r="D2" s="123"/>
      <c r="E2" s="123"/>
      <c r="F2" s="123"/>
      <c r="G2" s="123"/>
      <c r="H2" s="123"/>
      <c r="I2" s="123"/>
      <c r="J2" s="123"/>
      <c r="K2" s="123"/>
      <c r="L2" s="123"/>
      <c r="M2" s="123"/>
      <c r="N2" s="123"/>
      <c r="O2" s="123"/>
      <c r="P2" s="123"/>
      <c r="Q2" s="123"/>
      <c r="R2" s="123"/>
      <c r="S2" s="123"/>
      <c r="T2" s="123"/>
      <c r="U2" s="123"/>
      <c r="V2" s="123"/>
      <c r="W2" s="123"/>
      <c r="X2" s="62"/>
      <c r="Y2" s="62"/>
      <c r="Z2" s="62"/>
      <c r="AA2" s="62"/>
      <c r="AB2" s="62"/>
      <c r="AC2" s="62"/>
      <c r="AD2" s="62"/>
      <c r="AE2" s="62"/>
      <c r="AF2" s="62"/>
      <c r="AG2" s="62"/>
      <c r="AH2" s="62"/>
      <c r="AI2" s="62"/>
      <c r="AJ2" s="62"/>
      <c r="AK2" s="62"/>
      <c r="AL2" s="62"/>
      <c r="AM2" s="62"/>
      <c r="AN2" s="62"/>
      <c r="AO2" s="125"/>
      <c r="AP2" s="125"/>
      <c r="AQ2" s="125"/>
      <c r="AR2" s="62"/>
      <c r="AS2" s="62"/>
      <c r="AT2" s="62"/>
      <c r="AU2" s="62"/>
      <c r="AV2" s="62"/>
      <c r="AW2" s="62"/>
      <c r="AX2" s="62"/>
      <c r="AY2" s="62"/>
    </row>
    <row r="3" spans="1:51" ht="12" customHeight="1" thickBot="1">
      <c r="A3" s="155" t="s">
        <v>2399</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t="s">
        <v>108</v>
      </c>
      <c r="AK3" s="62"/>
      <c r="AL3" s="62"/>
      <c r="AM3" s="62"/>
      <c r="AN3" s="62"/>
      <c r="AO3" s="62"/>
      <c r="AP3" s="62"/>
      <c r="AQ3" s="62"/>
      <c r="AR3" s="62"/>
      <c r="AS3" s="62"/>
      <c r="AT3" s="62"/>
      <c r="AU3" s="62"/>
      <c r="AV3" s="62"/>
      <c r="AW3" s="62"/>
      <c r="AX3" s="62"/>
      <c r="AY3" s="62"/>
    </row>
    <row r="4" spans="1:51" ht="12" customHeight="1">
      <c r="A4" s="523"/>
      <c r="B4" s="1687" t="s">
        <v>112</v>
      </c>
      <c r="C4" s="1688"/>
      <c r="D4" s="1688"/>
      <c r="E4" s="1689"/>
      <c r="F4" s="1690" t="s">
        <v>24</v>
      </c>
      <c r="G4" s="1691"/>
      <c r="H4" s="1692"/>
      <c r="I4" s="1690" t="s">
        <v>113</v>
      </c>
      <c r="J4" s="1691"/>
      <c r="K4" s="1691"/>
      <c r="L4" s="1692"/>
      <c r="M4" s="524"/>
      <c r="N4" s="518"/>
      <c r="O4" s="518"/>
      <c r="P4" s="518"/>
      <c r="Q4" s="518"/>
      <c r="R4" s="518"/>
      <c r="S4" s="518"/>
      <c r="T4" s="518"/>
      <c r="U4" s="518"/>
      <c r="V4" s="518" t="s">
        <v>114</v>
      </c>
      <c r="W4" s="518"/>
      <c r="X4" s="518"/>
      <c r="Y4" s="518"/>
      <c r="Z4" s="518"/>
      <c r="AA4" s="518"/>
      <c r="AB4" s="518"/>
      <c r="AC4" s="518"/>
      <c r="AD4" s="518"/>
      <c r="AE4" s="518"/>
      <c r="AF4" s="518"/>
      <c r="AG4" s="518"/>
      <c r="AH4" s="518"/>
      <c r="AI4" s="518"/>
      <c r="AJ4" s="518"/>
      <c r="AK4" s="146"/>
      <c r="AL4" s="148"/>
      <c r="AM4" s="148"/>
      <c r="AN4" s="525" t="s">
        <v>414</v>
      </c>
      <c r="AO4" s="1690" t="s">
        <v>116</v>
      </c>
      <c r="AP4" s="1691"/>
      <c r="AQ4" s="1696"/>
      <c r="AR4" s="62"/>
      <c r="AS4" s="62"/>
      <c r="AT4" s="62"/>
      <c r="AU4" s="62"/>
      <c r="AV4" s="62"/>
      <c r="AW4" s="62"/>
      <c r="AX4" s="62"/>
      <c r="AY4" s="62"/>
    </row>
    <row r="5" spans="1:51" ht="12" customHeight="1" thickBot="1">
      <c r="A5" s="526"/>
      <c r="B5" s="1678" t="s">
        <v>1760</v>
      </c>
      <c r="C5" s="1679"/>
      <c r="D5" s="1679"/>
      <c r="E5" s="1680"/>
      <c r="F5" s="1678" t="s">
        <v>1761</v>
      </c>
      <c r="G5" s="1679"/>
      <c r="H5" s="1680"/>
      <c r="I5" s="1678"/>
      <c r="J5" s="1679"/>
      <c r="K5" s="1679"/>
      <c r="L5" s="1680"/>
      <c r="M5" s="1681" t="s">
        <v>115</v>
      </c>
      <c r="N5" s="1682"/>
      <c r="O5" s="1682"/>
      <c r="P5" s="1683"/>
      <c r="Q5" s="131"/>
      <c r="R5" s="131"/>
      <c r="S5" s="131"/>
      <c r="T5" s="131"/>
      <c r="U5" s="131"/>
      <c r="V5" s="131"/>
      <c r="W5" s="131"/>
      <c r="X5" s="131" t="s">
        <v>116</v>
      </c>
      <c r="Y5" s="131"/>
      <c r="Z5" s="131"/>
      <c r="AA5" s="131"/>
      <c r="AB5" s="131"/>
      <c r="AC5" s="131"/>
      <c r="AD5" s="131"/>
      <c r="AE5" s="131"/>
      <c r="AF5" s="131"/>
      <c r="AG5" s="131"/>
      <c r="AH5" s="131"/>
      <c r="AI5" s="131"/>
      <c r="AJ5" s="131"/>
      <c r="AK5" s="1681" t="s">
        <v>117</v>
      </c>
      <c r="AL5" s="1682"/>
      <c r="AM5" s="1682"/>
      <c r="AN5" s="1683"/>
      <c r="AO5" s="1678" t="s">
        <v>1762</v>
      </c>
      <c r="AP5" s="1679"/>
      <c r="AQ5" s="1697"/>
      <c r="AR5" s="62"/>
      <c r="AS5" s="62"/>
      <c r="AT5" s="62"/>
      <c r="AU5" s="62"/>
      <c r="AV5" s="62"/>
      <c r="AW5" s="62"/>
      <c r="AX5" s="62"/>
      <c r="AY5" s="62"/>
    </row>
    <row r="6" spans="1:51" ht="12" customHeight="1">
      <c r="A6" s="1744" t="s">
        <v>1236</v>
      </c>
      <c r="B6" s="535" t="s">
        <v>437</v>
      </c>
      <c r="C6" s="535"/>
      <c r="D6" s="535"/>
      <c r="E6" s="535"/>
      <c r="F6" s="1705" t="str">
        <f>自己評価書表紙!O22</f>
        <v>-</v>
      </c>
      <c r="G6" s="1706"/>
      <c r="H6" s="1707"/>
      <c r="I6" s="529" t="s">
        <v>485</v>
      </c>
      <c r="J6" s="146"/>
      <c r="K6" s="146"/>
      <c r="L6" s="177"/>
      <c r="M6" s="529" t="s">
        <v>408</v>
      </c>
      <c r="N6" s="146"/>
      <c r="O6" s="146"/>
      <c r="P6" s="177"/>
      <c r="Q6" s="124" t="s">
        <v>438</v>
      </c>
      <c r="R6" s="123" t="s">
        <v>486</v>
      </c>
      <c r="S6" s="62"/>
      <c r="T6" s="62"/>
      <c r="U6" s="62"/>
      <c r="V6" s="62" t="s">
        <v>449</v>
      </c>
      <c r="W6" s="1699"/>
      <c r="X6" s="1699"/>
      <c r="Y6" s="1699"/>
      <c r="Z6" s="1699"/>
      <c r="AA6" s="1699"/>
      <c r="AB6" s="1699"/>
      <c r="AC6" s="1699"/>
      <c r="AD6" s="1699"/>
      <c r="AE6" s="1699"/>
      <c r="AF6" s="1699"/>
      <c r="AG6" s="1699"/>
      <c r="AH6" s="1699"/>
      <c r="AI6" s="123" t="s">
        <v>501</v>
      </c>
      <c r="AJ6" s="107"/>
      <c r="AK6" s="693" t="s">
        <v>1085</v>
      </c>
      <c r="AL6" s="64" t="s">
        <v>1109</v>
      </c>
      <c r="AM6" s="64"/>
      <c r="AN6" s="189"/>
      <c r="AO6" s="529"/>
      <c r="AP6" s="146"/>
      <c r="AQ6" s="530"/>
      <c r="AR6" s="62"/>
      <c r="AS6" s="62"/>
      <c r="AT6" s="62" t="s">
        <v>487</v>
      </c>
      <c r="AU6" s="62" t="s">
        <v>488</v>
      </c>
      <c r="AV6" s="62" t="s">
        <v>1563</v>
      </c>
      <c r="AW6" s="62" t="s">
        <v>1564</v>
      </c>
      <c r="AX6" s="62"/>
      <c r="AY6" s="62"/>
    </row>
    <row r="7" spans="1:51" ht="12" customHeight="1">
      <c r="A7" s="1745"/>
      <c r="B7" s="62" t="s">
        <v>1565</v>
      </c>
      <c r="C7" s="62"/>
      <c r="D7" s="62"/>
      <c r="E7" s="62"/>
      <c r="F7" s="124"/>
      <c r="G7" s="62"/>
      <c r="H7" s="107"/>
      <c r="I7" s="124" t="s">
        <v>1566</v>
      </c>
      <c r="J7" s="62"/>
      <c r="K7" s="62"/>
      <c r="L7" s="107"/>
      <c r="M7" s="124" t="s">
        <v>409</v>
      </c>
      <c r="N7" s="62"/>
      <c r="O7" s="62"/>
      <c r="P7" s="107"/>
      <c r="Q7" s="124" t="s">
        <v>439</v>
      </c>
      <c r="R7" s="123" t="s">
        <v>1567</v>
      </c>
      <c r="S7" s="62"/>
      <c r="T7" s="62"/>
      <c r="U7" s="62"/>
      <c r="V7" s="62" t="s">
        <v>449</v>
      </c>
      <c r="W7" s="1699"/>
      <c r="X7" s="1699"/>
      <c r="Y7" s="1699"/>
      <c r="Z7" s="1699"/>
      <c r="AA7" s="1699"/>
      <c r="AB7" s="1699"/>
      <c r="AC7" s="1699"/>
      <c r="AD7" s="1699"/>
      <c r="AE7" s="1699"/>
      <c r="AF7" s="1699"/>
      <c r="AG7" s="1699"/>
      <c r="AH7" s="1699"/>
      <c r="AI7" s="123" t="s">
        <v>501</v>
      </c>
      <c r="AJ7" s="107"/>
      <c r="AK7" s="693" t="s">
        <v>1085</v>
      </c>
      <c r="AL7" s="63" t="s">
        <v>1110</v>
      </c>
      <c r="AM7" s="63"/>
      <c r="AN7" s="190"/>
      <c r="AO7" s="124"/>
      <c r="AP7" s="62"/>
      <c r="AQ7" s="110"/>
      <c r="AR7" s="62"/>
      <c r="AS7" s="62"/>
      <c r="AT7" s="62" t="s">
        <v>1568</v>
      </c>
      <c r="AU7" s="62" t="s">
        <v>1569</v>
      </c>
      <c r="AV7" s="62" t="s">
        <v>1570</v>
      </c>
      <c r="AW7" s="62" t="s">
        <v>1571</v>
      </c>
      <c r="AX7" s="62" t="s">
        <v>1572</v>
      </c>
      <c r="AY7" s="62" t="s">
        <v>1573</v>
      </c>
    </row>
    <row r="8" spans="1:51" ht="12" customHeight="1">
      <c r="A8" s="1745"/>
      <c r="B8" s="1738" t="s">
        <v>2397</v>
      </c>
      <c r="C8" s="1739"/>
      <c r="D8" s="1739"/>
      <c r="E8" s="1740"/>
      <c r="F8" s="124"/>
      <c r="G8" s="62"/>
      <c r="H8" s="107"/>
      <c r="I8" s="124"/>
      <c r="J8" s="62"/>
      <c r="K8" s="62"/>
      <c r="L8" s="107"/>
      <c r="M8" s="541" t="s">
        <v>95</v>
      </c>
      <c r="N8" s="138"/>
      <c r="O8" s="138"/>
      <c r="P8" s="542"/>
      <c r="Q8" s="124" t="s">
        <v>27</v>
      </c>
      <c r="R8" s="123" t="s">
        <v>1574</v>
      </c>
      <c r="S8" s="62"/>
      <c r="T8" s="62"/>
      <c r="U8" s="123"/>
      <c r="V8" s="62" t="s">
        <v>422</v>
      </c>
      <c r="W8" s="1741"/>
      <c r="X8" s="1741"/>
      <c r="Y8" s="1741"/>
      <c r="Z8" s="1741"/>
      <c r="AA8" s="1741"/>
      <c r="AB8" s="1741"/>
      <c r="AC8" s="1741"/>
      <c r="AD8" s="1741"/>
      <c r="AE8" s="1741"/>
      <c r="AF8" s="1741"/>
      <c r="AG8" s="1741"/>
      <c r="AH8" s="1741"/>
      <c r="AI8" s="123" t="s">
        <v>423</v>
      </c>
      <c r="AJ8" s="126"/>
      <c r="AK8" s="693" t="s">
        <v>1085</v>
      </c>
      <c r="AL8" s="63" t="s">
        <v>1111</v>
      </c>
      <c r="AM8" s="63"/>
      <c r="AN8" s="190"/>
      <c r="AO8" s="109"/>
      <c r="AP8" s="63"/>
      <c r="AQ8" s="110"/>
      <c r="AR8" s="62"/>
      <c r="AS8" s="62"/>
      <c r="AT8" s="62" t="s">
        <v>1575</v>
      </c>
      <c r="AU8" s="62" t="s">
        <v>1576</v>
      </c>
      <c r="AV8" s="62" t="s">
        <v>1577</v>
      </c>
      <c r="AW8" s="62" t="s">
        <v>1715</v>
      </c>
      <c r="AX8" s="62"/>
      <c r="AY8" s="62"/>
    </row>
    <row r="9" spans="1:51" ht="12" customHeight="1">
      <c r="A9" s="1745"/>
      <c r="B9" s="1738"/>
      <c r="C9" s="1739"/>
      <c r="D9" s="1739"/>
      <c r="E9" s="1740"/>
      <c r="F9" s="124"/>
      <c r="G9" s="62"/>
      <c r="H9" s="107"/>
      <c r="I9" s="124"/>
      <c r="J9" s="62"/>
      <c r="K9" s="62"/>
      <c r="L9" s="107"/>
      <c r="M9" s="124" t="s">
        <v>440</v>
      </c>
      <c r="N9" s="62"/>
      <c r="O9" s="62"/>
      <c r="P9" s="107"/>
      <c r="Q9" s="124" t="s">
        <v>1741</v>
      </c>
      <c r="R9" s="123" t="s">
        <v>1578</v>
      </c>
      <c r="S9" s="62"/>
      <c r="T9" s="62"/>
      <c r="U9" s="62"/>
      <c r="V9" s="62" t="s">
        <v>1201</v>
      </c>
      <c r="W9" s="1699"/>
      <c r="X9" s="1699"/>
      <c r="Y9" s="1699"/>
      <c r="Z9" s="1699"/>
      <c r="AA9" s="1699"/>
      <c r="AB9" s="1699"/>
      <c r="AC9" s="1699"/>
      <c r="AD9" s="1699"/>
      <c r="AE9" s="1699"/>
      <c r="AF9" s="1699"/>
      <c r="AG9" s="1699"/>
      <c r="AH9" s="1699"/>
      <c r="AI9" s="123" t="s">
        <v>1202</v>
      </c>
      <c r="AJ9" s="107"/>
      <c r="AK9" s="693" t="s">
        <v>1085</v>
      </c>
      <c r="AL9" s="63" t="s">
        <v>1579</v>
      </c>
      <c r="AM9" s="63"/>
      <c r="AN9" s="190"/>
      <c r="AO9" s="109"/>
      <c r="AP9" s="63"/>
      <c r="AQ9" s="110"/>
      <c r="AR9" s="62"/>
      <c r="AS9" s="62"/>
      <c r="AT9" s="62" t="s">
        <v>1580</v>
      </c>
      <c r="AU9" s="62" t="s">
        <v>1581</v>
      </c>
      <c r="AV9" s="62" t="s">
        <v>1582</v>
      </c>
      <c r="AW9" s="62"/>
      <c r="AX9" s="62"/>
      <c r="AY9" s="62"/>
    </row>
    <row r="10" spans="1:51" ht="12" customHeight="1">
      <c r="A10" s="1745"/>
      <c r="B10" s="1178" t="s">
        <v>2398</v>
      </c>
      <c r="C10" s="62"/>
      <c r="D10" s="62"/>
      <c r="E10" s="62"/>
      <c r="F10" s="124"/>
      <c r="G10" s="62"/>
      <c r="H10" s="107"/>
      <c r="I10" s="124"/>
      <c r="J10" s="62"/>
      <c r="K10" s="62"/>
      <c r="L10" s="107"/>
      <c r="M10" s="124"/>
      <c r="N10" s="62"/>
      <c r="O10" s="62"/>
      <c r="P10" s="107"/>
      <c r="Q10" s="124" t="s">
        <v>417</v>
      </c>
      <c r="R10" s="123" t="s">
        <v>1583</v>
      </c>
      <c r="S10" s="62"/>
      <c r="T10" s="62"/>
      <c r="U10" s="62"/>
      <c r="V10" s="62" t="s">
        <v>8</v>
      </c>
      <c r="W10" s="699" t="s">
        <v>1085</v>
      </c>
      <c r="X10" s="1758" t="s">
        <v>128</v>
      </c>
      <c r="Y10" s="1758"/>
      <c r="Z10" s="121" t="s">
        <v>1578</v>
      </c>
      <c r="AA10" s="121"/>
      <c r="AB10" s="108"/>
      <c r="AC10" s="108" t="s">
        <v>1201</v>
      </c>
      <c r="AD10" s="1699"/>
      <c r="AE10" s="1699"/>
      <c r="AF10" s="1699"/>
      <c r="AG10" s="1699"/>
      <c r="AH10" s="1699"/>
      <c r="AI10" s="123" t="s">
        <v>1202</v>
      </c>
      <c r="AJ10" s="107"/>
      <c r="AK10" s="693" t="s">
        <v>1337</v>
      </c>
      <c r="AL10" s="63" t="s">
        <v>1584</v>
      </c>
      <c r="AM10" s="63"/>
      <c r="AN10" s="190"/>
      <c r="AO10" s="109"/>
      <c r="AP10" s="63"/>
      <c r="AQ10" s="110"/>
      <c r="AR10" s="62"/>
      <c r="AS10" s="62"/>
      <c r="AT10" s="62"/>
      <c r="AU10" s="62"/>
      <c r="AV10" s="62"/>
      <c r="AW10" s="62"/>
      <c r="AX10" s="62"/>
      <c r="AY10" s="62"/>
    </row>
    <row r="11" spans="1:51" ht="12" customHeight="1">
      <c r="A11" s="1745"/>
      <c r="B11" s="62"/>
      <c r="C11" s="62"/>
      <c r="D11" s="62"/>
      <c r="E11" s="62"/>
      <c r="F11" s="124"/>
      <c r="G11" s="62"/>
      <c r="H11" s="62"/>
      <c r="I11" s="124"/>
      <c r="J11" s="62"/>
      <c r="K11" s="62"/>
      <c r="L11" s="62"/>
      <c r="M11" s="124"/>
      <c r="N11" s="62"/>
      <c r="O11" s="62"/>
      <c r="P11" s="62"/>
      <c r="Q11" s="124"/>
      <c r="R11" s="123"/>
      <c r="S11" s="62"/>
      <c r="T11" s="62"/>
      <c r="U11" s="62"/>
      <c r="V11" s="62"/>
      <c r="W11" s="699" t="s">
        <v>1085</v>
      </c>
      <c r="X11" s="1758" t="s">
        <v>1740</v>
      </c>
      <c r="Y11" s="1758"/>
      <c r="Z11" s="108"/>
      <c r="AA11" s="108"/>
      <c r="AB11" s="108"/>
      <c r="AC11" s="108"/>
      <c r="AD11" s="108"/>
      <c r="AE11" s="108"/>
      <c r="AF11" s="108"/>
      <c r="AG11" s="108"/>
      <c r="AH11" s="108"/>
      <c r="AI11" s="123"/>
      <c r="AJ11" s="62"/>
      <c r="AK11" s="693" t="s">
        <v>1085</v>
      </c>
      <c r="AL11" s="63" t="s">
        <v>1585</v>
      </c>
      <c r="AM11" s="63"/>
      <c r="AN11" s="190"/>
      <c r="AO11" s="109"/>
      <c r="AP11" s="63"/>
      <c r="AQ11" s="110"/>
      <c r="AR11" s="62"/>
      <c r="AS11" s="62"/>
      <c r="AT11" s="62"/>
      <c r="AU11" s="62"/>
      <c r="AV11" s="62"/>
      <c r="AW11" s="62"/>
      <c r="AX11" s="62"/>
      <c r="AY11" s="62"/>
    </row>
    <row r="12" spans="1:51" ht="12" customHeight="1">
      <c r="A12" s="1745"/>
      <c r="B12" s="1713" t="str">
        <f>IF(自己評価書表紙!A22="□","■選択無","□選択無")</f>
        <v>■選択無</v>
      </c>
      <c r="C12" s="1714"/>
      <c r="D12" s="1714"/>
      <c r="E12" s="1715"/>
      <c r="F12" s="124"/>
      <c r="G12" s="62"/>
      <c r="H12" s="62"/>
      <c r="I12" s="124"/>
      <c r="J12" s="62"/>
      <c r="K12" s="62"/>
      <c r="L12" s="62"/>
      <c r="M12" s="124"/>
      <c r="N12" s="62"/>
      <c r="O12" s="62"/>
      <c r="P12" s="62"/>
      <c r="Q12" s="124"/>
      <c r="R12" s="62"/>
      <c r="S12" s="62"/>
      <c r="T12" s="62"/>
      <c r="U12" s="62"/>
      <c r="V12" s="62"/>
      <c r="W12" s="62"/>
      <c r="X12" s="62"/>
      <c r="Y12" s="62"/>
      <c r="Z12" s="62"/>
      <c r="AA12" s="108"/>
      <c r="AB12" s="108"/>
      <c r="AC12" s="108"/>
      <c r="AD12" s="108"/>
      <c r="AE12" s="108"/>
      <c r="AF12" s="108"/>
      <c r="AG12" s="108"/>
      <c r="AH12" s="108"/>
      <c r="AI12" s="108"/>
      <c r="AJ12" s="108"/>
      <c r="AK12" s="111"/>
      <c r="AL12" s="108"/>
      <c r="AM12" s="63"/>
      <c r="AN12" s="190"/>
      <c r="AO12" s="109"/>
      <c r="AP12" s="63"/>
      <c r="AQ12" s="110"/>
      <c r="AR12" s="62"/>
      <c r="AS12" s="62"/>
      <c r="AT12" s="62"/>
      <c r="AU12" s="62"/>
      <c r="AV12" s="62"/>
      <c r="AW12" s="62"/>
      <c r="AX12" s="62"/>
      <c r="AY12" s="62"/>
    </row>
    <row r="13" spans="1:51" ht="12" customHeight="1">
      <c r="A13" s="1745"/>
      <c r="B13" s="62"/>
      <c r="C13" s="62"/>
      <c r="D13" s="116"/>
      <c r="E13" s="116"/>
      <c r="F13" s="127"/>
      <c r="G13" s="116"/>
      <c r="H13" s="116"/>
      <c r="I13" s="127"/>
      <c r="J13" s="116"/>
      <c r="K13" s="116"/>
      <c r="L13" s="116"/>
      <c r="M13" s="127"/>
      <c r="N13" s="116"/>
      <c r="O13" s="116"/>
      <c r="P13" s="116"/>
      <c r="Q13" s="127"/>
      <c r="R13" s="62"/>
      <c r="S13" s="62"/>
      <c r="T13" s="62"/>
      <c r="U13" s="62"/>
      <c r="V13" s="62"/>
      <c r="W13" s="62"/>
      <c r="X13" s="62"/>
      <c r="Y13" s="62"/>
      <c r="Z13" s="62"/>
      <c r="AA13" s="108"/>
      <c r="AB13" s="108"/>
      <c r="AC13" s="108"/>
      <c r="AD13" s="108"/>
      <c r="AE13" s="108"/>
      <c r="AF13" s="108"/>
      <c r="AG13" s="108"/>
      <c r="AH13" s="108"/>
      <c r="AI13" s="108"/>
      <c r="AJ13" s="108"/>
      <c r="AK13" s="1074"/>
      <c r="AL13" s="108"/>
      <c r="AM13" s="63"/>
      <c r="AN13" s="190"/>
      <c r="AO13" s="109"/>
      <c r="AP13" s="63"/>
      <c r="AQ13" s="110"/>
      <c r="AR13" s="62"/>
      <c r="AS13" s="62"/>
      <c r="AT13" s="62"/>
      <c r="AU13" s="62"/>
      <c r="AV13" s="62"/>
      <c r="AW13" s="62"/>
      <c r="AX13" s="62"/>
      <c r="AY13" s="62"/>
    </row>
    <row r="14" spans="1:51" ht="12" customHeight="1">
      <c r="A14" s="1745"/>
      <c r="B14" s="140" t="s">
        <v>1338</v>
      </c>
      <c r="C14" s="141"/>
      <c r="D14" s="155"/>
      <c r="E14" s="156"/>
      <c r="F14" s="1698" t="str">
        <f>自己評価書表紙!O23</f>
        <v>-</v>
      </c>
      <c r="G14" s="1699"/>
      <c r="H14" s="1700"/>
      <c r="I14" s="124" t="s">
        <v>1586</v>
      </c>
      <c r="J14" s="62"/>
      <c r="K14" s="62"/>
      <c r="L14" s="107"/>
      <c r="M14" s="124" t="s">
        <v>96</v>
      </c>
      <c r="N14" s="62"/>
      <c r="O14" s="62"/>
      <c r="P14" s="107"/>
      <c r="Q14" s="124" t="s">
        <v>1339</v>
      </c>
      <c r="R14" s="144" t="s">
        <v>1587</v>
      </c>
      <c r="S14" s="113"/>
      <c r="T14" s="113"/>
      <c r="U14" s="113"/>
      <c r="V14" s="113" t="s">
        <v>416</v>
      </c>
      <c r="W14" s="1756"/>
      <c r="X14" s="1756"/>
      <c r="Y14" s="1756"/>
      <c r="Z14" s="1756"/>
      <c r="AA14" s="1756"/>
      <c r="AB14" s="1756"/>
      <c r="AC14" s="1756"/>
      <c r="AD14" s="1756"/>
      <c r="AE14" s="1756"/>
      <c r="AF14" s="1756"/>
      <c r="AG14" s="1756"/>
      <c r="AH14" s="1756"/>
      <c r="AI14" s="144" t="s">
        <v>998</v>
      </c>
      <c r="AJ14" s="115"/>
      <c r="AK14" s="696" t="s">
        <v>1085</v>
      </c>
      <c r="AL14" s="158" t="s">
        <v>1588</v>
      </c>
      <c r="AM14" s="158"/>
      <c r="AN14" s="543"/>
      <c r="AO14" s="143"/>
      <c r="AP14" s="113"/>
      <c r="AQ14" s="537"/>
      <c r="AR14" s="62"/>
      <c r="AS14" s="62"/>
      <c r="AT14" s="62" t="s">
        <v>1589</v>
      </c>
      <c r="AU14" s="62"/>
      <c r="AV14" s="62"/>
      <c r="AW14" s="62"/>
      <c r="AX14" s="62"/>
      <c r="AY14" s="62"/>
    </row>
    <row r="15" spans="1:51" ht="12" customHeight="1">
      <c r="A15" s="1745"/>
      <c r="B15" s="124" t="s">
        <v>1112</v>
      </c>
      <c r="C15" s="62"/>
      <c r="D15" s="62"/>
      <c r="E15" s="107"/>
      <c r="F15" s="124"/>
      <c r="G15" s="62"/>
      <c r="H15" s="107"/>
      <c r="I15" s="124" t="s">
        <v>1590</v>
      </c>
      <c r="J15" s="62"/>
      <c r="K15" s="62"/>
      <c r="L15" s="107"/>
      <c r="M15" s="124" t="s">
        <v>977</v>
      </c>
      <c r="N15" s="62"/>
      <c r="O15" s="62"/>
      <c r="P15" s="107"/>
      <c r="Q15" s="124" t="s">
        <v>417</v>
      </c>
      <c r="R15" s="123" t="s">
        <v>1574</v>
      </c>
      <c r="S15" s="62"/>
      <c r="T15" s="62"/>
      <c r="U15" s="123"/>
      <c r="V15" s="62" t="s">
        <v>422</v>
      </c>
      <c r="W15" s="1699"/>
      <c r="X15" s="1699"/>
      <c r="Y15" s="1699"/>
      <c r="Z15" s="1699"/>
      <c r="AA15" s="1699"/>
      <c r="AB15" s="1699"/>
      <c r="AC15" s="1699"/>
      <c r="AD15" s="1699"/>
      <c r="AE15" s="1699"/>
      <c r="AF15" s="1699"/>
      <c r="AG15" s="1699"/>
      <c r="AH15" s="1699"/>
      <c r="AI15" s="123" t="s">
        <v>423</v>
      </c>
      <c r="AJ15" s="126"/>
      <c r="AK15" s="693" t="s">
        <v>1085</v>
      </c>
      <c r="AL15" s="63" t="s">
        <v>1110</v>
      </c>
      <c r="AM15" s="63"/>
      <c r="AN15" s="190"/>
      <c r="AO15" s="124"/>
      <c r="AP15" s="62"/>
      <c r="AQ15" s="110"/>
      <c r="AR15" s="62"/>
      <c r="AS15" s="62"/>
      <c r="AT15" s="62" t="s">
        <v>1591</v>
      </c>
      <c r="AU15" s="62" t="s">
        <v>1592</v>
      </c>
      <c r="AV15" s="62" t="s">
        <v>1593</v>
      </c>
      <c r="AW15" s="62" t="s">
        <v>1594</v>
      </c>
      <c r="AX15" s="62" t="s">
        <v>892</v>
      </c>
      <c r="AY15" s="62"/>
    </row>
    <row r="16" spans="1:51" ht="12" customHeight="1">
      <c r="A16" s="1745"/>
      <c r="B16" s="1738" t="s">
        <v>2397</v>
      </c>
      <c r="C16" s="1739"/>
      <c r="D16" s="1739"/>
      <c r="E16" s="1740"/>
      <c r="F16" s="124"/>
      <c r="G16" s="62"/>
      <c r="H16" s="107"/>
      <c r="I16" s="124"/>
      <c r="J16" s="62"/>
      <c r="K16" s="62"/>
      <c r="L16" s="107"/>
      <c r="M16" s="124" t="s">
        <v>979</v>
      </c>
      <c r="N16" s="62"/>
      <c r="O16" s="62"/>
      <c r="P16" s="107"/>
      <c r="Q16" s="124" t="s">
        <v>1340</v>
      </c>
      <c r="R16" s="123" t="s">
        <v>1578</v>
      </c>
      <c r="S16" s="62"/>
      <c r="T16" s="62"/>
      <c r="U16" s="62"/>
      <c r="V16" s="62" t="s">
        <v>1201</v>
      </c>
      <c r="W16" s="1699"/>
      <c r="X16" s="1699"/>
      <c r="Y16" s="1699"/>
      <c r="Z16" s="1699"/>
      <c r="AA16" s="1699"/>
      <c r="AB16" s="1699"/>
      <c r="AC16" s="1699"/>
      <c r="AD16" s="1699"/>
      <c r="AE16" s="1699"/>
      <c r="AF16" s="1699"/>
      <c r="AG16" s="1699"/>
      <c r="AH16" s="1699"/>
      <c r="AI16" s="123" t="s">
        <v>1202</v>
      </c>
      <c r="AJ16" s="107"/>
      <c r="AK16" s="693" t="s">
        <v>1085</v>
      </c>
      <c r="AL16" s="63" t="s">
        <v>1111</v>
      </c>
      <c r="AM16" s="63"/>
      <c r="AN16" s="190"/>
      <c r="AO16" s="124"/>
      <c r="AP16" s="62"/>
      <c r="AQ16" s="110"/>
      <c r="AR16" s="62"/>
      <c r="AS16" s="62"/>
      <c r="AT16" s="62" t="s">
        <v>1580</v>
      </c>
      <c r="AU16" s="62" t="s">
        <v>893</v>
      </c>
      <c r="AV16" s="62" t="s">
        <v>1581</v>
      </c>
      <c r="AW16" s="62" t="s">
        <v>1582</v>
      </c>
      <c r="AX16" s="62"/>
      <c r="AY16" s="62"/>
    </row>
    <row r="17" spans="1:51" ht="12" customHeight="1">
      <c r="A17" s="1745"/>
      <c r="B17" s="1738"/>
      <c r="C17" s="1739"/>
      <c r="D17" s="1739"/>
      <c r="E17" s="1740"/>
      <c r="F17" s="124"/>
      <c r="G17" s="62"/>
      <c r="H17" s="107"/>
      <c r="I17" s="124"/>
      <c r="J17" s="62"/>
      <c r="K17" s="62"/>
      <c r="L17" s="107"/>
      <c r="M17" s="124"/>
      <c r="N17" s="62"/>
      <c r="O17" s="62"/>
      <c r="P17" s="107"/>
      <c r="Q17" s="124" t="s">
        <v>417</v>
      </c>
      <c r="R17" s="123" t="s">
        <v>894</v>
      </c>
      <c r="S17" s="62"/>
      <c r="T17" s="62"/>
      <c r="U17" s="62"/>
      <c r="V17" s="62" t="s">
        <v>416</v>
      </c>
      <c r="W17" s="699" t="s">
        <v>1085</v>
      </c>
      <c r="X17" s="1758" t="s">
        <v>1341</v>
      </c>
      <c r="Y17" s="1758"/>
      <c r="Z17" s="121" t="s">
        <v>1578</v>
      </c>
      <c r="AA17" s="121"/>
      <c r="AB17" s="108"/>
      <c r="AC17" s="108" t="s">
        <v>1201</v>
      </c>
      <c r="AD17" s="1699"/>
      <c r="AE17" s="1699"/>
      <c r="AF17" s="1699"/>
      <c r="AG17" s="1699"/>
      <c r="AH17" s="1699"/>
      <c r="AI17" s="123" t="s">
        <v>1202</v>
      </c>
      <c r="AJ17" s="107"/>
      <c r="AK17" s="693" t="s">
        <v>1337</v>
      </c>
      <c r="AL17" s="63" t="s">
        <v>1584</v>
      </c>
      <c r="AM17" s="63"/>
      <c r="AN17" s="190"/>
      <c r="AO17" s="109"/>
      <c r="AP17" s="63"/>
      <c r="AQ17" s="110"/>
      <c r="AR17" s="62"/>
      <c r="AS17" s="62"/>
      <c r="AT17" s="62"/>
      <c r="AU17" s="62"/>
      <c r="AV17" s="62"/>
      <c r="AW17" s="62"/>
      <c r="AX17" s="62"/>
      <c r="AY17" s="62"/>
    </row>
    <row r="18" spans="1:51" ht="12" customHeight="1">
      <c r="A18" s="1745"/>
      <c r="B18" s="1177" t="s">
        <v>2400</v>
      </c>
      <c r="C18" s="62"/>
      <c r="D18" s="62"/>
      <c r="E18" s="107"/>
      <c r="F18" s="124"/>
      <c r="G18" s="62"/>
      <c r="H18" s="107"/>
      <c r="I18" s="124"/>
      <c r="J18" s="62"/>
      <c r="K18" s="62"/>
      <c r="L18" s="107"/>
      <c r="M18" s="127"/>
      <c r="N18" s="116"/>
      <c r="O18" s="116"/>
      <c r="P18" s="157"/>
      <c r="Q18" s="127"/>
      <c r="R18" s="139"/>
      <c r="S18" s="116"/>
      <c r="T18" s="116"/>
      <c r="U18" s="116"/>
      <c r="V18" s="116"/>
      <c r="W18" s="703" t="s">
        <v>1085</v>
      </c>
      <c r="X18" s="1781" t="s">
        <v>1740</v>
      </c>
      <c r="Y18" s="1781"/>
      <c r="Z18" s="122"/>
      <c r="AA18" s="122"/>
      <c r="AB18" s="122"/>
      <c r="AC18" s="122"/>
      <c r="AD18" s="122"/>
      <c r="AE18" s="122"/>
      <c r="AF18" s="122"/>
      <c r="AG18" s="122"/>
      <c r="AH18" s="122"/>
      <c r="AI18" s="139"/>
      <c r="AJ18" s="157"/>
      <c r="AK18" s="701" t="s">
        <v>1085</v>
      </c>
      <c r="AL18" s="118" t="s">
        <v>1342</v>
      </c>
      <c r="AM18" s="118"/>
      <c r="AN18" s="536"/>
      <c r="AO18" s="109"/>
      <c r="AP18" s="63"/>
      <c r="AQ18" s="110"/>
      <c r="AR18" s="62"/>
      <c r="AS18" s="62"/>
      <c r="AT18" s="62"/>
      <c r="AU18" s="62"/>
      <c r="AV18" s="62"/>
      <c r="AW18" s="62"/>
      <c r="AX18" s="62"/>
      <c r="AY18" s="62"/>
    </row>
    <row r="19" spans="1:51" ht="12" customHeight="1">
      <c r="A19" s="1745"/>
      <c r="B19" s="124"/>
      <c r="C19" s="62"/>
      <c r="D19" s="62"/>
      <c r="E19" s="107"/>
      <c r="F19" s="124"/>
      <c r="G19" s="62"/>
      <c r="H19" s="107"/>
      <c r="I19" s="124"/>
      <c r="J19" s="62"/>
      <c r="K19" s="62"/>
      <c r="L19" s="107"/>
      <c r="M19" s="143" t="s">
        <v>1853</v>
      </c>
      <c r="N19" s="113"/>
      <c r="O19" s="113"/>
      <c r="P19" s="115"/>
      <c r="Q19" s="62" t="s">
        <v>27</v>
      </c>
      <c r="R19" s="123" t="s">
        <v>1587</v>
      </c>
      <c r="S19" s="62"/>
      <c r="T19" s="62"/>
      <c r="U19" s="62"/>
      <c r="V19" s="62" t="s">
        <v>416</v>
      </c>
      <c r="W19" s="1699"/>
      <c r="X19" s="1699"/>
      <c r="Y19" s="1699"/>
      <c r="Z19" s="1699"/>
      <c r="AA19" s="1699"/>
      <c r="AB19" s="1699"/>
      <c r="AC19" s="1699"/>
      <c r="AD19" s="1699"/>
      <c r="AE19" s="1699"/>
      <c r="AF19" s="1699"/>
      <c r="AG19" s="1699"/>
      <c r="AH19" s="1699"/>
      <c r="AI19" s="123" t="s">
        <v>998</v>
      </c>
      <c r="AJ19" s="107"/>
      <c r="AK19" s="693" t="s">
        <v>1085</v>
      </c>
      <c r="AL19" s="158" t="s">
        <v>1109</v>
      </c>
      <c r="AM19" s="158"/>
      <c r="AN19" s="543"/>
      <c r="AO19" s="143"/>
      <c r="AP19" s="113"/>
      <c r="AQ19" s="537"/>
      <c r="AR19" s="62"/>
      <c r="AS19" s="62"/>
      <c r="AT19" s="62"/>
      <c r="AU19" s="62"/>
      <c r="AV19" s="62"/>
      <c r="AW19" s="62"/>
      <c r="AX19" s="62"/>
      <c r="AY19" s="62"/>
    </row>
    <row r="20" spans="1:51" ht="12" customHeight="1">
      <c r="A20" s="1745"/>
      <c r="B20" s="1713" t="str">
        <f>IF(自己評価書表紙!A23="□","■選択無","□選択無")</f>
        <v>■選択無</v>
      </c>
      <c r="C20" s="1714"/>
      <c r="D20" s="1714"/>
      <c r="E20" s="1715"/>
      <c r="F20" s="124"/>
      <c r="G20" s="62"/>
      <c r="H20" s="107"/>
      <c r="I20" s="124"/>
      <c r="J20" s="62"/>
      <c r="K20" s="62"/>
      <c r="L20" s="107"/>
      <c r="M20" s="124" t="s">
        <v>1119</v>
      </c>
      <c r="N20" s="62"/>
      <c r="O20" s="62"/>
      <c r="P20" s="107"/>
      <c r="Q20" s="62" t="s">
        <v>131</v>
      </c>
      <c r="R20" s="123" t="s">
        <v>1574</v>
      </c>
      <c r="S20" s="62"/>
      <c r="T20" s="62"/>
      <c r="U20" s="123"/>
      <c r="V20" s="62" t="s">
        <v>422</v>
      </c>
      <c r="W20" s="1699"/>
      <c r="X20" s="1699"/>
      <c r="Y20" s="1699"/>
      <c r="Z20" s="1699"/>
      <c r="AA20" s="1699"/>
      <c r="AB20" s="1699"/>
      <c r="AC20" s="1699"/>
      <c r="AD20" s="1699"/>
      <c r="AE20" s="1699"/>
      <c r="AF20" s="1699"/>
      <c r="AG20" s="1699"/>
      <c r="AH20" s="1699"/>
      <c r="AI20" s="123" t="s">
        <v>423</v>
      </c>
      <c r="AJ20" s="126"/>
      <c r="AK20" s="693" t="s">
        <v>1085</v>
      </c>
      <c r="AL20" s="63" t="s">
        <v>1110</v>
      </c>
      <c r="AM20" s="63"/>
      <c r="AN20" s="190"/>
      <c r="AO20" s="124"/>
      <c r="AP20" s="62"/>
      <c r="AQ20" s="110"/>
      <c r="AR20" s="62"/>
      <c r="AS20" s="62"/>
      <c r="AT20" s="62"/>
      <c r="AU20" s="62"/>
      <c r="AV20" s="62"/>
      <c r="AW20" s="62"/>
      <c r="AX20" s="62"/>
      <c r="AY20" s="62"/>
    </row>
    <row r="21" spans="1:51" ht="12" customHeight="1">
      <c r="A21" s="1745"/>
      <c r="B21" s="124"/>
      <c r="C21" s="62"/>
      <c r="D21" s="62"/>
      <c r="E21" s="107"/>
      <c r="F21" s="124"/>
      <c r="G21" s="62"/>
      <c r="H21" s="107"/>
      <c r="I21" s="124"/>
      <c r="J21" s="62"/>
      <c r="K21" s="62"/>
      <c r="L21" s="107"/>
      <c r="M21" s="124" t="s">
        <v>1120</v>
      </c>
      <c r="N21" s="62"/>
      <c r="O21" s="62"/>
      <c r="P21" s="107"/>
      <c r="Q21" s="62" t="s">
        <v>1741</v>
      </c>
      <c r="R21" s="123" t="s">
        <v>1578</v>
      </c>
      <c r="S21" s="62"/>
      <c r="T21" s="62"/>
      <c r="U21" s="62"/>
      <c r="V21" s="62" t="s">
        <v>1201</v>
      </c>
      <c r="W21" s="1699"/>
      <c r="X21" s="1699"/>
      <c r="Y21" s="1699"/>
      <c r="Z21" s="1699"/>
      <c r="AA21" s="1699"/>
      <c r="AB21" s="1699"/>
      <c r="AC21" s="1699"/>
      <c r="AD21" s="1699"/>
      <c r="AE21" s="1699"/>
      <c r="AF21" s="1699"/>
      <c r="AG21" s="1699"/>
      <c r="AH21" s="1699"/>
      <c r="AI21" s="123" t="s">
        <v>1202</v>
      </c>
      <c r="AJ21" s="107"/>
      <c r="AK21" s="693" t="s">
        <v>1085</v>
      </c>
      <c r="AL21" s="63" t="s">
        <v>1111</v>
      </c>
      <c r="AM21" s="63"/>
      <c r="AN21" s="190"/>
      <c r="AO21" s="109"/>
      <c r="AP21" s="63"/>
      <c r="AQ21" s="110"/>
      <c r="AR21" s="62"/>
      <c r="AS21" s="62"/>
      <c r="AT21" s="62" t="s">
        <v>1592</v>
      </c>
      <c r="AU21" s="62" t="s">
        <v>892</v>
      </c>
      <c r="AV21" s="62"/>
      <c r="AW21" s="62"/>
      <c r="AX21" s="62"/>
      <c r="AY21" s="62"/>
    </row>
    <row r="22" spans="1:51" ht="12" customHeight="1">
      <c r="A22" s="1745"/>
      <c r="B22" s="124"/>
      <c r="C22" s="62"/>
      <c r="D22" s="62"/>
      <c r="E22" s="107"/>
      <c r="F22" s="124"/>
      <c r="G22" s="62"/>
      <c r="H22" s="107"/>
      <c r="I22" s="124"/>
      <c r="J22" s="62"/>
      <c r="K22" s="62"/>
      <c r="L22" s="107"/>
      <c r="M22" s="124"/>
      <c r="N22" s="62"/>
      <c r="O22" s="62"/>
      <c r="P22" s="107"/>
      <c r="Q22" s="62"/>
      <c r="R22" s="123"/>
      <c r="S22" s="62"/>
      <c r="T22" s="62"/>
      <c r="U22" s="62"/>
      <c r="V22" s="62"/>
      <c r="W22" s="108"/>
      <c r="X22" s="108"/>
      <c r="Y22" s="108"/>
      <c r="Z22" s="108"/>
      <c r="AA22" s="108"/>
      <c r="AB22" s="108"/>
      <c r="AC22" s="108"/>
      <c r="AD22" s="108"/>
      <c r="AE22" s="108"/>
      <c r="AF22" s="108"/>
      <c r="AG22" s="108"/>
      <c r="AH22" s="108"/>
      <c r="AI22" s="123"/>
      <c r="AJ22" s="107"/>
      <c r="AK22" s="693" t="s">
        <v>1085</v>
      </c>
      <c r="AL22" s="63" t="s">
        <v>1343</v>
      </c>
      <c r="AM22" s="63"/>
      <c r="AN22" s="190"/>
      <c r="AO22" s="109"/>
      <c r="AP22" s="63"/>
      <c r="AQ22" s="110"/>
      <c r="AR22" s="62"/>
      <c r="AS22" s="62"/>
      <c r="AT22" s="62" t="s">
        <v>1580</v>
      </c>
      <c r="AU22" s="62" t="s">
        <v>893</v>
      </c>
      <c r="AV22" s="62" t="s">
        <v>1581</v>
      </c>
      <c r="AW22" s="62" t="s">
        <v>1582</v>
      </c>
      <c r="AX22" s="62"/>
      <c r="AY22" s="62"/>
    </row>
    <row r="23" spans="1:51" ht="12" customHeight="1">
      <c r="A23" s="1745"/>
      <c r="B23" s="127"/>
      <c r="C23" s="116"/>
      <c r="D23" s="116"/>
      <c r="E23" s="157"/>
      <c r="F23" s="127"/>
      <c r="G23" s="116"/>
      <c r="H23" s="157"/>
      <c r="I23" s="127"/>
      <c r="J23" s="116"/>
      <c r="K23" s="116"/>
      <c r="L23" s="157"/>
      <c r="M23" s="127"/>
      <c r="N23" s="116"/>
      <c r="O23" s="116"/>
      <c r="P23" s="157"/>
      <c r="Q23" s="116"/>
      <c r="R23" s="139"/>
      <c r="S23" s="116"/>
      <c r="T23" s="116"/>
      <c r="U23" s="116"/>
      <c r="V23" s="116"/>
      <c r="W23" s="122"/>
      <c r="X23" s="122"/>
      <c r="Y23" s="122"/>
      <c r="Z23" s="122"/>
      <c r="AA23" s="122"/>
      <c r="AB23" s="122"/>
      <c r="AC23" s="122"/>
      <c r="AD23" s="122"/>
      <c r="AE23" s="122"/>
      <c r="AF23" s="122"/>
      <c r="AG23" s="122"/>
      <c r="AH23" s="122"/>
      <c r="AI23" s="139"/>
      <c r="AJ23" s="157"/>
      <c r="AK23" s="701" t="s">
        <v>1085</v>
      </c>
      <c r="AL23" s="118"/>
      <c r="AM23" s="118"/>
      <c r="AN23" s="536"/>
      <c r="AO23" s="127"/>
      <c r="AP23" s="116"/>
      <c r="AQ23" s="119"/>
      <c r="AR23" s="62"/>
      <c r="AS23" s="62"/>
      <c r="AT23" s="62"/>
      <c r="AU23" s="62"/>
      <c r="AV23" s="62"/>
      <c r="AW23" s="62"/>
      <c r="AX23" s="62"/>
      <c r="AY23" s="62"/>
    </row>
    <row r="24" spans="1:51" ht="12" customHeight="1">
      <c r="A24" s="1752" t="s">
        <v>1237</v>
      </c>
      <c r="B24" s="140" t="s">
        <v>1344</v>
      </c>
      <c r="C24" s="141"/>
      <c r="D24" s="141"/>
      <c r="E24" s="156"/>
      <c r="F24" s="1755">
        <f>自己評価書表紙!O25</f>
        <v>1</v>
      </c>
      <c r="G24" s="1756"/>
      <c r="H24" s="1757"/>
      <c r="I24" s="1732" t="s">
        <v>1836</v>
      </c>
      <c r="J24" s="62" t="s">
        <v>2782</v>
      </c>
      <c r="K24" s="113"/>
      <c r="L24" s="115"/>
      <c r="M24" s="143" t="s">
        <v>2783</v>
      </c>
      <c r="N24" s="113"/>
      <c r="O24" s="113"/>
      <c r="P24" s="115"/>
      <c r="Q24" s="113"/>
      <c r="R24" s="1223" t="s">
        <v>1085</v>
      </c>
      <c r="S24" s="113" t="s">
        <v>2784</v>
      </c>
      <c r="T24" s="113"/>
      <c r="U24" s="113"/>
      <c r="V24" s="113"/>
      <c r="W24" s="113"/>
      <c r="X24" s="113"/>
      <c r="Y24" s="113"/>
      <c r="Z24" s="113"/>
      <c r="AA24" s="113"/>
      <c r="AB24" s="113"/>
      <c r="AC24" s="113"/>
      <c r="AD24" s="113"/>
      <c r="AE24" s="113"/>
      <c r="AF24" s="113"/>
      <c r="AG24" s="113"/>
      <c r="AH24" s="113"/>
      <c r="AI24" s="113"/>
      <c r="AJ24" s="115"/>
      <c r="AK24" s="696" t="s">
        <v>1085</v>
      </c>
      <c r="AL24" s="158" t="s">
        <v>1716</v>
      </c>
      <c r="AM24" s="158"/>
      <c r="AN24" s="543"/>
      <c r="AO24" s="143"/>
      <c r="AP24" s="113"/>
      <c r="AQ24" s="537"/>
      <c r="AR24" s="62"/>
      <c r="AS24" s="62"/>
      <c r="AT24" s="62"/>
      <c r="AU24" s="62"/>
      <c r="AV24" s="62"/>
      <c r="AW24" s="62"/>
      <c r="AX24" s="62"/>
      <c r="AY24" s="62"/>
    </row>
    <row r="25" spans="1:51" ht="12" customHeight="1">
      <c r="A25" s="1753"/>
      <c r="B25" s="124" t="s">
        <v>1854</v>
      </c>
      <c r="C25" s="62"/>
      <c r="D25" s="62"/>
      <c r="E25" s="107"/>
      <c r="F25" s="136"/>
      <c r="G25" s="129"/>
      <c r="H25" s="137"/>
      <c r="I25" s="1733"/>
      <c r="J25" s="62"/>
      <c r="K25" s="62"/>
      <c r="L25" s="107"/>
      <c r="M25" s="124" t="s">
        <v>2785</v>
      </c>
      <c r="N25" s="62"/>
      <c r="O25" s="62"/>
      <c r="P25" s="107"/>
      <c r="Q25" s="62"/>
      <c r="R25" s="125" t="s">
        <v>2786</v>
      </c>
      <c r="S25" s="699" t="s">
        <v>1085</v>
      </c>
      <c r="T25" s="62" t="s">
        <v>2787</v>
      </c>
      <c r="U25" s="62"/>
      <c r="V25" s="699" t="s">
        <v>1085</v>
      </c>
      <c r="W25" s="62" t="s">
        <v>2788</v>
      </c>
      <c r="X25" s="62"/>
      <c r="Y25" s="62"/>
      <c r="Z25" s="699" t="s">
        <v>1085</v>
      </c>
      <c r="AA25" s="62" t="s">
        <v>2789</v>
      </c>
      <c r="AB25" s="62"/>
      <c r="AC25" s="699" t="s">
        <v>1085</v>
      </c>
      <c r="AD25" s="62" t="s">
        <v>2790</v>
      </c>
      <c r="AE25" s="62"/>
      <c r="AF25" s="62"/>
      <c r="AG25" s="123" t="s">
        <v>2791</v>
      </c>
      <c r="AH25" s="62"/>
      <c r="AI25" s="123"/>
      <c r="AJ25" s="107"/>
      <c r="AK25" s="109"/>
      <c r="AL25" s="63" t="s">
        <v>1717</v>
      </c>
      <c r="AM25" s="63"/>
      <c r="AN25" s="190"/>
      <c r="AO25" s="124"/>
      <c r="AP25" s="62"/>
      <c r="AQ25" s="110"/>
      <c r="AR25" s="62"/>
      <c r="AS25" s="62"/>
      <c r="AT25" s="62"/>
      <c r="AU25" s="62"/>
      <c r="AV25" s="62"/>
      <c r="AW25" s="62"/>
      <c r="AX25" s="62"/>
      <c r="AY25" s="62"/>
    </row>
    <row r="26" spans="1:51" ht="12" customHeight="1">
      <c r="A26" s="1753"/>
      <c r="B26" s="424" t="s">
        <v>2822</v>
      </c>
      <c r="C26" s="62"/>
      <c r="D26" s="62"/>
      <c r="E26" s="107"/>
      <c r="F26" s="124"/>
      <c r="G26" s="62"/>
      <c r="H26" s="107"/>
      <c r="I26" s="1733"/>
      <c r="J26" s="62"/>
      <c r="K26" s="62"/>
      <c r="L26" s="107"/>
      <c r="M26" s="124"/>
      <c r="N26" s="62"/>
      <c r="O26" s="62"/>
      <c r="P26" s="107"/>
      <c r="Q26" s="62"/>
      <c r="R26" s="699" t="s">
        <v>1085</v>
      </c>
      <c r="S26" s="62" t="s">
        <v>2792</v>
      </c>
      <c r="T26" s="62"/>
      <c r="U26" s="62"/>
      <c r="V26" s="62"/>
      <c r="W26" s="62"/>
      <c r="X26" s="62"/>
      <c r="Y26" s="62"/>
      <c r="Z26" s="62"/>
      <c r="AA26" s="62"/>
      <c r="AB26" s="62"/>
      <c r="AC26" s="62"/>
      <c r="AD26" s="62"/>
      <c r="AE26" s="62"/>
      <c r="AF26" s="62"/>
      <c r="AG26" s="62"/>
      <c r="AH26" s="62"/>
      <c r="AI26" s="62"/>
      <c r="AJ26" s="107"/>
      <c r="AK26" s="693" t="s">
        <v>1085</v>
      </c>
      <c r="AL26" s="62" t="s">
        <v>1600</v>
      </c>
      <c r="AM26" s="62"/>
      <c r="AN26" s="107"/>
      <c r="AO26" s="109"/>
      <c r="AP26" s="63"/>
      <c r="AQ26" s="110"/>
      <c r="AR26" s="62"/>
      <c r="AS26" s="62"/>
      <c r="AT26" s="62"/>
      <c r="AU26" s="62"/>
      <c r="AV26" s="62"/>
      <c r="AW26" s="62"/>
      <c r="AX26" s="62"/>
      <c r="AY26" s="62"/>
    </row>
    <row r="27" spans="1:51" ht="12" customHeight="1">
      <c r="A27" s="1753"/>
      <c r="B27" s="124"/>
      <c r="C27" s="62"/>
      <c r="D27" s="62"/>
      <c r="E27" s="107"/>
      <c r="F27" s="124"/>
      <c r="G27" s="62"/>
      <c r="H27" s="107"/>
      <c r="I27" s="1733"/>
      <c r="J27" s="116"/>
      <c r="K27" s="116"/>
      <c r="L27" s="157"/>
      <c r="M27" s="127"/>
      <c r="N27" s="116"/>
      <c r="O27" s="116"/>
      <c r="P27" s="157"/>
      <c r="Q27" s="116"/>
      <c r="R27" s="703" t="s">
        <v>1085</v>
      </c>
      <c r="S27" s="116" t="s">
        <v>2793</v>
      </c>
      <c r="T27" s="116"/>
      <c r="U27" s="116"/>
      <c r="V27" s="116"/>
      <c r="W27" s="116"/>
      <c r="X27" s="116"/>
      <c r="Y27" s="116"/>
      <c r="Z27" s="116"/>
      <c r="AA27" s="116"/>
      <c r="AB27" s="116"/>
      <c r="AC27" s="116"/>
      <c r="AD27" s="116"/>
      <c r="AE27" s="116"/>
      <c r="AF27" s="116"/>
      <c r="AG27" s="116"/>
      <c r="AH27" s="116"/>
      <c r="AI27" s="116"/>
      <c r="AJ27" s="157"/>
      <c r="AK27" s="109"/>
      <c r="AL27" s="138" t="s">
        <v>1605</v>
      </c>
      <c r="AM27" s="138"/>
      <c r="AN27" s="542"/>
      <c r="AO27" s="124"/>
      <c r="AP27" s="62"/>
      <c r="AQ27" s="110"/>
      <c r="AR27" s="62"/>
      <c r="AS27" s="62"/>
      <c r="AT27" s="62"/>
      <c r="AU27" s="62"/>
      <c r="AV27" s="62"/>
      <c r="AW27" s="62"/>
      <c r="AX27" s="62"/>
      <c r="AY27" s="62"/>
    </row>
    <row r="28" spans="1:51" ht="12" customHeight="1">
      <c r="A28" s="1753"/>
      <c r="B28" s="124"/>
      <c r="C28" s="62"/>
      <c r="D28" s="62"/>
      <c r="E28" s="107"/>
      <c r="F28" s="124"/>
      <c r="G28" s="62"/>
      <c r="H28" s="107"/>
      <c r="I28" s="1733"/>
      <c r="J28" s="113" t="s">
        <v>2794</v>
      </c>
      <c r="K28" s="113"/>
      <c r="L28" s="115"/>
      <c r="M28" s="143" t="s">
        <v>898</v>
      </c>
      <c r="N28" s="113"/>
      <c r="O28" s="113"/>
      <c r="P28" s="115"/>
      <c r="Q28" s="62" t="s">
        <v>2795</v>
      </c>
      <c r="R28" s="121" t="s">
        <v>899</v>
      </c>
      <c r="S28" s="62"/>
      <c r="T28" s="62"/>
      <c r="U28" s="62"/>
      <c r="V28" s="62"/>
      <c r="W28" s="62"/>
      <c r="X28" s="62"/>
      <c r="Y28" s="62"/>
      <c r="Z28" s="62"/>
      <c r="AA28" s="62"/>
      <c r="AB28" s="62"/>
      <c r="AC28" s="62"/>
      <c r="AD28" s="62"/>
      <c r="AE28" s="62"/>
      <c r="AF28" s="62"/>
      <c r="AG28" s="62"/>
      <c r="AH28" s="62"/>
      <c r="AI28" s="62"/>
      <c r="AJ28" s="107"/>
      <c r="AK28" s="693" t="s">
        <v>1085</v>
      </c>
      <c r="AL28" s="62" t="s">
        <v>1607</v>
      </c>
      <c r="AM28" s="62"/>
      <c r="AN28" s="542"/>
      <c r="AO28" s="124"/>
      <c r="AP28" s="62"/>
      <c r="AQ28" s="110"/>
      <c r="AR28" s="62"/>
      <c r="AS28" s="62"/>
      <c r="AT28" s="62"/>
      <c r="AU28" s="62"/>
      <c r="AV28" s="62"/>
      <c r="AW28" s="62"/>
      <c r="AX28" s="62"/>
      <c r="AY28" s="62"/>
    </row>
    <row r="29" spans="1:51" ht="12" customHeight="1">
      <c r="A29" s="1753"/>
      <c r="B29" s="124"/>
      <c r="C29" s="62"/>
      <c r="D29" s="62"/>
      <c r="E29" s="107"/>
      <c r="F29" s="124"/>
      <c r="G29" s="62"/>
      <c r="H29" s="107"/>
      <c r="I29" s="1733"/>
      <c r="J29" s="62" t="s">
        <v>2796</v>
      </c>
      <c r="K29" s="62"/>
      <c r="L29" s="107"/>
      <c r="M29" s="124"/>
      <c r="N29" s="62"/>
      <c r="O29" s="62"/>
      <c r="P29" s="107"/>
      <c r="Q29" s="62"/>
      <c r="R29" s="125" t="s">
        <v>2786</v>
      </c>
      <c r="S29" s="699" t="s">
        <v>1085</v>
      </c>
      <c r="T29" s="62" t="s">
        <v>2797</v>
      </c>
      <c r="U29" s="62"/>
      <c r="V29" s="62"/>
      <c r="W29" s="62"/>
      <c r="X29" s="699" t="s">
        <v>1085</v>
      </c>
      <c r="Y29" s="62" t="s">
        <v>900</v>
      </c>
      <c r="Z29" s="62"/>
      <c r="AA29" s="62"/>
      <c r="AB29" s="62"/>
      <c r="AC29" s="699" t="s">
        <v>1085</v>
      </c>
      <c r="AD29" s="62" t="s">
        <v>2790</v>
      </c>
      <c r="AE29" s="62"/>
      <c r="AF29" s="62"/>
      <c r="AG29" s="123" t="s">
        <v>2791</v>
      </c>
      <c r="AH29" s="62"/>
      <c r="AI29" s="123"/>
      <c r="AJ29" s="107"/>
      <c r="AK29" s="693" t="s">
        <v>1085</v>
      </c>
      <c r="AL29" s="62"/>
      <c r="AM29" s="62"/>
      <c r="AN29" s="107"/>
      <c r="AO29" s="124"/>
      <c r="AP29" s="62"/>
      <c r="AQ29" s="110"/>
      <c r="AR29" s="62"/>
      <c r="AS29" s="62"/>
      <c r="AT29" s="62"/>
      <c r="AU29" s="62"/>
      <c r="AV29" s="62"/>
      <c r="AW29" s="62"/>
      <c r="AX29" s="62"/>
      <c r="AY29" s="62"/>
    </row>
    <row r="30" spans="1:51" ht="12" customHeight="1">
      <c r="A30" s="1753"/>
      <c r="B30" s="124"/>
      <c r="C30" s="62"/>
      <c r="D30" s="62"/>
      <c r="E30" s="107"/>
      <c r="F30" s="124"/>
      <c r="G30" s="62"/>
      <c r="H30" s="107"/>
      <c r="I30" s="1733"/>
      <c r="J30" s="62"/>
      <c r="K30" s="62"/>
      <c r="L30" s="107"/>
      <c r="M30" s="127"/>
      <c r="N30" s="116"/>
      <c r="O30" s="116"/>
      <c r="P30" s="157"/>
      <c r="Q30" s="116" t="s">
        <v>2795</v>
      </c>
      <c r="R30" s="116" t="s">
        <v>898</v>
      </c>
      <c r="S30" s="116"/>
      <c r="T30" s="116"/>
      <c r="U30" s="116"/>
      <c r="V30" s="116"/>
      <c r="W30" s="116" t="s">
        <v>2786</v>
      </c>
      <c r="X30" s="1731"/>
      <c r="Y30" s="1731"/>
      <c r="Z30" s="1731"/>
      <c r="AA30" s="1731"/>
      <c r="AB30" s="1731"/>
      <c r="AC30" s="116" t="s">
        <v>2798</v>
      </c>
      <c r="AD30" s="116" t="s">
        <v>1597</v>
      </c>
      <c r="AE30" s="116"/>
      <c r="AF30" s="116" t="s">
        <v>2791</v>
      </c>
      <c r="AG30" s="116"/>
      <c r="AH30" s="116"/>
      <c r="AI30" s="116"/>
      <c r="AJ30" s="157"/>
      <c r="AK30" s="63"/>
      <c r="AL30" s="62"/>
      <c r="AM30" s="62"/>
      <c r="AN30" s="107"/>
      <c r="AO30" s="124"/>
      <c r="AP30" s="62"/>
      <c r="AQ30" s="110"/>
      <c r="AR30" s="62"/>
      <c r="AS30" s="62"/>
      <c r="AT30" s="62">
        <v>50</v>
      </c>
      <c r="AU30" s="62">
        <v>55</v>
      </c>
      <c r="AV30" s="62">
        <v>60</v>
      </c>
      <c r="AW30" s="62">
        <v>65</v>
      </c>
      <c r="AX30" s="62"/>
      <c r="AY30" s="62"/>
    </row>
    <row r="31" spans="1:51" ht="12" customHeight="1">
      <c r="A31" s="1753"/>
      <c r="B31" s="124"/>
      <c r="C31" s="62"/>
      <c r="D31" s="62"/>
      <c r="E31" s="107"/>
      <c r="F31" s="124"/>
      <c r="G31" s="62"/>
      <c r="H31" s="107"/>
      <c r="I31" s="1733"/>
      <c r="J31" s="62"/>
      <c r="K31" s="62"/>
      <c r="L31" s="107"/>
      <c r="M31" s="143" t="s">
        <v>1855</v>
      </c>
      <c r="N31" s="113"/>
      <c r="O31" s="113"/>
      <c r="P31" s="115"/>
      <c r="Q31" s="62" t="s">
        <v>2795</v>
      </c>
      <c r="R31" s="62" t="s">
        <v>1598</v>
      </c>
      <c r="S31" s="62"/>
      <c r="T31" s="62"/>
      <c r="U31" s="62"/>
      <c r="V31" s="62"/>
      <c r="W31" s="62"/>
      <c r="X31" s="62"/>
      <c r="Y31" s="62"/>
      <c r="Z31" s="62"/>
      <c r="AA31" s="62"/>
      <c r="AB31" s="62"/>
      <c r="AC31" s="62"/>
      <c r="AD31" s="62"/>
      <c r="AE31" s="62"/>
      <c r="AF31" s="62"/>
      <c r="AG31" s="62"/>
      <c r="AH31" s="62"/>
      <c r="AI31" s="62"/>
      <c r="AJ31" s="107"/>
      <c r="AK31" s="63"/>
      <c r="AL31" s="62"/>
      <c r="AM31" s="62"/>
      <c r="AN31" s="107"/>
      <c r="AO31" s="124"/>
      <c r="AP31" s="62"/>
      <c r="AQ31" s="110"/>
      <c r="AR31" s="62"/>
      <c r="AS31" s="62"/>
      <c r="AT31" s="62"/>
      <c r="AU31" s="62"/>
      <c r="AV31" s="62"/>
      <c r="AW31" s="62"/>
      <c r="AX31" s="62"/>
      <c r="AY31" s="62"/>
    </row>
    <row r="32" spans="1:51" ht="12" customHeight="1">
      <c r="A32" s="1753"/>
      <c r="B32" s="124"/>
      <c r="C32" s="62"/>
      <c r="D32" s="62"/>
      <c r="E32" s="107"/>
      <c r="F32" s="124"/>
      <c r="G32" s="62"/>
      <c r="H32" s="107"/>
      <c r="I32" s="1733"/>
      <c r="J32" s="62"/>
      <c r="K32" s="62"/>
      <c r="L32" s="107"/>
      <c r="M32" s="124" t="s">
        <v>2799</v>
      </c>
      <c r="N32" s="62"/>
      <c r="O32" s="62"/>
      <c r="P32" s="107"/>
      <c r="Q32" s="1746" t="s">
        <v>1599</v>
      </c>
      <c r="R32" s="1747"/>
      <c r="S32" s="1747"/>
      <c r="T32" s="1747"/>
      <c r="U32" s="1747"/>
      <c r="V32" s="1747"/>
      <c r="W32" s="1747"/>
      <c r="X32" s="1747"/>
      <c r="Y32" s="1747"/>
      <c r="Z32" s="1747"/>
      <c r="AA32" s="1748"/>
      <c r="AB32" s="1742" t="s">
        <v>1345</v>
      </c>
      <c r="AC32" s="1736"/>
      <c r="AD32" s="1736"/>
      <c r="AE32" s="1736"/>
      <c r="AF32" s="1736"/>
      <c r="AG32" s="1736"/>
      <c r="AH32" s="1736"/>
      <c r="AI32" s="1736"/>
      <c r="AJ32" s="1743"/>
      <c r="AK32" s="63"/>
      <c r="AL32" s="62"/>
      <c r="AM32" s="546"/>
      <c r="AN32" s="547"/>
      <c r="AO32" s="124"/>
      <c r="AP32" s="62"/>
      <c r="AQ32" s="110"/>
      <c r="AR32" s="62"/>
      <c r="AS32" s="62"/>
      <c r="AT32" s="62"/>
      <c r="AU32" s="62"/>
      <c r="AV32" s="62"/>
      <c r="AW32" s="62"/>
      <c r="AX32" s="62"/>
      <c r="AY32" s="62"/>
    </row>
    <row r="33" spans="1:51" ht="12" customHeight="1">
      <c r="A33" s="1753"/>
      <c r="B33" s="124"/>
      <c r="C33" s="62"/>
      <c r="D33" s="62"/>
      <c r="E33" s="107"/>
      <c r="F33" s="124"/>
      <c r="G33" s="62"/>
      <c r="H33" s="107"/>
      <c r="I33" s="1733"/>
      <c r="J33" s="62"/>
      <c r="K33" s="62"/>
      <c r="L33" s="107"/>
      <c r="M33" s="124"/>
      <c r="N33" s="62"/>
      <c r="O33" s="62"/>
      <c r="P33" s="107"/>
      <c r="Q33" s="1749"/>
      <c r="R33" s="1750"/>
      <c r="S33" s="1750"/>
      <c r="T33" s="1750"/>
      <c r="U33" s="1750"/>
      <c r="V33" s="1750"/>
      <c r="W33" s="1750"/>
      <c r="X33" s="1750"/>
      <c r="Y33" s="1750"/>
      <c r="Z33" s="1750"/>
      <c r="AA33" s="1751"/>
      <c r="AB33" s="1774" t="s">
        <v>1085</v>
      </c>
      <c r="AC33" s="1646"/>
      <c r="AD33" s="1775"/>
      <c r="AE33" s="1774" t="s">
        <v>1085</v>
      </c>
      <c r="AF33" s="1646"/>
      <c r="AG33" s="1775"/>
      <c r="AH33" s="1776" t="s">
        <v>1085</v>
      </c>
      <c r="AI33" s="1777"/>
      <c r="AJ33" s="1778"/>
      <c r="AK33" s="63"/>
      <c r="AL33" s="62"/>
      <c r="AM33" s="62"/>
      <c r="AN33" s="107"/>
      <c r="AO33" s="124"/>
      <c r="AP33" s="62"/>
      <c r="AQ33" s="110"/>
      <c r="AR33" s="62"/>
      <c r="AS33" s="62"/>
      <c r="AT33" s="62"/>
      <c r="AU33" s="62"/>
      <c r="AV33" s="62"/>
      <c r="AW33" s="62"/>
      <c r="AX33" s="62"/>
      <c r="AY33" s="62"/>
    </row>
    <row r="34" spans="1:51" ht="12" customHeight="1">
      <c r="A34" s="1753"/>
      <c r="B34" s="124"/>
      <c r="C34" s="62"/>
      <c r="D34" s="62"/>
      <c r="E34" s="107"/>
      <c r="F34" s="124"/>
      <c r="G34" s="62"/>
      <c r="H34" s="107"/>
      <c r="I34" s="1733"/>
      <c r="J34" s="62"/>
      <c r="K34" s="62"/>
      <c r="L34" s="107"/>
      <c r="M34" s="124"/>
      <c r="N34" s="62"/>
      <c r="O34" s="62"/>
      <c r="P34" s="107"/>
      <c r="Q34" s="1760" t="s">
        <v>1601</v>
      </c>
      <c r="R34" s="1761"/>
      <c r="S34" s="1770"/>
      <c r="T34" s="1760" t="s">
        <v>1602</v>
      </c>
      <c r="U34" s="1761"/>
      <c r="V34" s="1761"/>
      <c r="W34" s="1761"/>
      <c r="X34" s="1761"/>
      <c r="Y34" s="1770"/>
      <c r="Z34" s="1766" t="s">
        <v>1603</v>
      </c>
      <c r="AA34" s="1767"/>
      <c r="AB34" s="1746">
        <v>20</v>
      </c>
      <c r="AC34" s="1761" t="s">
        <v>1604</v>
      </c>
      <c r="AD34" s="1770"/>
      <c r="AE34" s="1746">
        <v>20</v>
      </c>
      <c r="AF34" s="1761" t="s">
        <v>1604</v>
      </c>
      <c r="AG34" s="1770"/>
      <c r="AH34" s="1746">
        <v>30</v>
      </c>
      <c r="AI34" s="1761" t="s">
        <v>1604</v>
      </c>
      <c r="AJ34" s="1770"/>
      <c r="AK34" s="63"/>
      <c r="AL34" s="62"/>
      <c r="AM34" s="138"/>
      <c r="AN34" s="542"/>
      <c r="AO34" s="124"/>
      <c r="AP34" s="62"/>
      <c r="AQ34" s="110"/>
      <c r="AR34" s="62"/>
      <c r="AS34" s="62"/>
      <c r="AT34" s="62"/>
      <c r="AU34" s="62"/>
      <c r="AV34" s="62"/>
      <c r="AW34" s="62"/>
      <c r="AX34" s="62"/>
      <c r="AY34" s="62"/>
    </row>
    <row r="35" spans="1:51" ht="12" customHeight="1">
      <c r="A35" s="1753"/>
      <c r="B35" s="124"/>
      <c r="C35" s="62"/>
      <c r="D35" s="62"/>
      <c r="E35" s="107"/>
      <c r="F35" s="124"/>
      <c r="G35" s="62"/>
      <c r="H35" s="107"/>
      <c r="I35" s="1733"/>
      <c r="J35" s="62"/>
      <c r="K35" s="62"/>
      <c r="L35" s="107"/>
      <c r="M35" s="124"/>
      <c r="N35" s="62"/>
      <c r="O35" s="62"/>
      <c r="P35" s="107"/>
      <c r="Q35" s="1762"/>
      <c r="R35" s="1763"/>
      <c r="S35" s="1771"/>
      <c r="T35" s="1762"/>
      <c r="U35" s="1763"/>
      <c r="V35" s="1763"/>
      <c r="W35" s="1763"/>
      <c r="X35" s="1763"/>
      <c r="Y35" s="1771"/>
      <c r="Z35" s="1768"/>
      <c r="AA35" s="1769"/>
      <c r="AB35" s="1749"/>
      <c r="AC35" s="1765"/>
      <c r="AD35" s="1772"/>
      <c r="AE35" s="1749"/>
      <c r="AF35" s="1765"/>
      <c r="AG35" s="1772"/>
      <c r="AH35" s="1749"/>
      <c r="AI35" s="1765"/>
      <c r="AJ35" s="1772"/>
      <c r="AK35" s="63"/>
      <c r="AL35" s="62"/>
      <c r="AM35" s="138"/>
      <c r="AN35" s="542"/>
      <c r="AO35" s="124"/>
      <c r="AP35" s="62"/>
      <c r="AQ35" s="110"/>
      <c r="AR35" s="62"/>
      <c r="AS35" s="62"/>
      <c r="AT35" s="62"/>
      <c r="AU35" s="62"/>
      <c r="AV35" s="62"/>
      <c r="AW35" s="62"/>
      <c r="AX35" s="62"/>
      <c r="AY35" s="62"/>
    </row>
    <row r="36" spans="1:51" ht="12" customHeight="1">
      <c r="A36" s="1753"/>
      <c r="B36" s="124"/>
      <c r="C36" s="62"/>
      <c r="D36" s="62"/>
      <c r="E36" s="107"/>
      <c r="F36" s="124"/>
      <c r="G36" s="62"/>
      <c r="H36" s="107"/>
      <c r="I36" s="1733"/>
      <c r="J36" s="62"/>
      <c r="K36" s="62"/>
      <c r="L36" s="107"/>
      <c r="M36" s="124"/>
      <c r="N36" s="62"/>
      <c r="O36" s="62"/>
      <c r="P36" s="107"/>
      <c r="Q36" s="1762"/>
      <c r="R36" s="1763"/>
      <c r="S36" s="1771"/>
      <c r="T36" s="1762"/>
      <c r="U36" s="1763"/>
      <c r="V36" s="1763"/>
      <c r="W36" s="1763"/>
      <c r="X36" s="1763"/>
      <c r="Y36" s="1771"/>
      <c r="Z36" s="1766" t="s">
        <v>1606</v>
      </c>
      <c r="AA36" s="1767"/>
      <c r="AB36" s="1746">
        <v>20</v>
      </c>
      <c r="AC36" s="1761" t="s">
        <v>1604</v>
      </c>
      <c r="AD36" s="1770"/>
      <c r="AE36" s="1746">
        <v>30</v>
      </c>
      <c r="AF36" s="1761" t="s">
        <v>1604</v>
      </c>
      <c r="AG36" s="1770"/>
      <c r="AH36" s="1746">
        <v>40</v>
      </c>
      <c r="AI36" s="1761" t="s">
        <v>1604</v>
      </c>
      <c r="AJ36" s="1770"/>
      <c r="AK36" s="63"/>
      <c r="AL36" s="62"/>
      <c r="AM36" s="62"/>
      <c r="AN36" s="107"/>
      <c r="AO36" s="109"/>
      <c r="AP36" s="63"/>
      <c r="AQ36" s="110"/>
      <c r="AR36" s="62"/>
      <c r="AS36" s="62"/>
      <c r="AT36" s="62"/>
      <c r="AU36" s="62"/>
      <c r="AV36" s="62"/>
      <c r="AW36" s="62"/>
      <c r="AX36" s="62"/>
      <c r="AY36" s="62"/>
    </row>
    <row r="37" spans="1:51" ht="12" customHeight="1">
      <c r="A37" s="1753"/>
      <c r="B37" s="124"/>
      <c r="C37" s="62"/>
      <c r="D37" s="62"/>
      <c r="E37" s="107"/>
      <c r="F37" s="124"/>
      <c r="G37" s="62"/>
      <c r="H37" s="107"/>
      <c r="I37" s="1733"/>
      <c r="J37" s="62"/>
      <c r="K37" s="62"/>
      <c r="L37" s="107"/>
      <c r="M37" s="124"/>
      <c r="N37" s="62"/>
      <c r="O37" s="62"/>
      <c r="P37" s="107"/>
      <c r="Q37" s="1762"/>
      <c r="R37" s="1763"/>
      <c r="S37" s="1771"/>
      <c r="T37" s="1764"/>
      <c r="U37" s="1765"/>
      <c r="V37" s="1765"/>
      <c r="W37" s="1765"/>
      <c r="X37" s="1765"/>
      <c r="Y37" s="1772"/>
      <c r="Z37" s="1768"/>
      <c r="AA37" s="1769"/>
      <c r="AB37" s="1749"/>
      <c r="AC37" s="1765"/>
      <c r="AD37" s="1772"/>
      <c r="AE37" s="1749"/>
      <c r="AF37" s="1765"/>
      <c r="AG37" s="1772"/>
      <c r="AH37" s="1749"/>
      <c r="AI37" s="1765"/>
      <c r="AJ37" s="1772"/>
      <c r="AK37" s="63"/>
      <c r="AL37" s="62"/>
      <c r="AM37" s="62"/>
      <c r="AN37" s="107"/>
      <c r="AO37" s="109"/>
      <c r="AP37" s="63"/>
      <c r="AQ37" s="110"/>
      <c r="AR37" s="62"/>
      <c r="AS37" s="62"/>
      <c r="AT37" s="62"/>
      <c r="AU37" s="62"/>
      <c r="AV37" s="62"/>
      <c r="AW37" s="62"/>
      <c r="AX37" s="62"/>
      <c r="AY37" s="62"/>
    </row>
    <row r="38" spans="1:51" ht="12" customHeight="1">
      <c r="A38" s="1753"/>
      <c r="B38" s="124"/>
      <c r="C38" s="62"/>
      <c r="D38" s="62"/>
      <c r="E38" s="107"/>
      <c r="F38" s="124"/>
      <c r="G38" s="62"/>
      <c r="H38" s="107"/>
      <c r="I38" s="1733"/>
      <c r="J38" s="62"/>
      <c r="K38" s="62"/>
      <c r="L38" s="107"/>
      <c r="M38" s="124"/>
      <c r="N38" s="62"/>
      <c r="O38" s="62"/>
      <c r="P38" s="107"/>
      <c r="Q38" s="1762"/>
      <c r="R38" s="1763"/>
      <c r="S38" s="1771"/>
      <c r="T38" s="1760" t="s">
        <v>1608</v>
      </c>
      <c r="U38" s="1761"/>
      <c r="V38" s="1761"/>
      <c r="W38" s="1761"/>
      <c r="X38" s="1761"/>
      <c r="Y38" s="1761"/>
      <c r="Z38" s="1766" t="s">
        <v>1603</v>
      </c>
      <c r="AA38" s="1767"/>
      <c r="AB38" s="1746">
        <v>30</v>
      </c>
      <c r="AC38" s="1761" t="s">
        <v>1604</v>
      </c>
      <c r="AD38" s="1770"/>
      <c r="AE38" s="1746">
        <v>30</v>
      </c>
      <c r="AF38" s="1761" t="s">
        <v>1604</v>
      </c>
      <c r="AG38" s="1770"/>
      <c r="AH38" s="1746">
        <v>40</v>
      </c>
      <c r="AI38" s="1761" t="s">
        <v>1604</v>
      </c>
      <c r="AJ38" s="1770"/>
      <c r="AK38" s="63"/>
      <c r="AL38" s="62"/>
      <c r="AM38" s="62"/>
      <c r="AN38" s="107"/>
      <c r="AO38" s="109"/>
      <c r="AP38" s="63"/>
      <c r="AQ38" s="110"/>
      <c r="AR38" s="62"/>
      <c r="AS38" s="62"/>
      <c r="AT38" s="62"/>
      <c r="AU38" s="62"/>
      <c r="AV38" s="62"/>
      <c r="AW38" s="62"/>
      <c r="AX38" s="62"/>
      <c r="AY38" s="62"/>
    </row>
    <row r="39" spans="1:51" ht="12" customHeight="1">
      <c r="A39" s="1753"/>
      <c r="B39" s="124"/>
      <c r="C39" s="62"/>
      <c r="D39" s="62"/>
      <c r="E39" s="107"/>
      <c r="F39" s="124"/>
      <c r="G39" s="62"/>
      <c r="H39" s="107"/>
      <c r="I39" s="1733"/>
      <c r="J39" s="62"/>
      <c r="K39" s="62"/>
      <c r="L39" s="107"/>
      <c r="M39" s="124"/>
      <c r="N39" s="62"/>
      <c r="O39" s="62"/>
      <c r="P39" s="107"/>
      <c r="Q39" s="1762"/>
      <c r="R39" s="1763"/>
      <c r="S39" s="1771"/>
      <c r="T39" s="1762"/>
      <c r="U39" s="1763"/>
      <c r="V39" s="1763"/>
      <c r="W39" s="1763"/>
      <c r="X39" s="1763"/>
      <c r="Y39" s="1763"/>
      <c r="Z39" s="1768"/>
      <c r="AA39" s="1769"/>
      <c r="AB39" s="1749"/>
      <c r="AC39" s="1765"/>
      <c r="AD39" s="1772"/>
      <c r="AE39" s="1749"/>
      <c r="AF39" s="1765"/>
      <c r="AG39" s="1772"/>
      <c r="AH39" s="1749"/>
      <c r="AI39" s="1765"/>
      <c r="AJ39" s="1772"/>
      <c r="AK39" s="63"/>
      <c r="AL39" s="62"/>
      <c r="AM39" s="62"/>
      <c r="AN39" s="107"/>
      <c r="AO39" s="109"/>
      <c r="AP39" s="63"/>
      <c r="AQ39" s="110"/>
      <c r="AR39" s="62"/>
      <c r="AS39" s="62"/>
      <c r="AT39" s="62"/>
      <c r="AU39" s="62"/>
      <c r="AV39" s="62"/>
      <c r="AW39" s="62"/>
      <c r="AX39" s="62"/>
      <c r="AY39" s="62"/>
    </row>
    <row r="40" spans="1:51" ht="12" customHeight="1">
      <c r="A40" s="1753"/>
      <c r="B40" s="124"/>
      <c r="C40" s="62"/>
      <c r="D40" s="62"/>
      <c r="E40" s="107"/>
      <c r="F40" s="124"/>
      <c r="G40" s="62"/>
      <c r="H40" s="107"/>
      <c r="I40" s="1733"/>
      <c r="J40" s="62"/>
      <c r="K40" s="62"/>
      <c r="L40" s="107"/>
      <c r="M40" s="124"/>
      <c r="N40" s="62"/>
      <c r="O40" s="62"/>
      <c r="P40" s="107"/>
      <c r="Q40" s="1762"/>
      <c r="R40" s="1763"/>
      <c r="S40" s="1771"/>
      <c r="T40" s="1762"/>
      <c r="U40" s="1763"/>
      <c r="V40" s="1763"/>
      <c r="W40" s="1763"/>
      <c r="X40" s="1763"/>
      <c r="Y40" s="1763"/>
      <c r="Z40" s="1766" t="s">
        <v>1606</v>
      </c>
      <c r="AA40" s="1767"/>
      <c r="AB40" s="1746">
        <v>30</v>
      </c>
      <c r="AC40" s="1761" t="s">
        <v>1604</v>
      </c>
      <c r="AD40" s="1770"/>
      <c r="AE40" s="1746">
        <v>40</v>
      </c>
      <c r="AF40" s="1761" t="s">
        <v>1604</v>
      </c>
      <c r="AG40" s="1770"/>
      <c r="AH40" s="1746">
        <v>50</v>
      </c>
      <c r="AI40" s="1761" t="s">
        <v>1604</v>
      </c>
      <c r="AJ40" s="1770"/>
      <c r="AK40" s="63"/>
      <c r="AL40" s="62"/>
      <c r="AM40" s="62"/>
      <c r="AN40" s="107"/>
      <c r="AO40" s="109"/>
      <c r="AP40" s="63"/>
      <c r="AQ40" s="110"/>
      <c r="AR40" s="62"/>
      <c r="AS40" s="62"/>
      <c r="AT40" s="62"/>
      <c r="AU40" s="62"/>
      <c r="AV40" s="62"/>
      <c r="AW40" s="62"/>
      <c r="AX40" s="62"/>
      <c r="AY40" s="62"/>
    </row>
    <row r="41" spans="1:51" ht="12" customHeight="1">
      <c r="A41" s="1753"/>
      <c r="B41" s="124"/>
      <c r="C41" s="62"/>
      <c r="D41" s="62"/>
      <c r="E41" s="107"/>
      <c r="F41" s="124"/>
      <c r="G41" s="62"/>
      <c r="H41" s="107"/>
      <c r="I41" s="1733"/>
      <c r="J41" s="62"/>
      <c r="K41" s="62"/>
      <c r="L41" s="107"/>
      <c r="M41" s="124"/>
      <c r="N41" s="62"/>
      <c r="O41" s="62"/>
      <c r="P41" s="107"/>
      <c r="Q41" s="1764"/>
      <c r="R41" s="1765"/>
      <c r="S41" s="1772"/>
      <c r="T41" s="1764"/>
      <c r="U41" s="1765"/>
      <c r="V41" s="1765"/>
      <c r="W41" s="1765"/>
      <c r="X41" s="1765"/>
      <c r="Y41" s="1765"/>
      <c r="Z41" s="1768"/>
      <c r="AA41" s="1769"/>
      <c r="AB41" s="1749"/>
      <c r="AC41" s="1765"/>
      <c r="AD41" s="1772"/>
      <c r="AE41" s="1749"/>
      <c r="AF41" s="1765"/>
      <c r="AG41" s="1772"/>
      <c r="AH41" s="1749"/>
      <c r="AI41" s="1765"/>
      <c r="AJ41" s="1772"/>
      <c r="AK41" s="63"/>
      <c r="AL41" s="62"/>
      <c r="AM41" s="62"/>
      <c r="AN41" s="107"/>
      <c r="AO41" s="109"/>
      <c r="AP41" s="63"/>
      <c r="AQ41" s="110"/>
      <c r="AR41" s="62"/>
      <c r="AS41" s="62"/>
      <c r="AT41" s="62"/>
      <c r="AU41" s="62"/>
      <c r="AV41" s="62"/>
      <c r="AW41" s="62"/>
      <c r="AX41" s="62"/>
      <c r="AY41" s="62"/>
    </row>
    <row r="42" spans="1:51" ht="12" customHeight="1">
      <c r="A42" s="1753"/>
      <c r="B42" s="124"/>
      <c r="C42" s="62"/>
      <c r="D42" s="62"/>
      <c r="E42" s="107"/>
      <c r="F42" s="124"/>
      <c r="G42" s="62"/>
      <c r="H42" s="107"/>
      <c r="I42" s="1733"/>
      <c r="J42" s="62"/>
      <c r="K42" s="62"/>
      <c r="L42" s="107"/>
      <c r="M42" s="124"/>
      <c r="N42" s="62"/>
      <c r="O42" s="62"/>
      <c r="P42" s="107"/>
      <c r="Q42" s="1760" t="s">
        <v>143</v>
      </c>
      <c r="R42" s="1761"/>
      <c r="S42" s="1770"/>
      <c r="T42" s="1766" t="s">
        <v>144</v>
      </c>
      <c r="U42" s="1779"/>
      <c r="V42" s="1779"/>
      <c r="W42" s="1779"/>
      <c r="X42" s="1779"/>
      <c r="Y42" s="1779"/>
      <c r="Z42" s="1779"/>
      <c r="AA42" s="1767"/>
      <c r="AB42" s="1746">
        <v>40</v>
      </c>
      <c r="AC42" s="1761" t="s">
        <v>1604</v>
      </c>
      <c r="AD42" s="1770"/>
      <c r="AE42" s="1746">
        <v>40</v>
      </c>
      <c r="AF42" s="1761" t="s">
        <v>1604</v>
      </c>
      <c r="AG42" s="1770"/>
      <c r="AH42" s="1746">
        <v>50</v>
      </c>
      <c r="AI42" s="1761" t="s">
        <v>1604</v>
      </c>
      <c r="AJ42" s="1770"/>
      <c r="AK42" s="63"/>
      <c r="AL42" s="62"/>
      <c r="AM42" s="62"/>
      <c r="AN42" s="107"/>
      <c r="AO42" s="124"/>
      <c r="AP42" s="62"/>
      <c r="AQ42" s="110"/>
      <c r="AR42" s="62"/>
      <c r="AS42" s="62"/>
      <c r="AT42" s="62"/>
      <c r="AU42" s="62"/>
      <c r="AV42" s="62"/>
      <c r="AW42" s="62"/>
      <c r="AX42" s="62"/>
      <c r="AY42" s="62"/>
    </row>
    <row r="43" spans="1:51" ht="12" customHeight="1">
      <c r="A43" s="1753"/>
      <c r="B43" s="124"/>
      <c r="C43" s="62"/>
      <c r="D43" s="62"/>
      <c r="E43" s="107"/>
      <c r="F43" s="124"/>
      <c r="G43" s="62"/>
      <c r="H43" s="107"/>
      <c r="I43" s="1733"/>
      <c r="J43" s="62"/>
      <c r="K43" s="62"/>
      <c r="L43" s="107"/>
      <c r="M43" s="124"/>
      <c r="N43" s="62"/>
      <c r="O43" s="62"/>
      <c r="P43" s="107"/>
      <c r="Q43" s="1762"/>
      <c r="R43" s="1763"/>
      <c r="S43" s="1771"/>
      <c r="T43" s="1768"/>
      <c r="U43" s="1780"/>
      <c r="V43" s="1780"/>
      <c r="W43" s="1780"/>
      <c r="X43" s="1780"/>
      <c r="Y43" s="1780"/>
      <c r="Z43" s="1780"/>
      <c r="AA43" s="1769"/>
      <c r="AB43" s="1749"/>
      <c r="AC43" s="1765"/>
      <c r="AD43" s="1772"/>
      <c r="AE43" s="1749"/>
      <c r="AF43" s="1765"/>
      <c r="AG43" s="1772"/>
      <c r="AH43" s="1749"/>
      <c r="AI43" s="1765"/>
      <c r="AJ43" s="1772"/>
      <c r="AK43" s="63"/>
      <c r="AL43" s="62"/>
      <c r="AM43" s="62"/>
      <c r="AN43" s="107"/>
      <c r="AO43" s="124"/>
      <c r="AP43" s="62"/>
      <c r="AQ43" s="110"/>
      <c r="AR43" s="62"/>
      <c r="AS43" s="62"/>
      <c r="AT43" s="62"/>
      <c r="AU43" s="62"/>
      <c r="AV43" s="62"/>
      <c r="AW43" s="62"/>
      <c r="AX43" s="62"/>
      <c r="AY43" s="62"/>
    </row>
    <row r="44" spans="1:51" ht="12" customHeight="1">
      <c r="A44" s="1753"/>
      <c r="B44" s="124"/>
      <c r="C44" s="62"/>
      <c r="D44" s="62"/>
      <c r="E44" s="107"/>
      <c r="F44" s="124"/>
      <c r="G44" s="62"/>
      <c r="H44" s="107"/>
      <c r="I44" s="1733"/>
      <c r="J44" s="62"/>
      <c r="K44" s="62"/>
      <c r="L44" s="107"/>
      <c r="M44" s="124"/>
      <c r="N44" s="62"/>
      <c r="O44" s="62"/>
      <c r="P44" s="107"/>
      <c r="Q44" s="1762"/>
      <c r="R44" s="1763"/>
      <c r="S44" s="1771"/>
      <c r="T44" s="1766" t="s">
        <v>145</v>
      </c>
      <c r="U44" s="1779"/>
      <c r="V44" s="1779"/>
      <c r="W44" s="1779"/>
      <c r="X44" s="1779"/>
      <c r="Y44" s="1779"/>
      <c r="Z44" s="1779"/>
      <c r="AA44" s="1779"/>
      <c r="AB44" s="1746">
        <v>60</v>
      </c>
      <c r="AC44" s="1761" t="s">
        <v>1604</v>
      </c>
      <c r="AD44" s="1770"/>
      <c r="AE44" s="1746">
        <v>60</v>
      </c>
      <c r="AF44" s="1761" t="s">
        <v>1604</v>
      </c>
      <c r="AG44" s="1770"/>
      <c r="AH44" s="1747">
        <v>70</v>
      </c>
      <c r="AI44" s="1761" t="s">
        <v>1604</v>
      </c>
      <c r="AJ44" s="1770"/>
      <c r="AK44" s="63"/>
      <c r="AL44" s="62"/>
      <c r="AM44" s="62"/>
      <c r="AN44" s="107"/>
      <c r="AO44" s="124"/>
      <c r="AP44" s="62"/>
      <c r="AQ44" s="110"/>
      <c r="AR44" s="62"/>
      <c r="AS44" s="62"/>
      <c r="AT44" s="62"/>
      <c r="AU44" s="62"/>
      <c r="AV44" s="62"/>
      <c r="AW44" s="62"/>
      <c r="AX44" s="62"/>
      <c r="AY44" s="62"/>
    </row>
    <row r="45" spans="1:51" ht="12" customHeight="1">
      <c r="A45" s="1753"/>
      <c r="B45" s="124"/>
      <c r="C45" s="62"/>
      <c r="D45" s="62"/>
      <c r="E45" s="107"/>
      <c r="F45" s="124"/>
      <c r="G45" s="62"/>
      <c r="H45" s="107"/>
      <c r="I45" s="1733"/>
      <c r="J45" s="62"/>
      <c r="K45" s="62"/>
      <c r="L45" s="107"/>
      <c r="M45" s="124"/>
      <c r="N45" s="62"/>
      <c r="O45" s="62"/>
      <c r="P45" s="107"/>
      <c r="Q45" s="1764"/>
      <c r="R45" s="1765"/>
      <c r="S45" s="1772"/>
      <c r="T45" s="1768"/>
      <c r="U45" s="1780"/>
      <c r="V45" s="1780"/>
      <c r="W45" s="1780"/>
      <c r="X45" s="1780"/>
      <c r="Y45" s="1780"/>
      <c r="Z45" s="1780"/>
      <c r="AA45" s="1780"/>
      <c r="AB45" s="1749"/>
      <c r="AC45" s="1765"/>
      <c r="AD45" s="1772"/>
      <c r="AE45" s="1749"/>
      <c r="AF45" s="1765"/>
      <c r="AG45" s="1772"/>
      <c r="AH45" s="1750"/>
      <c r="AI45" s="1765"/>
      <c r="AJ45" s="1772"/>
      <c r="AK45" s="63"/>
      <c r="AL45" s="62"/>
      <c r="AM45" s="62"/>
      <c r="AN45" s="107"/>
      <c r="AO45" s="124"/>
      <c r="AP45" s="62"/>
      <c r="AQ45" s="110"/>
      <c r="AR45" s="62"/>
      <c r="AS45" s="62"/>
      <c r="AT45" s="62"/>
      <c r="AU45" s="62"/>
      <c r="AV45" s="62"/>
      <c r="AW45" s="62"/>
      <c r="AX45" s="62"/>
      <c r="AY45" s="62"/>
    </row>
    <row r="46" spans="1:51" ht="12" customHeight="1">
      <c r="A46" s="1753"/>
      <c r="B46" s="124"/>
      <c r="C46" s="62"/>
      <c r="D46" s="62"/>
      <c r="E46" s="107"/>
      <c r="F46" s="124"/>
      <c r="G46" s="62"/>
      <c r="H46" s="107"/>
      <c r="I46" s="1733"/>
      <c r="J46" s="62"/>
      <c r="K46" s="62"/>
      <c r="L46" s="107"/>
      <c r="M46" s="124"/>
      <c r="N46" s="62"/>
      <c r="O46" s="62"/>
      <c r="P46" s="107"/>
      <c r="Q46" s="113" t="s">
        <v>2016</v>
      </c>
      <c r="R46" s="551"/>
      <c r="S46" s="551"/>
      <c r="T46" s="162"/>
      <c r="U46" s="162"/>
      <c r="V46" s="162"/>
      <c r="W46" s="162"/>
      <c r="X46" s="162"/>
      <c r="Y46" s="162"/>
      <c r="Z46" s="113"/>
      <c r="AA46" s="551"/>
      <c r="AB46" s="551"/>
      <c r="AC46" s="113"/>
      <c r="AD46" s="551"/>
      <c r="AE46" s="551"/>
      <c r="AF46" s="551"/>
      <c r="AG46" s="551"/>
      <c r="AH46" s="113"/>
      <c r="AI46" s="551"/>
      <c r="AJ46" s="552"/>
      <c r="AK46" s="63"/>
      <c r="AL46" s="62"/>
      <c r="AM46" s="62"/>
      <c r="AN46" s="107"/>
      <c r="AO46" s="109"/>
      <c r="AP46" s="63"/>
      <c r="AQ46" s="110"/>
      <c r="AR46" s="62"/>
      <c r="AS46" s="62"/>
      <c r="AT46" s="62"/>
      <c r="AU46" s="62"/>
      <c r="AV46" s="62"/>
      <c r="AW46" s="62"/>
      <c r="AX46" s="62"/>
      <c r="AY46" s="62"/>
    </row>
    <row r="47" spans="1:51" ht="12" customHeight="1">
      <c r="A47" s="1753"/>
      <c r="B47" s="124"/>
      <c r="C47" s="62"/>
      <c r="D47" s="62"/>
      <c r="E47" s="107"/>
      <c r="F47" s="124"/>
      <c r="G47" s="62"/>
      <c r="H47" s="107"/>
      <c r="I47" s="1733"/>
      <c r="J47" s="62"/>
      <c r="K47" s="62"/>
      <c r="L47" s="107"/>
      <c r="M47" s="124"/>
      <c r="N47" s="62"/>
      <c r="O47" s="62"/>
      <c r="P47" s="107"/>
      <c r="Q47" s="553" t="s">
        <v>2795</v>
      </c>
      <c r="R47" s="62" t="s">
        <v>146</v>
      </c>
      <c r="S47" s="553"/>
      <c r="T47" s="129"/>
      <c r="U47" s="129"/>
      <c r="V47" s="129"/>
      <c r="W47" s="129"/>
      <c r="X47" s="129"/>
      <c r="Y47" s="129"/>
      <c r="Z47" s="62"/>
      <c r="AA47" s="553"/>
      <c r="AB47" s="553"/>
      <c r="AC47" s="62"/>
      <c r="AD47" s="553"/>
      <c r="AE47" s="553"/>
      <c r="AF47" s="553"/>
      <c r="AG47" s="553"/>
      <c r="AH47" s="62"/>
      <c r="AI47" s="553"/>
      <c r="AJ47" s="554"/>
      <c r="AK47" s="63"/>
      <c r="AL47" s="62"/>
      <c r="AM47" s="62"/>
      <c r="AN47" s="107"/>
      <c r="AO47" s="109"/>
      <c r="AP47" s="63"/>
      <c r="AQ47" s="110"/>
      <c r="AR47" s="62"/>
      <c r="AS47" s="62"/>
      <c r="AT47" s="62"/>
      <c r="AU47" s="62"/>
      <c r="AV47" s="62"/>
      <c r="AW47" s="62"/>
      <c r="AX47" s="62"/>
      <c r="AY47" s="62"/>
    </row>
    <row r="48" spans="1:51" ht="12" customHeight="1">
      <c r="A48" s="1753"/>
      <c r="B48" s="124"/>
      <c r="C48" s="62"/>
      <c r="D48" s="62"/>
      <c r="E48" s="107"/>
      <c r="F48" s="124"/>
      <c r="G48" s="62"/>
      <c r="H48" s="107"/>
      <c r="I48" s="1733"/>
      <c r="J48" s="62"/>
      <c r="K48" s="62"/>
      <c r="L48" s="107"/>
      <c r="M48" s="124"/>
      <c r="N48" s="62"/>
      <c r="O48" s="62"/>
      <c r="P48" s="107"/>
      <c r="Q48" s="553"/>
      <c r="R48" s="699" t="s">
        <v>1085</v>
      </c>
      <c r="S48" s="62" t="s">
        <v>147</v>
      </c>
      <c r="T48" s="129"/>
      <c r="U48" s="129"/>
      <c r="V48" s="699" t="s">
        <v>1085</v>
      </c>
      <c r="W48" s="123" t="s">
        <v>148</v>
      </c>
      <c r="X48" s="129"/>
      <c r="Y48" s="129"/>
      <c r="Z48" s="62"/>
      <c r="AA48" s="699" t="s">
        <v>1085</v>
      </c>
      <c r="AB48" s="123" t="s">
        <v>149</v>
      </c>
      <c r="AC48" s="62"/>
      <c r="AD48" s="62"/>
      <c r="AE48" s="62"/>
      <c r="AF48" s="62"/>
      <c r="AG48" s="62"/>
      <c r="AH48" s="62"/>
      <c r="AI48" s="62"/>
      <c r="AJ48" s="107"/>
      <c r="AK48" s="63"/>
      <c r="AL48" s="62"/>
      <c r="AM48" s="62"/>
      <c r="AN48" s="107"/>
      <c r="AO48" s="109"/>
      <c r="AP48" s="63"/>
      <c r="AQ48" s="110"/>
      <c r="AR48" s="62"/>
      <c r="AS48" s="62"/>
      <c r="AT48" s="62"/>
      <c r="AU48" s="62"/>
      <c r="AV48" s="62"/>
      <c r="AW48" s="62"/>
      <c r="AX48" s="62"/>
      <c r="AY48" s="62"/>
    </row>
    <row r="49" spans="1:51" ht="12" customHeight="1">
      <c r="A49" s="1753"/>
      <c r="B49" s="124"/>
      <c r="C49" s="62"/>
      <c r="D49" s="62"/>
      <c r="E49" s="107"/>
      <c r="F49" s="124"/>
      <c r="G49" s="62"/>
      <c r="H49" s="107"/>
      <c r="I49" s="1733"/>
      <c r="J49" s="116"/>
      <c r="K49" s="116"/>
      <c r="L49" s="157"/>
      <c r="M49" s="127"/>
      <c r="N49" s="116"/>
      <c r="O49" s="116"/>
      <c r="P49" s="157"/>
      <c r="Q49" s="553"/>
      <c r="R49" s="699" t="s">
        <v>1085</v>
      </c>
      <c r="S49" s="62" t="s">
        <v>1715</v>
      </c>
      <c r="T49" s="129"/>
      <c r="U49" s="129"/>
      <c r="V49" s="129" t="s">
        <v>2786</v>
      </c>
      <c r="W49" s="1657"/>
      <c r="X49" s="1657"/>
      <c r="Y49" s="1657"/>
      <c r="Z49" s="1657"/>
      <c r="AA49" s="1657"/>
      <c r="AB49" s="1657"/>
      <c r="AC49" s="1657"/>
      <c r="AD49" s="1657"/>
      <c r="AE49" s="62" t="s">
        <v>2791</v>
      </c>
      <c r="AF49" s="62"/>
      <c r="AG49" s="62"/>
      <c r="AH49" s="62"/>
      <c r="AI49" s="62"/>
      <c r="AJ49" s="107"/>
      <c r="AK49" s="63"/>
      <c r="AL49" s="62"/>
      <c r="AM49" s="62"/>
      <c r="AN49" s="107"/>
      <c r="AO49" s="109"/>
      <c r="AP49" s="63"/>
      <c r="AQ49" s="110"/>
      <c r="AR49" s="62"/>
      <c r="AS49" s="62"/>
      <c r="AT49" s="62"/>
      <c r="AU49" s="62"/>
      <c r="AV49" s="62"/>
      <c r="AW49" s="62"/>
      <c r="AX49" s="62"/>
      <c r="AY49" s="62"/>
    </row>
    <row r="50" spans="1:51" ht="12" customHeight="1">
      <c r="A50" s="1753"/>
      <c r="B50" s="124"/>
      <c r="C50" s="62"/>
      <c r="D50" s="62"/>
      <c r="E50" s="107"/>
      <c r="F50" s="124"/>
      <c r="G50" s="62"/>
      <c r="H50" s="107"/>
      <c r="I50" s="1733"/>
      <c r="J50" s="562" t="s">
        <v>1856</v>
      </c>
      <c r="K50" s="556"/>
      <c r="L50" s="557"/>
      <c r="M50" s="143" t="s">
        <v>1857</v>
      </c>
      <c r="N50" s="113"/>
      <c r="O50" s="113"/>
      <c r="P50" s="115"/>
      <c r="Q50" s="113" t="s">
        <v>2795</v>
      </c>
      <c r="R50" s="113" t="s">
        <v>150</v>
      </c>
      <c r="S50" s="113"/>
      <c r="T50" s="113"/>
      <c r="U50" s="113"/>
      <c r="V50" s="113"/>
      <c r="W50" s="141" t="s">
        <v>2800</v>
      </c>
      <c r="X50" s="113"/>
      <c r="Y50" s="113"/>
      <c r="Z50" s="113"/>
      <c r="AA50" s="113"/>
      <c r="AB50" s="113"/>
      <c r="AC50" s="113" t="s">
        <v>2801</v>
      </c>
      <c r="AD50" s="113" t="s">
        <v>2786</v>
      </c>
      <c r="AE50" s="1663"/>
      <c r="AF50" s="1663"/>
      <c r="AG50" s="1663"/>
      <c r="AH50" s="1663"/>
      <c r="AI50" s="113" t="s">
        <v>2802</v>
      </c>
      <c r="AJ50" s="115"/>
      <c r="AK50" s="63"/>
      <c r="AL50" s="62"/>
      <c r="AM50" s="62"/>
      <c r="AN50" s="107"/>
      <c r="AO50" s="109"/>
      <c r="AP50" s="63"/>
      <c r="AQ50" s="110"/>
      <c r="AR50" s="62"/>
      <c r="AS50" s="62"/>
      <c r="AT50" s="62"/>
      <c r="AU50" s="62"/>
      <c r="AV50" s="62"/>
      <c r="AW50" s="62"/>
      <c r="AX50" s="62"/>
      <c r="AY50" s="62"/>
    </row>
    <row r="51" spans="1:51" ht="12" customHeight="1">
      <c r="A51" s="1753"/>
      <c r="B51" s="124"/>
      <c r="C51" s="62"/>
      <c r="D51" s="62"/>
      <c r="E51" s="107"/>
      <c r="F51" s="124"/>
      <c r="G51" s="62"/>
      <c r="H51" s="107"/>
      <c r="I51" s="1733"/>
      <c r="J51" s="138" t="s">
        <v>2803</v>
      </c>
      <c r="K51" s="558"/>
      <c r="L51" s="559"/>
      <c r="M51" s="124" t="s">
        <v>2799</v>
      </c>
      <c r="N51" s="62"/>
      <c r="O51" s="62"/>
      <c r="P51" s="107"/>
      <c r="Q51" s="62"/>
      <c r="R51" s="62"/>
      <c r="S51" s="62"/>
      <c r="T51" s="62"/>
      <c r="U51" s="62"/>
      <c r="V51" s="62"/>
      <c r="W51" s="62"/>
      <c r="X51" s="62"/>
      <c r="Y51" s="62"/>
      <c r="Z51" s="62"/>
      <c r="AA51" s="62"/>
      <c r="AB51" s="62"/>
      <c r="AC51" s="62"/>
      <c r="AD51" s="62"/>
      <c r="AE51" s="62"/>
      <c r="AF51" s="62"/>
      <c r="AG51" s="62"/>
      <c r="AH51" s="62"/>
      <c r="AI51" s="62"/>
      <c r="AJ51" s="107"/>
      <c r="AK51" s="63"/>
      <c r="AL51" s="62"/>
      <c r="AM51" s="62"/>
      <c r="AN51" s="107"/>
      <c r="AO51" s="109"/>
      <c r="AP51" s="63"/>
      <c r="AQ51" s="110"/>
      <c r="AR51" s="62"/>
      <c r="AS51" s="62"/>
      <c r="AT51" s="62"/>
      <c r="AU51" s="62"/>
      <c r="AV51" s="62"/>
      <c r="AW51" s="62"/>
      <c r="AX51" s="62"/>
      <c r="AY51" s="62"/>
    </row>
    <row r="52" spans="1:51" ht="12" customHeight="1">
      <c r="A52" s="1753"/>
      <c r="B52" s="124"/>
      <c r="C52" s="62"/>
      <c r="D52" s="62"/>
      <c r="E52" s="107"/>
      <c r="F52" s="124"/>
      <c r="G52" s="62"/>
      <c r="H52" s="107"/>
      <c r="I52" s="1733"/>
      <c r="J52" s="566"/>
      <c r="K52" s="560"/>
      <c r="L52" s="561"/>
      <c r="M52" s="127"/>
      <c r="N52" s="116"/>
      <c r="O52" s="116"/>
      <c r="P52" s="157"/>
      <c r="Q52" s="116"/>
      <c r="R52" s="116"/>
      <c r="S52" s="116"/>
      <c r="T52" s="116"/>
      <c r="U52" s="116"/>
      <c r="V52" s="116"/>
      <c r="W52" s="116"/>
      <c r="X52" s="116"/>
      <c r="Y52" s="116"/>
      <c r="Z52" s="116"/>
      <c r="AA52" s="116"/>
      <c r="AB52" s="116"/>
      <c r="AC52" s="116"/>
      <c r="AD52" s="116"/>
      <c r="AE52" s="116"/>
      <c r="AF52" s="116"/>
      <c r="AG52" s="116"/>
      <c r="AH52" s="116"/>
      <c r="AI52" s="116"/>
      <c r="AJ52" s="157"/>
      <c r="AK52" s="63"/>
      <c r="AL52" s="62"/>
      <c r="AM52" s="62"/>
      <c r="AN52" s="107"/>
      <c r="AO52" s="109"/>
      <c r="AP52" s="63"/>
      <c r="AQ52" s="110"/>
      <c r="AR52" s="62"/>
      <c r="AS52" s="62"/>
      <c r="AT52" s="62"/>
      <c r="AU52" s="62"/>
      <c r="AV52" s="62"/>
      <c r="AW52" s="62"/>
      <c r="AX52" s="62"/>
      <c r="AY52" s="62"/>
    </row>
    <row r="53" spans="1:51" ht="12" customHeight="1">
      <c r="A53" s="1753"/>
      <c r="B53" s="124"/>
      <c r="C53" s="62"/>
      <c r="D53" s="62"/>
      <c r="E53" s="107"/>
      <c r="F53" s="124"/>
      <c r="G53" s="62"/>
      <c r="H53" s="107"/>
      <c r="I53" s="1733"/>
      <c r="J53" s="562" t="s">
        <v>2794</v>
      </c>
      <c r="K53" s="562"/>
      <c r="L53" s="563"/>
      <c r="M53" s="143" t="s">
        <v>2804</v>
      </c>
      <c r="N53" s="113"/>
      <c r="O53" s="113"/>
      <c r="P53" s="115"/>
      <c r="Q53" s="63" t="s">
        <v>1085</v>
      </c>
      <c r="R53" s="113" t="s">
        <v>151</v>
      </c>
      <c r="S53" s="675"/>
      <c r="T53" s="62"/>
      <c r="U53" s="62"/>
      <c r="V53" s="62" t="s">
        <v>2017</v>
      </c>
      <c r="X53" s="62"/>
      <c r="Y53" s="62"/>
      <c r="Z53" s="62"/>
      <c r="AA53" s="62"/>
      <c r="AB53" s="62"/>
      <c r="AC53" s="62"/>
      <c r="AD53" s="62"/>
      <c r="AE53" s="62"/>
      <c r="AF53" s="62"/>
      <c r="AG53" s="62"/>
      <c r="AH53" s="62"/>
      <c r="AI53" s="62"/>
      <c r="AJ53" s="107"/>
      <c r="AK53" s="63"/>
      <c r="AL53" s="62"/>
      <c r="AM53" s="62"/>
      <c r="AN53" s="107"/>
      <c r="AO53" s="109"/>
      <c r="AP53" s="63"/>
      <c r="AQ53" s="110"/>
      <c r="AR53" s="62"/>
      <c r="AS53" s="62"/>
      <c r="AT53" s="62"/>
      <c r="AU53" s="62"/>
      <c r="AV53" s="62"/>
      <c r="AW53" s="62"/>
      <c r="AX53" s="62"/>
      <c r="AY53" s="62"/>
    </row>
    <row r="54" spans="1:51" ht="12" customHeight="1">
      <c r="A54" s="1753"/>
      <c r="B54" s="124"/>
      <c r="C54" s="62"/>
      <c r="D54" s="62"/>
      <c r="E54" s="107"/>
      <c r="F54" s="124"/>
      <c r="G54" s="62"/>
      <c r="H54" s="107"/>
      <c r="I54" s="1733"/>
      <c r="J54" s="138" t="s">
        <v>2805</v>
      </c>
      <c r="K54" s="138"/>
      <c r="L54" s="542"/>
      <c r="M54" s="127"/>
      <c r="N54" s="116"/>
      <c r="O54" s="116"/>
      <c r="P54" s="157"/>
      <c r="Q54" s="109" t="s">
        <v>1085</v>
      </c>
      <c r="R54" s="116" t="s">
        <v>152</v>
      </c>
      <c r="S54" s="674"/>
      <c r="T54" s="116"/>
      <c r="U54" s="116"/>
      <c r="V54" s="116" t="s">
        <v>2018</v>
      </c>
      <c r="X54" s="116"/>
      <c r="Y54" s="116"/>
      <c r="Z54" s="116"/>
      <c r="AA54" s="116"/>
      <c r="AB54" s="116"/>
      <c r="AC54" s="116"/>
      <c r="AD54" s="116"/>
      <c r="AE54" s="116"/>
      <c r="AF54" s="116"/>
      <c r="AG54" s="116"/>
      <c r="AH54" s="116"/>
      <c r="AI54" s="116"/>
      <c r="AJ54" s="157"/>
      <c r="AK54" s="63"/>
      <c r="AL54" s="62"/>
      <c r="AM54" s="62"/>
      <c r="AN54" s="107"/>
      <c r="AO54" s="109"/>
      <c r="AP54" s="63"/>
      <c r="AQ54" s="110"/>
      <c r="AR54" s="62"/>
      <c r="AS54" s="62"/>
      <c r="AT54" s="62"/>
      <c r="AU54" s="62"/>
      <c r="AV54" s="62"/>
      <c r="AW54" s="62"/>
      <c r="AX54" s="62"/>
      <c r="AY54" s="62"/>
    </row>
    <row r="55" spans="1:51" ht="12" customHeight="1">
      <c r="A55" s="1753"/>
      <c r="B55" s="124"/>
      <c r="C55" s="62"/>
      <c r="D55" s="62"/>
      <c r="E55" s="107"/>
      <c r="F55" s="124"/>
      <c r="G55" s="62"/>
      <c r="H55" s="107"/>
      <c r="I55" s="1733"/>
      <c r="J55" s="138"/>
      <c r="K55" s="138"/>
      <c r="L55" s="542"/>
      <c r="M55" s="564" t="s">
        <v>153</v>
      </c>
      <c r="N55" s="520"/>
      <c r="O55" s="520"/>
      <c r="P55" s="565"/>
      <c r="Q55" s="113" t="s">
        <v>2795</v>
      </c>
      <c r="R55" s="1736">
        <v>185</v>
      </c>
      <c r="S55" s="1736"/>
      <c r="T55" s="1736"/>
      <c r="U55" s="1736"/>
      <c r="V55" s="1736"/>
      <c r="W55" s="520" t="s">
        <v>2806</v>
      </c>
      <c r="X55" s="520"/>
      <c r="Y55" s="520"/>
      <c r="Z55" s="520" t="s">
        <v>1597</v>
      </c>
      <c r="AA55" s="520"/>
      <c r="AB55" s="520"/>
      <c r="AC55" s="520"/>
      <c r="AD55" s="520"/>
      <c r="AE55" s="520"/>
      <c r="AF55" s="520"/>
      <c r="AG55" s="520"/>
      <c r="AH55" s="520"/>
      <c r="AI55" s="520"/>
      <c r="AJ55" s="565"/>
      <c r="AK55" s="63"/>
      <c r="AL55" s="62"/>
      <c r="AM55" s="62"/>
      <c r="AN55" s="107"/>
      <c r="AO55" s="109"/>
      <c r="AP55" s="63"/>
      <c r="AQ55" s="110"/>
      <c r="AR55" s="62"/>
      <c r="AS55" s="62"/>
      <c r="AT55" s="62"/>
      <c r="AU55" s="62"/>
      <c r="AV55" s="62"/>
      <c r="AW55" s="62"/>
      <c r="AX55" s="62"/>
      <c r="AY55" s="62"/>
    </row>
    <row r="56" spans="1:51" ht="12" customHeight="1">
      <c r="A56" s="1753"/>
      <c r="B56" s="124"/>
      <c r="C56" s="62"/>
      <c r="D56" s="62"/>
      <c r="E56" s="107"/>
      <c r="F56" s="124"/>
      <c r="G56" s="62"/>
      <c r="H56" s="107"/>
      <c r="I56" s="1734"/>
      <c r="J56" s="566"/>
      <c r="K56" s="566"/>
      <c r="L56" s="567"/>
      <c r="M56" s="564" t="s">
        <v>154</v>
      </c>
      <c r="N56" s="520"/>
      <c r="O56" s="520"/>
      <c r="P56" s="565"/>
      <c r="Q56" s="520" t="s">
        <v>2795</v>
      </c>
      <c r="R56" s="1737">
        <v>4.5</v>
      </c>
      <c r="S56" s="1737"/>
      <c r="T56" s="1737"/>
      <c r="U56" s="1737"/>
      <c r="V56" s="1737"/>
      <c r="W56" s="520" t="s">
        <v>2798</v>
      </c>
      <c r="X56" s="520"/>
      <c r="Y56" s="520"/>
      <c r="Z56" s="520"/>
      <c r="AA56" s="520"/>
      <c r="AB56" s="520"/>
      <c r="AC56" s="520"/>
      <c r="AD56" s="520"/>
      <c r="AE56" s="520"/>
      <c r="AF56" s="520"/>
      <c r="AG56" s="520"/>
      <c r="AH56" s="520"/>
      <c r="AI56" s="520"/>
      <c r="AJ56" s="565"/>
      <c r="AK56" s="118"/>
      <c r="AL56" s="116"/>
      <c r="AM56" s="116"/>
      <c r="AN56" s="157"/>
      <c r="AO56" s="127"/>
      <c r="AP56" s="116"/>
      <c r="AQ56" s="119"/>
      <c r="AR56" s="62"/>
      <c r="AS56" s="62"/>
      <c r="AT56" s="62"/>
      <c r="AU56" s="62"/>
      <c r="AV56" s="62"/>
      <c r="AW56" s="62"/>
      <c r="AX56" s="62"/>
      <c r="AY56" s="62"/>
    </row>
    <row r="57" spans="1:51" ht="12" customHeight="1">
      <c r="A57" s="1753"/>
      <c r="B57" s="124"/>
      <c r="C57" s="62"/>
      <c r="D57" s="62"/>
      <c r="E57" s="107"/>
      <c r="F57" s="124"/>
      <c r="G57" s="62"/>
      <c r="H57" s="107"/>
      <c r="I57" s="1732" t="s">
        <v>476</v>
      </c>
      <c r="J57" s="62" t="s">
        <v>2782</v>
      </c>
      <c r="K57" s="113"/>
      <c r="L57" s="115"/>
      <c r="M57" s="143" t="s">
        <v>2783</v>
      </c>
      <c r="N57" s="113"/>
      <c r="O57" s="113"/>
      <c r="P57" s="115"/>
      <c r="Q57" s="113"/>
      <c r="R57" s="1223" t="s">
        <v>1085</v>
      </c>
      <c r="S57" s="113" t="s">
        <v>2784</v>
      </c>
      <c r="T57" s="113"/>
      <c r="U57" s="113"/>
      <c r="V57" s="113"/>
      <c r="W57" s="113"/>
      <c r="X57" s="113"/>
      <c r="Y57" s="113"/>
      <c r="Z57" s="113"/>
      <c r="AA57" s="113"/>
      <c r="AB57" s="113"/>
      <c r="AC57" s="113"/>
      <c r="AD57" s="113"/>
      <c r="AE57" s="113"/>
      <c r="AF57" s="113"/>
      <c r="AG57" s="113"/>
      <c r="AH57" s="113"/>
      <c r="AI57" s="113"/>
      <c r="AJ57" s="115"/>
      <c r="AK57" s="696" t="s">
        <v>1085</v>
      </c>
      <c r="AL57" s="158" t="s">
        <v>1716</v>
      </c>
      <c r="AM57" s="158"/>
      <c r="AN57" s="543"/>
      <c r="AO57" s="143"/>
      <c r="AP57" s="113"/>
      <c r="AQ57" s="537"/>
      <c r="AR57" s="62"/>
      <c r="AS57" s="62"/>
      <c r="AT57" s="62"/>
      <c r="AU57" s="62"/>
      <c r="AV57" s="62"/>
      <c r="AW57" s="62"/>
      <c r="AX57" s="62"/>
      <c r="AY57" s="62"/>
    </row>
    <row r="58" spans="1:51" ht="12" customHeight="1">
      <c r="A58" s="1753"/>
      <c r="B58" s="124"/>
      <c r="C58" s="62"/>
      <c r="D58" s="62"/>
      <c r="E58" s="107"/>
      <c r="F58" s="124"/>
      <c r="G58" s="62"/>
      <c r="H58" s="107"/>
      <c r="I58" s="1733"/>
      <c r="J58" s="62"/>
      <c r="K58" s="62"/>
      <c r="L58" s="107"/>
      <c r="M58" s="124" t="s">
        <v>2785</v>
      </c>
      <c r="N58" s="62"/>
      <c r="O58" s="62"/>
      <c r="P58" s="107"/>
      <c r="Q58" s="62"/>
      <c r="R58" s="125" t="s">
        <v>2786</v>
      </c>
      <c r="S58" s="699" t="s">
        <v>1085</v>
      </c>
      <c r="T58" s="62" t="s">
        <v>2787</v>
      </c>
      <c r="U58" s="62"/>
      <c r="V58" s="699" t="s">
        <v>1085</v>
      </c>
      <c r="W58" s="62" t="s">
        <v>2788</v>
      </c>
      <c r="X58" s="62"/>
      <c r="Y58" s="62"/>
      <c r="Z58" s="699" t="s">
        <v>1085</v>
      </c>
      <c r="AA58" s="62" t="s">
        <v>2789</v>
      </c>
      <c r="AB58" s="62"/>
      <c r="AC58" s="699" t="s">
        <v>1085</v>
      </c>
      <c r="AD58" s="62" t="s">
        <v>2790</v>
      </c>
      <c r="AE58" s="62"/>
      <c r="AF58" s="62"/>
      <c r="AG58" s="123" t="s">
        <v>2791</v>
      </c>
      <c r="AH58" s="62"/>
      <c r="AI58" s="123"/>
      <c r="AJ58" s="107"/>
      <c r="AK58" s="109"/>
      <c r="AL58" s="63" t="s">
        <v>1717</v>
      </c>
      <c r="AM58" s="63"/>
      <c r="AN58" s="190"/>
      <c r="AO58" s="124"/>
      <c r="AP58" s="62"/>
      <c r="AQ58" s="110"/>
      <c r="AR58" s="62"/>
      <c r="AS58" s="62"/>
      <c r="AT58" s="62"/>
      <c r="AU58" s="62"/>
      <c r="AV58" s="62"/>
      <c r="AW58" s="62"/>
      <c r="AX58" s="62"/>
      <c r="AY58" s="62"/>
    </row>
    <row r="59" spans="1:51" ht="12" customHeight="1">
      <c r="A59" s="1753"/>
      <c r="B59" s="124"/>
      <c r="C59" s="62"/>
      <c r="D59" s="62"/>
      <c r="E59" s="107"/>
      <c r="F59" s="124"/>
      <c r="G59" s="62"/>
      <c r="H59" s="107"/>
      <c r="I59" s="1733"/>
      <c r="J59" s="138"/>
      <c r="K59" s="138"/>
      <c r="L59" s="62"/>
      <c r="M59" s="124"/>
      <c r="N59" s="62"/>
      <c r="O59" s="62"/>
      <c r="P59" s="107"/>
      <c r="Q59" s="62"/>
      <c r="R59" s="699" t="s">
        <v>1085</v>
      </c>
      <c r="S59" s="62" t="s">
        <v>2792</v>
      </c>
      <c r="T59" s="62"/>
      <c r="U59" s="62"/>
      <c r="V59" s="62"/>
      <c r="W59" s="62"/>
      <c r="X59" s="62"/>
      <c r="Y59" s="62"/>
      <c r="Z59" s="62"/>
      <c r="AA59" s="62"/>
      <c r="AB59" s="62"/>
      <c r="AC59" s="62"/>
      <c r="AD59" s="62"/>
      <c r="AE59" s="62"/>
      <c r="AF59" s="62"/>
      <c r="AG59" s="62"/>
      <c r="AH59" s="62"/>
      <c r="AI59" s="62"/>
      <c r="AJ59" s="107"/>
      <c r="AK59" s="693" t="s">
        <v>1085</v>
      </c>
      <c r="AL59" s="62" t="s">
        <v>1600</v>
      </c>
      <c r="AM59" s="62"/>
      <c r="AN59" s="107"/>
      <c r="AO59" s="109"/>
      <c r="AP59" s="63"/>
      <c r="AQ59" s="110"/>
      <c r="AR59" s="62"/>
      <c r="AS59" s="62"/>
      <c r="AT59" s="62"/>
      <c r="AU59" s="62"/>
      <c r="AV59" s="62"/>
      <c r="AW59" s="62"/>
      <c r="AX59" s="62"/>
      <c r="AY59" s="62"/>
    </row>
    <row r="60" spans="1:51" ht="12" customHeight="1">
      <c r="A60" s="1753"/>
      <c r="B60" s="124"/>
      <c r="C60" s="62"/>
      <c r="D60" s="62"/>
      <c r="E60" s="107"/>
      <c r="F60" s="124"/>
      <c r="G60" s="62"/>
      <c r="H60" s="107"/>
      <c r="I60" s="1733"/>
      <c r="J60" s="138"/>
      <c r="K60" s="138"/>
      <c r="L60" s="62"/>
      <c r="M60" s="124"/>
      <c r="N60" s="62"/>
      <c r="O60" s="62"/>
      <c r="P60" s="107"/>
      <c r="Q60" s="116"/>
      <c r="R60" s="703" t="s">
        <v>1085</v>
      </c>
      <c r="S60" s="116" t="s">
        <v>2793</v>
      </c>
      <c r="T60" s="116"/>
      <c r="U60" s="116"/>
      <c r="V60" s="116"/>
      <c r="W60" s="116"/>
      <c r="X60" s="116"/>
      <c r="Y60" s="116"/>
      <c r="Z60" s="116"/>
      <c r="AA60" s="116"/>
      <c r="AB60" s="116"/>
      <c r="AC60" s="116"/>
      <c r="AD60" s="116"/>
      <c r="AE60" s="116"/>
      <c r="AF60" s="116"/>
      <c r="AG60" s="116"/>
      <c r="AH60" s="116"/>
      <c r="AI60" s="116"/>
      <c r="AJ60" s="157"/>
      <c r="AK60" s="109"/>
      <c r="AL60" s="138" t="s">
        <v>1605</v>
      </c>
      <c r="AM60" s="138"/>
      <c r="AN60" s="542"/>
      <c r="AO60" s="124"/>
      <c r="AP60" s="62"/>
      <c r="AQ60" s="110"/>
      <c r="AR60" s="62"/>
      <c r="AS60" s="62"/>
      <c r="AT60" s="62"/>
      <c r="AU60" s="62"/>
      <c r="AV60" s="62"/>
      <c r="AW60" s="62"/>
      <c r="AX60" s="62"/>
      <c r="AY60" s="62"/>
    </row>
    <row r="61" spans="1:51" ht="12" customHeight="1">
      <c r="A61" s="1753"/>
      <c r="B61" s="124"/>
      <c r="C61" s="62"/>
      <c r="D61" s="62"/>
      <c r="E61" s="107"/>
      <c r="F61" s="124"/>
      <c r="G61" s="62"/>
      <c r="H61" s="107"/>
      <c r="I61" s="1733"/>
      <c r="J61" s="113" t="s">
        <v>2794</v>
      </c>
      <c r="K61" s="113"/>
      <c r="L61" s="115"/>
      <c r="M61" s="143" t="s">
        <v>898</v>
      </c>
      <c r="N61" s="113"/>
      <c r="O61" s="113"/>
      <c r="P61" s="115"/>
      <c r="Q61" s="62" t="s">
        <v>2795</v>
      </c>
      <c r="R61" s="121" t="s">
        <v>899</v>
      </c>
      <c r="S61" s="62"/>
      <c r="T61" s="62"/>
      <c r="U61" s="62"/>
      <c r="V61" s="62"/>
      <c r="W61" s="62"/>
      <c r="X61" s="62"/>
      <c r="Y61" s="62"/>
      <c r="Z61" s="62"/>
      <c r="AA61" s="62"/>
      <c r="AB61" s="62"/>
      <c r="AC61" s="62"/>
      <c r="AD61" s="62"/>
      <c r="AE61" s="62"/>
      <c r="AF61" s="62"/>
      <c r="AG61" s="62"/>
      <c r="AH61" s="62"/>
      <c r="AI61" s="62"/>
      <c r="AJ61" s="107"/>
      <c r="AK61" s="693" t="s">
        <v>1085</v>
      </c>
      <c r="AL61" s="62" t="s">
        <v>1607</v>
      </c>
      <c r="AM61" s="62"/>
      <c r="AN61" s="542"/>
      <c r="AO61" s="124"/>
      <c r="AP61" s="62"/>
      <c r="AQ61" s="110"/>
      <c r="AR61" s="62"/>
      <c r="AS61" s="62"/>
      <c r="AT61" s="62"/>
      <c r="AU61" s="62"/>
      <c r="AV61" s="62"/>
      <c r="AW61" s="62"/>
      <c r="AX61" s="62"/>
      <c r="AY61" s="62"/>
    </row>
    <row r="62" spans="1:51" ht="12" customHeight="1">
      <c r="A62" s="1753"/>
      <c r="B62" s="124"/>
      <c r="C62" s="62"/>
      <c r="D62" s="62"/>
      <c r="E62" s="107"/>
      <c r="F62" s="124"/>
      <c r="G62" s="62"/>
      <c r="H62" s="107"/>
      <c r="I62" s="1733"/>
      <c r="J62" s="62" t="s">
        <v>2796</v>
      </c>
      <c r="K62" s="62"/>
      <c r="L62" s="107"/>
      <c r="M62" s="124"/>
      <c r="N62" s="62"/>
      <c r="O62" s="62"/>
      <c r="P62" s="107"/>
      <c r="Q62" s="62"/>
      <c r="R62" s="125" t="s">
        <v>2786</v>
      </c>
      <c r="S62" s="699" t="s">
        <v>1085</v>
      </c>
      <c r="T62" s="62" t="s">
        <v>2797</v>
      </c>
      <c r="U62" s="62"/>
      <c r="V62" s="62"/>
      <c r="W62" s="62"/>
      <c r="X62" s="699" t="s">
        <v>1085</v>
      </c>
      <c r="Y62" s="62" t="s">
        <v>900</v>
      </c>
      <c r="Z62" s="62"/>
      <c r="AA62" s="62"/>
      <c r="AB62" s="62"/>
      <c r="AC62" s="699" t="s">
        <v>1085</v>
      </c>
      <c r="AD62" s="62" t="s">
        <v>2790</v>
      </c>
      <c r="AE62" s="62"/>
      <c r="AF62" s="62"/>
      <c r="AG62" s="123" t="s">
        <v>2791</v>
      </c>
      <c r="AH62" s="62"/>
      <c r="AI62" s="123"/>
      <c r="AJ62" s="107"/>
      <c r="AK62" s="693" t="s">
        <v>1085</v>
      </c>
      <c r="AL62" s="62"/>
      <c r="AM62" s="62"/>
      <c r="AN62" s="107"/>
      <c r="AO62" s="124"/>
      <c r="AP62" s="62"/>
      <c r="AQ62" s="110"/>
      <c r="AR62" s="62"/>
      <c r="AS62" s="62"/>
      <c r="AT62" s="62"/>
      <c r="AU62" s="62"/>
      <c r="AV62" s="62"/>
      <c r="AW62" s="62"/>
      <c r="AX62" s="62"/>
      <c r="AY62" s="62"/>
    </row>
    <row r="63" spans="1:51" ht="12" customHeight="1">
      <c r="A63" s="1753"/>
      <c r="B63" s="124"/>
      <c r="C63" s="62"/>
      <c r="D63" s="62"/>
      <c r="E63" s="107"/>
      <c r="F63" s="124"/>
      <c r="G63" s="62"/>
      <c r="H63" s="107"/>
      <c r="I63" s="1733"/>
      <c r="J63" s="62"/>
      <c r="K63" s="62"/>
      <c r="L63" s="107"/>
      <c r="M63" s="127"/>
      <c r="N63" s="116"/>
      <c r="O63" s="116"/>
      <c r="P63" s="157"/>
      <c r="Q63" s="116" t="s">
        <v>2795</v>
      </c>
      <c r="R63" s="116" t="s">
        <v>898</v>
      </c>
      <c r="S63" s="116"/>
      <c r="T63" s="116"/>
      <c r="U63" s="116"/>
      <c r="V63" s="116"/>
      <c r="W63" s="116" t="s">
        <v>2786</v>
      </c>
      <c r="X63" s="1731"/>
      <c r="Y63" s="1731"/>
      <c r="Z63" s="1731"/>
      <c r="AA63" s="1731"/>
      <c r="AB63" s="1731"/>
      <c r="AC63" s="116" t="s">
        <v>2798</v>
      </c>
      <c r="AD63" s="116" t="s">
        <v>1597</v>
      </c>
      <c r="AE63" s="116"/>
      <c r="AF63" s="116" t="s">
        <v>2791</v>
      </c>
      <c r="AG63" s="116"/>
      <c r="AH63" s="116"/>
      <c r="AI63" s="116"/>
      <c r="AJ63" s="157"/>
      <c r="AK63" s="63"/>
      <c r="AL63" s="62"/>
      <c r="AM63" s="62"/>
      <c r="AN63" s="107"/>
      <c r="AO63" s="124"/>
      <c r="AP63" s="62"/>
      <c r="AQ63" s="110"/>
      <c r="AR63" s="62"/>
      <c r="AS63" s="62"/>
      <c r="AT63" s="62"/>
      <c r="AU63" s="62"/>
      <c r="AV63" s="62"/>
      <c r="AW63" s="62"/>
      <c r="AX63" s="62"/>
      <c r="AY63" s="62"/>
    </row>
    <row r="64" spans="1:51" ht="12" customHeight="1">
      <c r="A64" s="1753"/>
      <c r="B64" s="124"/>
      <c r="C64" s="62"/>
      <c r="D64" s="62"/>
      <c r="E64" s="107"/>
      <c r="F64" s="124"/>
      <c r="G64" s="62"/>
      <c r="H64" s="107"/>
      <c r="I64" s="1733"/>
      <c r="J64" s="138"/>
      <c r="K64" s="138"/>
      <c r="L64" s="62"/>
      <c r="M64" s="124" t="s">
        <v>2807</v>
      </c>
      <c r="N64" s="62"/>
      <c r="O64" s="62"/>
      <c r="P64" s="107"/>
      <c r="Q64" s="62" t="s">
        <v>2795</v>
      </c>
      <c r="R64" s="62" t="s">
        <v>1598</v>
      </c>
      <c r="S64" s="62"/>
      <c r="T64" s="62"/>
      <c r="U64" s="62"/>
      <c r="V64" s="62"/>
      <c r="W64" s="699" t="s">
        <v>1085</v>
      </c>
      <c r="X64" s="62"/>
      <c r="Y64" s="125">
        <v>80</v>
      </c>
      <c r="Z64" s="62" t="s">
        <v>808</v>
      </c>
      <c r="AA64" s="62"/>
      <c r="AB64" s="62"/>
      <c r="AC64" s="62"/>
      <c r="AD64" s="62"/>
      <c r="AE64" s="62"/>
      <c r="AF64" s="62"/>
      <c r="AG64" s="62"/>
      <c r="AH64" s="62"/>
      <c r="AI64" s="62"/>
      <c r="AJ64" s="107"/>
      <c r="AK64" s="63"/>
      <c r="AL64" s="62"/>
      <c r="AM64" s="62"/>
      <c r="AN64" s="107"/>
      <c r="AO64" s="124"/>
      <c r="AP64" s="62"/>
      <c r="AQ64" s="110"/>
      <c r="AR64" s="62"/>
      <c r="AS64" s="62"/>
      <c r="AT64" s="62"/>
      <c r="AU64" s="62"/>
      <c r="AV64" s="62"/>
      <c r="AW64" s="62"/>
      <c r="AX64" s="62"/>
      <c r="AY64" s="62"/>
    </row>
    <row r="65" spans="1:51" ht="12" customHeight="1">
      <c r="A65" s="1753"/>
      <c r="B65" s="124"/>
      <c r="C65" s="62"/>
      <c r="D65" s="62"/>
      <c r="E65" s="107"/>
      <c r="F65" s="124"/>
      <c r="G65" s="62"/>
      <c r="H65" s="107"/>
      <c r="I65" s="1733"/>
      <c r="J65" s="138"/>
      <c r="K65" s="138"/>
      <c r="L65" s="62"/>
      <c r="M65" s="124"/>
      <c r="N65" s="62"/>
      <c r="O65" s="62"/>
      <c r="P65" s="107"/>
      <c r="Q65" s="62" t="s">
        <v>2795</v>
      </c>
      <c r="R65" s="62" t="s">
        <v>150</v>
      </c>
      <c r="S65" s="62"/>
      <c r="T65" s="62"/>
      <c r="U65" s="62"/>
      <c r="V65" s="62"/>
      <c r="W65" s="699" t="s">
        <v>1085</v>
      </c>
      <c r="X65" s="1735">
        <v>100</v>
      </c>
      <c r="Y65" s="1735"/>
      <c r="Z65" s="62" t="s">
        <v>808</v>
      </c>
      <c r="AA65" s="62"/>
      <c r="AB65" s="62"/>
      <c r="AC65" s="62"/>
      <c r="AD65" s="62"/>
      <c r="AE65" s="62"/>
      <c r="AF65" s="62"/>
      <c r="AG65" s="62"/>
      <c r="AH65" s="62"/>
      <c r="AI65" s="62"/>
      <c r="AJ65" s="107"/>
      <c r="AK65" s="63"/>
      <c r="AL65" s="62"/>
      <c r="AM65" s="62"/>
      <c r="AN65" s="107"/>
      <c r="AO65" s="124"/>
      <c r="AP65" s="62"/>
      <c r="AQ65" s="110"/>
      <c r="AR65" s="62"/>
      <c r="AS65" s="62"/>
      <c r="AT65" s="62"/>
      <c r="AU65" s="62"/>
      <c r="AV65" s="62"/>
      <c r="AW65" s="62"/>
      <c r="AX65" s="62"/>
      <c r="AY65" s="62"/>
    </row>
    <row r="66" spans="1:51" ht="12" customHeight="1">
      <c r="A66" s="1753"/>
      <c r="B66" s="124"/>
      <c r="C66" s="62"/>
      <c r="D66" s="62"/>
      <c r="E66" s="107"/>
      <c r="F66" s="124"/>
      <c r="G66" s="62"/>
      <c r="H66" s="107"/>
      <c r="I66" s="1733"/>
      <c r="J66" s="566"/>
      <c r="K66" s="566"/>
      <c r="L66" s="116"/>
      <c r="M66" s="127"/>
      <c r="N66" s="116"/>
      <c r="O66" s="116"/>
      <c r="P66" s="157"/>
      <c r="Q66" s="116"/>
      <c r="R66" s="116"/>
      <c r="S66" s="116"/>
      <c r="T66" s="116"/>
      <c r="U66" s="116"/>
      <c r="V66" s="116"/>
      <c r="W66" s="116"/>
      <c r="X66" s="116"/>
      <c r="Y66" s="116"/>
      <c r="Z66" s="116"/>
      <c r="AA66" s="116"/>
      <c r="AB66" s="116"/>
      <c r="AC66" s="116"/>
      <c r="AD66" s="116"/>
      <c r="AE66" s="116"/>
      <c r="AF66" s="116"/>
      <c r="AG66" s="116"/>
      <c r="AH66" s="116"/>
      <c r="AI66" s="116"/>
      <c r="AJ66" s="157"/>
      <c r="AK66" s="63"/>
      <c r="AL66" s="62"/>
      <c r="AM66" s="62"/>
      <c r="AN66" s="107"/>
      <c r="AO66" s="124"/>
      <c r="AP66" s="62"/>
      <c r="AQ66" s="110"/>
      <c r="AR66" s="62"/>
      <c r="AS66" s="62"/>
      <c r="AT66" s="62"/>
      <c r="AU66" s="62"/>
      <c r="AV66" s="62"/>
      <c r="AW66" s="62"/>
      <c r="AX66" s="62"/>
      <c r="AY66" s="62"/>
    </row>
    <row r="67" spans="1:51" ht="12" customHeight="1">
      <c r="A67" s="1753"/>
      <c r="B67" s="124"/>
      <c r="C67" s="62"/>
      <c r="D67" s="62"/>
      <c r="E67" s="107"/>
      <c r="F67" s="124"/>
      <c r="G67" s="62"/>
      <c r="H67" s="107"/>
      <c r="I67" s="1733"/>
      <c r="J67" s="562" t="s">
        <v>2794</v>
      </c>
      <c r="K67" s="562"/>
      <c r="L67" s="563"/>
      <c r="M67" s="143" t="s">
        <v>2804</v>
      </c>
      <c r="N67" s="113"/>
      <c r="O67" s="113"/>
      <c r="P67" s="115"/>
      <c r="Q67" s="63" t="s">
        <v>1085</v>
      </c>
      <c r="R67" s="113" t="s">
        <v>151</v>
      </c>
      <c r="S67" s="675"/>
      <c r="T67" s="62"/>
      <c r="U67" s="62"/>
      <c r="V67" s="62" t="s">
        <v>2017</v>
      </c>
      <c r="X67" s="62"/>
      <c r="Y67" s="62"/>
      <c r="Z67" s="62"/>
      <c r="AA67" s="62"/>
      <c r="AB67" s="62"/>
      <c r="AC67" s="62"/>
      <c r="AD67" s="62"/>
      <c r="AE67" s="62"/>
      <c r="AF67" s="62"/>
      <c r="AG67" s="62"/>
      <c r="AH67" s="62"/>
      <c r="AI67" s="62"/>
      <c r="AJ67" s="107"/>
      <c r="AK67" s="63"/>
      <c r="AL67" s="62"/>
      <c r="AM67" s="62"/>
      <c r="AN67" s="107"/>
      <c r="AO67" s="124"/>
      <c r="AP67" s="62"/>
      <c r="AQ67" s="110"/>
      <c r="AR67" s="62"/>
      <c r="AS67" s="62"/>
      <c r="AT67" s="62"/>
      <c r="AU67" s="62"/>
      <c r="AV67" s="62"/>
      <c r="AW67" s="62"/>
      <c r="AX67" s="62"/>
      <c r="AY67" s="62"/>
    </row>
    <row r="68" spans="1:51" ht="12" customHeight="1">
      <c r="A68" s="1753"/>
      <c r="B68" s="124"/>
      <c r="C68" s="62"/>
      <c r="D68" s="62"/>
      <c r="E68" s="107"/>
      <c r="F68" s="124"/>
      <c r="G68" s="62"/>
      <c r="H68" s="107"/>
      <c r="I68" s="1733"/>
      <c r="J68" s="138" t="s">
        <v>2805</v>
      </c>
      <c r="K68" s="138"/>
      <c r="L68" s="542"/>
      <c r="M68" s="127"/>
      <c r="N68" s="116"/>
      <c r="O68" s="116"/>
      <c r="P68" s="157"/>
      <c r="Q68" s="109" t="s">
        <v>1085</v>
      </c>
      <c r="R68" s="116" t="s">
        <v>152</v>
      </c>
      <c r="S68" s="674"/>
      <c r="T68" s="116"/>
      <c r="U68" s="116"/>
      <c r="V68" s="116" t="s">
        <v>2018</v>
      </c>
      <c r="X68" s="116"/>
      <c r="Y68" s="116"/>
      <c r="Z68" s="116"/>
      <c r="AA68" s="116"/>
      <c r="AB68" s="116"/>
      <c r="AC68" s="116"/>
      <c r="AD68" s="116"/>
      <c r="AE68" s="116"/>
      <c r="AF68" s="116"/>
      <c r="AG68" s="116"/>
      <c r="AH68" s="116"/>
      <c r="AI68" s="116"/>
      <c r="AJ68" s="157"/>
      <c r="AK68" s="63"/>
      <c r="AL68" s="62"/>
      <c r="AM68" s="62"/>
      <c r="AN68" s="107"/>
      <c r="AO68" s="124"/>
      <c r="AP68" s="62"/>
      <c r="AQ68" s="110"/>
      <c r="AR68" s="62"/>
      <c r="AS68" s="62"/>
      <c r="AT68" s="62"/>
      <c r="AU68" s="62"/>
      <c r="AV68" s="62"/>
      <c r="AW68" s="62"/>
      <c r="AX68" s="62"/>
      <c r="AY68" s="62"/>
    </row>
    <row r="69" spans="1:51" ht="12" customHeight="1">
      <c r="A69" s="1753"/>
      <c r="B69" s="124"/>
      <c r="C69" s="62"/>
      <c r="D69" s="62"/>
      <c r="E69" s="107"/>
      <c r="F69" s="124"/>
      <c r="G69" s="62"/>
      <c r="H69" s="107"/>
      <c r="I69" s="1733"/>
      <c r="J69" s="138"/>
      <c r="K69" s="138"/>
      <c r="L69" s="542"/>
      <c r="M69" s="564" t="s">
        <v>153</v>
      </c>
      <c r="N69" s="520"/>
      <c r="O69" s="520"/>
      <c r="P69" s="565"/>
      <c r="Q69" s="113" t="s">
        <v>2795</v>
      </c>
      <c r="R69" s="1736">
        <v>200</v>
      </c>
      <c r="S69" s="1736"/>
      <c r="T69" s="1736"/>
      <c r="U69" s="1736"/>
      <c r="V69" s="1736"/>
      <c r="W69" s="520" t="s">
        <v>2806</v>
      </c>
      <c r="X69" s="520"/>
      <c r="Y69" s="520"/>
      <c r="Z69" s="520" t="s">
        <v>1597</v>
      </c>
      <c r="AA69" s="520"/>
      <c r="AB69" s="520"/>
      <c r="AC69" s="520"/>
      <c r="AD69" s="520"/>
      <c r="AE69" s="520"/>
      <c r="AF69" s="520"/>
      <c r="AG69" s="520"/>
      <c r="AH69" s="520"/>
      <c r="AI69" s="520"/>
      <c r="AJ69" s="565"/>
      <c r="AK69" s="63"/>
      <c r="AL69" s="62"/>
      <c r="AM69" s="62"/>
      <c r="AN69" s="107"/>
      <c r="AO69" s="124"/>
      <c r="AP69" s="62"/>
      <c r="AQ69" s="110"/>
      <c r="AR69" s="62"/>
      <c r="AS69" s="62"/>
      <c r="AT69" s="62"/>
      <c r="AU69" s="62"/>
      <c r="AV69" s="62"/>
      <c r="AW69" s="62"/>
      <c r="AX69" s="62"/>
      <c r="AY69" s="62"/>
    </row>
    <row r="70" spans="1:51" ht="12" customHeight="1">
      <c r="A70" s="1753"/>
      <c r="B70" s="124"/>
      <c r="C70" s="62"/>
      <c r="D70" s="62"/>
      <c r="E70" s="107"/>
      <c r="F70" s="124"/>
      <c r="G70" s="62"/>
      <c r="H70" s="107"/>
      <c r="I70" s="1734"/>
      <c r="J70" s="566"/>
      <c r="K70" s="566"/>
      <c r="L70" s="567"/>
      <c r="M70" s="564" t="s">
        <v>154</v>
      </c>
      <c r="N70" s="520"/>
      <c r="O70" s="520"/>
      <c r="P70" s="565"/>
      <c r="Q70" s="520" t="s">
        <v>2795</v>
      </c>
      <c r="R70" s="1737">
        <v>4.5</v>
      </c>
      <c r="S70" s="1737"/>
      <c r="T70" s="1737"/>
      <c r="U70" s="1737"/>
      <c r="V70" s="1737"/>
      <c r="W70" s="520" t="s">
        <v>2798</v>
      </c>
      <c r="X70" s="520"/>
      <c r="Y70" s="520"/>
      <c r="Z70" s="520"/>
      <c r="AA70" s="520"/>
      <c r="AB70" s="520"/>
      <c r="AC70" s="520"/>
      <c r="AD70" s="520"/>
      <c r="AE70" s="520"/>
      <c r="AF70" s="520"/>
      <c r="AG70" s="520"/>
      <c r="AH70" s="520"/>
      <c r="AI70" s="520"/>
      <c r="AJ70" s="565"/>
      <c r="AK70" s="63"/>
      <c r="AL70" s="62"/>
      <c r="AM70" s="62"/>
      <c r="AN70" s="107"/>
      <c r="AO70" s="124"/>
      <c r="AP70" s="62"/>
      <c r="AQ70" s="110"/>
      <c r="AR70" s="62"/>
      <c r="AS70" s="62"/>
      <c r="AT70" s="62"/>
      <c r="AU70" s="62"/>
      <c r="AV70" s="62"/>
      <c r="AW70" s="62"/>
      <c r="AX70" s="62"/>
      <c r="AY70" s="62"/>
    </row>
    <row r="71" spans="1:51" ht="12" customHeight="1">
      <c r="A71" s="1753"/>
      <c r="B71" s="124"/>
      <c r="C71" s="62"/>
      <c r="D71" s="62"/>
      <c r="E71" s="107"/>
      <c r="F71" s="124"/>
      <c r="G71" s="62"/>
      <c r="H71" s="107"/>
      <c r="I71" s="555" t="s">
        <v>155</v>
      </c>
      <c r="J71" s="562"/>
      <c r="K71" s="562"/>
      <c r="L71" s="563"/>
      <c r="M71" s="143" t="s">
        <v>1859</v>
      </c>
      <c r="N71" s="113"/>
      <c r="O71" s="113"/>
      <c r="P71" s="115"/>
      <c r="Q71" s="113" t="s">
        <v>1029</v>
      </c>
      <c r="R71" s="568" t="s">
        <v>1346</v>
      </c>
      <c r="S71" s="62"/>
      <c r="T71" s="62"/>
      <c r="U71" s="62"/>
      <c r="V71" s="62"/>
      <c r="W71" s="62"/>
      <c r="X71" s="62"/>
      <c r="Y71" s="62"/>
      <c r="Z71" s="62"/>
      <c r="AA71" s="62"/>
      <c r="AB71" s="62"/>
      <c r="AC71" s="62"/>
      <c r="AD71" s="62"/>
      <c r="AE71" s="62"/>
      <c r="AF71" s="62"/>
      <c r="AG71" s="62"/>
      <c r="AH71" s="62"/>
      <c r="AI71" s="62"/>
      <c r="AJ71" s="107"/>
      <c r="AK71" s="696" t="s">
        <v>1085</v>
      </c>
      <c r="AL71" s="158" t="s">
        <v>1716</v>
      </c>
      <c r="AM71" s="158"/>
      <c r="AN71" s="543"/>
      <c r="AO71" s="143"/>
      <c r="AP71" s="113"/>
      <c r="AQ71" s="537"/>
      <c r="AR71" s="62"/>
      <c r="AS71" s="62"/>
      <c r="AT71" s="62"/>
      <c r="AU71" s="62"/>
      <c r="AV71" s="62"/>
      <c r="AW71" s="62"/>
      <c r="AX71" s="62"/>
      <c r="AY71" s="62"/>
    </row>
    <row r="72" spans="1:51" ht="12" customHeight="1">
      <c r="A72" s="1753"/>
      <c r="B72" s="124"/>
      <c r="C72" s="62"/>
      <c r="D72" s="62"/>
      <c r="E72" s="107"/>
      <c r="F72" s="124"/>
      <c r="G72" s="62"/>
      <c r="H72" s="107"/>
      <c r="I72" s="541"/>
      <c r="J72" s="138"/>
      <c r="K72" s="138"/>
      <c r="L72" s="542"/>
      <c r="M72" s="124" t="s">
        <v>1347</v>
      </c>
      <c r="N72" s="62"/>
      <c r="O72" s="62"/>
      <c r="P72" s="107"/>
      <c r="Q72" s="62"/>
      <c r="R72" s="129" t="s">
        <v>1348</v>
      </c>
      <c r="S72" s="1773"/>
      <c r="T72" s="1773"/>
      <c r="U72" s="1773"/>
      <c r="V72" s="1773"/>
      <c r="W72" s="1773"/>
      <c r="X72" s="1773"/>
      <c r="Y72" s="1773"/>
      <c r="Z72" s="1773"/>
      <c r="AA72" s="1773"/>
      <c r="AB72" s="1773"/>
      <c r="AC72" s="1773"/>
      <c r="AD72" s="1773"/>
      <c r="AE72" s="1773"/>
      <c r="AF72" s="1773"/>
      <c r="AG72" s="1773"/>
      <c r="AH72" s="1773"/>
      <c r="AI72" s="1773"/>
      <c r="AJ72" s="126" t="s">
        <v>1349</v>
      </c>
      <c r="AK72" s="109"/>
      <c r="AL72" s="546" t="s">
        <v>1717</v>
      </c>
      <c r="AM72" s="63"/>
      <c r="AN72" s="190"/>
      <c r="AO72" s="124"/>
      <c r="AP72" s="62"/>
      <c r="AQ72" s="110"/>
      <c r="AR72" s="62"/>
      <c r="AS72" s="62" t="s">
        <v>156</v>
      </c>
      <c r="AT72" s="62" t="s">
        <v>1715</v>
      </c>
      <c r="AU72" s="62"/>
      <c r="AV72" s="62"/>
      <c r="AW72" s="62"/>
      <c r="AX72" s="62"/>
      <c r="AY72" s="62"/>
    </row>
    <row r="73" spans="1:51" ht="12" customHeight="1">
      <c r="A73" s="1753"/>
      <c r="B73" s="124"/>
      <c r="C73" s="62"/>
      <c r="D73" s="62"/>
      <c r="E73" s="107"/>
      <c r="F73" s="124"/>
      <c r="G73" s="62"/>
      <c r="H73" s="107"/>
      <c r="I73" s="541"/>
      <c r="J73" s="138"/>
      <c r="K73" s="138"/>
      <c r="L73" s="542"/>
      <c r="M73" s="124"/>
      <c r="N73" s="62"/>
      <c r="O73" s="62"/>
      <c r="P73" s="107"/>
      <c r="Q73" s="62"/>
      <c r="R73" s="568" t="s">
        <v>1350</v>
      </c>
      <c r="S73" s="62"/>
      <c r="T73" s="62"/>
      <c r="U73" s="62"/>
      <c r="V73" s="62"/>
      <c r="W73" s="62"/>
      <c r="X73" s="62"/>
      <c r="Y73" s="62"/>
      <c r="Z73" s="62"/>
      <c r="AA73" s="62"/>
      <c r="AB73" s="62"/>
      <c r="AC73" s="62"/>
      <c r="AD73" s="62"/>
      <c r="AE73" s="62"/>
      <c r="AF73" s="62"/>
      <c r="AG73" s="62"/>
      <c r="AH73" s="62"/>
      <c r="AI73" s="62"/>
      <c r="AJ73" s="126"/>
      <c r="AK73" s="63"/>
      <c r="AL73" s="62"/>
      <c r="AM73" s="62"/>
      <c r="AN73" s="107"/>
      <c r="AO73" s="109"/>
      <c r="AP73" s="63"/>
      <c r="AQ73" s="110"/>
      <c r="AR73" s="62"/>
      <c r="AS73" s="62"/>
      <c r="AT73" s="62"/>
      <c r="AU73" s="62"/>
      <c r="AV73" s="62"/>
      <c r="AW73" s="62"/>
      <c r="AX73" s="62"/>
      <c r="AY73" s="62"/>
    </row>
    <row r="74" spans="1:51" ht="12" customHeight="1">
      <c r="A74" s="1753"/>
      <c r="B74" s="124"/>
      <c r="C74" s="62"/>
      <c r="D74" s="62"/>
      <c r="E74" s="107"/>
      <c r="F74" s="124"/>
      <c r="G74" s="62"/>
      <c r="H74" s="107"/>
      <c r="I74" s="541"/>
      <c r="J74" s="138"/>
      <c r="K74" s="138"/>
      <c r="L74" s="542"/>
      <c r="M74" s="124"/>
      <c r="N74" s="62"/>
      <c r="O74" s="62"/>
      <c r="P74" s="107"/>
      <c r="Q74" s="62"/>
      <c r="R74" s="129" t="s">
        <v>1351</v>
      </c>
      <c r="S74" s="1773"/>
      <c r="T74" s="1773"/>
      <c r="U74" s="1773"/>
      <c r="V74" s="1773"/>
      <c r="W74" s="1773"/>
      <c r="X74" s="1773"/>
      <c r="Y74" s="1773"/>
      <c r="Z74" s="1773"/>
      <c r="AA74" s="1773"/>
      <c r="AB74" s="1773"/>
      <c r="AC74" s="1773"/>
      <c r="AD74" s="1773"/>
      <c r="AE74" s="1773"/>
      <c r="AF74" s="1773"/>
      <c r="AG74" s="1773"/>
      <c r="AH74" s="1773"/>
      <c r="AI74" s="1773"/>
      <c r="AJ74" s="126" t="s">
        <v>1352</v>
      </c>
      <c r="AK74" s="63"/>
      <c r="AL74" s="62"/>
      <c r="AM74" s="62"/>
      <c r="AN74" s="107"/>
      <c r="AO74" s="109"/>
      <c r="AP74" s="63"/>
      <c r="AQ74" s="110"/>
      <c r="AR74" s="62"/>
      <c r="AS74" s="62" t="s">
        <v>156</v>
      </c>
      <c r="AT74" s="62" t="s">
        <v>1715</v>
      </c>
      <c r="AU74" s="62"/>
      <c r="AV74" s="62"/>
      <c r="AW74" s="62"/>
      <c r="AX74" s="62"/>
      <c r="AY74" s="62"/>
    </row>
    <row r="75" spans="1:51" ht="12" customHeight="1">
      <c r="A75" s="1753"/>
      <c r="B75" s="124"/>
      <c r="C75" s="62"/>
      <c r="D75" s="62"/>
      <c r="E75" s="107"/>
      <c r="F75" s="124"/>
      <c r="G75" s="62"/>
      <c r="H75" s="107"/>
      <c r="I75" s="541"/>
      <c r="J75" s="138"/>
      <c r="K75" s="138"/>
      <c r="L75" s="542"/>
      <c r="M75" s="124"/>
      <c r="N75" s="62"/>
      <c r="O75" s="62"/>
      <c r="P75" s="107"/>
      <c r="Q75" s="62"/>
      <c r="R75" s="568" t="s">
        <v>1353</v>
      </c>
      <c r="S75" s="62"/>
      <c r="T75" s="62"/>
      <c r="U75" s="62"/>
      <c r="V75" s="62"/>
      <c r="W75" s="62"/>
      <c r="X75" s="62"/>
      <c r="Y75" s="62"/>
      <c r="Z75" s="62"/>
      <c r="AA75" s="62"/>
      <c r="AB75" s="62"/>
      <c r="AC75" s="62"/>
      <c r="AD75" s="62"/>
      <c r="AE75" s="62"/>
      <c r="AF75" s="62"/>
      <c r="AG75" s="62"/>
      <c r="AH75" s="62"/>
      <c r="AI75" s="62"/>
      <c r="AJ75" s="107"/>
      <c r="AK75" s="63"/>
      <c r="AL75" s="62"/>
      <c r="AM75" s="62"/>
      <c r="AN75" s="107"/>
      <c r="AO75" s="109"/>
      <c r="AP75" s="63"/>
      <c r="AQ75" s="110"/>
      <c r="AR75" s="62"/>
      <c r="AS75" s="62"/>
      <c r="AT75" s="62"/>
      <c r="AU75" s="62"/>
      <c r="AV75" s="62"/>
      <c r="AW75" s="62"/>
      <c r="AX75" s="62"/>
      <c r="AY75" s="62"/>
    </row>
    <row r="76" spans="1:51" ht="12" customHeight="1" thickBot="1">
      <c r="A76" s="1754"/>
      <c r="B76" s="145"/>
      <c r="C76" s="131"/>
      <c r="D76" s="131"/>
      <c r="E76" s="133"/>
      <c r="F76" s="145"/>
      <c r="G76" s="131"/>
      <c r="H76" s="133"/>
      <c r="I76" s="569"/>
      <c r="J76" s="570"/>
      <c r="K76" s="570"/>
      <c r="L76" s="571"/>
      <c r="M76" s="145"/>
      <c r="N76" s="131"/>
      <c r="O76" s="131"/>
      <c r="P76" s="133"/>
      <c r="Q76" s="131"/>
      <c r="R76" s="131" t="s">
        <v>1354</v>
      </c>
      <c r="S76" s="1759"/>
      <c r="T76" s="1759"/>
      <c r="U76" s="1759"/>
      <c r="V76" s="1759"/>
      <c r="W76" s="1759"/>
      <c r="X76" s="1759"/>
      <c r="Y76" s="1759"/>
      <c r="Z76" s="1759"/>
      <c r="AA76" s="1759"/>
      <c r="AB76" s="1759"/>
      <c r="AC76" s="1759"/>
      <c r="AD76" s="1759"/>
      <c r="AE76" s="1759"/>
      <c r="AF76" s="1759"/>
      <c r="AG76" s="1759"/>
      <c r="AH76" s="1759"/>
      <c r="AI76" s="1759"/>
      <c r="AJ76" s="133" t="s">
        <v>1355</v>
      </c>
      <c r="AK76" s="134"/>
      <c r="AL76" s="131"/>
      <c r="AM76" s="131"/>
      <c r="AN76" s="133"/>
      <c r="AO76" s="134"/>
      <c r="AP76" s="66"/>
      <c r="AQ76" s="135"/>
      <c r="AR76" s="62"/>
      <c r="AS76" s="62" t="s">
        <v>157</v>
      </c>
      <c r="AT76" s="62" t="s">
        <v>1715</v>
      </c>
      <c r="AU76" s="62"/>
      <c r="AV76" s="62"/>
      <c r="AW76" s="62"/>
      <c r="AX76" s="62"/>
      <c r="AY76" s="62"/>
    </row>
    <row r="77" spans="1:51" ht="12" customHeight="1">
      <c r="A77" s="104"/>
      <c r="B77" s="62" t="s">
        <v>2824</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572"/>
      <c r="AP77" s="572"/>
      <c r="AQ77" s="146"/>
      <c r="AR77" s="62"/>
      <c r="AS77" s="62"/>
      <c r="AT77" s="62"/>
      <c r="AU77" s="62"/>
      <c r="AV77" s="62"/>
      <c r="AW77" s="62"/>
      <c r="AX77" s="62"/>
      <c r="AY77" s="62"/>
    </row>
    <row r="78" spans="1:51" ht="12" customHeight="1">
      <c r="B78" s="167" t="s">
        <v>2825</v>
      </c>
    </row>
    <row r="79" spans="1:51" ht="12" customHeight="1"/>
    <row r="80" spans="1:5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101">
    <mergeCell ref="B12:E12"/>
    <mergeCell ref="B20:E20"/>
    <mergeCell ref="B16:E17"/>
    <mergeCell ref="S72:AI72"/>
    <mergeCell ref="T42:AA43"/>
    <mergeCell ref="AI34:AJ35"/>
    <mergeCell ref="AF40:AG41"/>
    <mergeCell ref="R56:V56"/>
    <mergeCell ref="AI44:AJ45"/>
    <mergeCell ref="AF44:AG45"/>
    <mergeCell ref="AE42:AE43"/>
    <mergeCell ref="AF42:AG43"/>
    <mergeCell ref="AH42:AH43"/>
    <mergeCell ref="AI42:AJ43"/>
    <mergeCell ref="T44:AA45"/>
    <mergeCell ref="AC44:AD45"/>
    <mergeCell ref="Q42:S45"/>
    <mergeCell ref="AE44:AE45"/>
    <mergeCell ref="AH44:AH45"/>
    <mergeCell ref="X17:Y17"/>
    <mergeCell ref="AD17:AH17"/>
    <mergeCell ref="W19:AH19"/>
    <mergeCell ref="X18:Y18"/>
    <mergeCell ref="W20:AH20"/>
    <mergeCell ref="I24:I56"/>
    <mergeCell ref="AH38:AH39"/>
    <mergeCell ref="AI36:AJ37"/>
    <mergeCell ref="AE33:AG33"/>
    <mergeCell ref="AH33:AJ33"/>
    <mergeCell ref="AB33:AD33"/>
    <mergeCell ref="AF36:AG37"/>
    <mergeCell ref="AB34:AB35"/>
    <mergeCell ref="AE34:AE35"/>
    <mergeCell ref="AI38:AJ39"/>
    <mergeCell ref="AB38:AB39"/>
    <mergeCell ref="AC38:AD39"/>
    <mergeCell ref="AB44:AB45"/>
    <mergeCell ref="AI40:AJ41"/>
    <mergeCell ref="AE38:AE39"/>
    <mergeCell ref="AF38:AG39"/>
    <mergeCell ref="AB42:AB43"/>
    <mergeCell ref="AC42:AD43"/>
    <mergeCell ref="S76:AI76"/>
    <mergeCell ref="W49:AD49"/>
    <mergeCell ref="AE50:AH50"/>
    <mergeCell ref="R55:V55"/>
    <mergeCell ref="AH40:AH41"/>
    <mergeCell ref="T38:Y41"/>
    <mergeCell ref="Z40:AA41"/>
    <mergeCell ref="AB40:AB41"/>
    <mergeCell ref="Q34:S41"/>
    <mergeCell ref="Z38:AA39"/>
    <mergeCell ref="Z34:AA35"/>
    <mergeCell ref="AC40:AD41"/>
    <mergeCell ref="T34:Y37"/>
    <mergeCell ref="AC34:AD35"/>
    <mergeCell ref="AE36:AE37"/>
    <mergeCell ref="AE40:AE41"/>
    <mergeCell ref="AF34:AG35"/>
    <mergeCell ref="AH34:AH35"/>
    <mergeCell ref="Z36:AA37"/>
    <mergeCell ref="AB36:AB37"/>
    <mergeCell ref="AC36:AD37"/>
    <mergeCell ref="AH36:AH37"/>
    <mergeCell ref="S74:AI74"/>
    <mergeCell ref="AO4:AQ4"/>
    <mergeCell ref="W14:AH14"/>
    <mergeCell ref="W15:AH15"/>
    <mergeCell ref="W16:AH16"/>
    <mergeCell ref="AK5:AN5"/>
    <mergeCell ref="M5:P5"/>
    <mergeCell ref="AO5:AQ5"/>
    <mergeCell ref="W9:AH9"/>
    <mergeCell ref="X11:Y11"/>
    <mergeCell ref="W6:AH6"/>
    <mergeCell ref="X10:Y10"/>
    <mergeCell ref="AD10:AH10"/>
    <mergeCell ref="I57:I70"/>
    <mergeCell ref="X63:AB63"/>
    <mergeCell ref="X65:Y65"/>
    <mergeCell ref="R69:V69"/>
    <mergeCell ref="R70:V70"/>
    <mergeCell ref="A1:W1"/>
    <mergeCell ref="B4:E4"/>
    <mergeCell ref="F4:H4"/>
    <mergeCell ref="I4:L4"/>
    <mergeCell ref="B5:E5"/>
    <mergeCell ref="B8:E9"/>
    <mergeCell ref="F5:H5"/>
    <mergeCell ref="I5:L5"/>
    <mergeCell ref="W7:AH7"/>
    <mergeCell ref="W8:AH8"/>
    <mergeCell ref="AB32:AJ32"/>
    <mergeCell ref="A6:A23"/>
    <mergeCell ref="Q32:AA33"/>
    <mergeCell ref="W21:AH21"/>
    <mergeCell ref="A24:A76"/>
    <mergeCell ref="X30:AB30"/>
    <mergeCell ref="F6:H6"/>
    <mergeCell ref="F14:H14"/>
    <mergeCell ref="F24:H24"/>
  </mergeCells>
  <phoneticPr fontId="4"/>
  <dataValidations count="23">
    <dataValidation type="list" allowBlank="1" showInputMessage="1" sqref="S76:AI76" xr:uid="{00000000-0002-0000-0D00-000000000000}">
      <formula1>$AS$76:$AT$76</formula1>
    </dataValidation>
    <dataValidation type="list" allowBlank="1" showInputMessage="1" sqref="S72:AI72" xr:uid="{00000000-0002-0000-0D00-000001000000}">
      <formula1>$AS$72</formula1>
    </dataValidation>
    <dataValidation type="list" allowBlank="1" showInputMessage="1" sqref="S74:AI74" xr:uid="{00000000-0002-0000-0D00-000002000000}">
      <formula1>$AS$74:$AT$74</formula1>
    </dataValidation>
    <dataValidation type="list" allowBlank="1" showInputMessage="1" showErrorMessage="1" sqref="AK71 AK14:AK24 AK6:AK11 AE33 AB33 AK28:AK29 AK26 AH33 AK61:AK62 AK59 AK57" xr:uid="{00000000-0002-0000-0D00-000003000000}">
      <formula1>"■,□"</formula1>
    </dataValidation>
    <dataValidation type="list" allowBlank="1" showInputMessage="1" sqref="W15:AH15" xr:uid="{00000000-0002-0000-0D00-000004000000}">
      <formula1>$AT$15:$AX$15</formula1>
    </dataValidation>
    <dataValidation type="list" allowBlank="1" showInputMessage="1" sqref="AE50:AH50" xr:uid="{00000000-0002-0000-0D00-000005000000}">
      <formula1>"10"</formula1>
    </dataValidation>
    <dataValidation type="list" allowBlank="1" showInputMessage="1" sqref="X30:AB30 X63:AB63" xr:uid="{00000000-0002-0000-0D00-000006000000}">
      <formula1>$AT$30:$AW$30</formula1>
    </dataValidation>
    <dataValidation type="list" allowBlank="1" showInputMessage="1" sqref="AD10:AH10" xr:uid="{00000000-0002-0000-0D00-000007000000}">
      <formula1>$AT$9:$AV$9</formula1>
    </dataValidation>
    <dataValidation type="list" allowBlank="1" showInputMessage="1" sqref="W17:W18 W10:W11 AA48 R24 S25 V25 Z25 AC25 X29 S29 AC29 R26:R27 R48:R49 V48 R57 S58 V58 Z58 AC58 R59:R60 X62 S62 AC62 W64:W65" xr:uid="{00000000-0002-0000-0D00-000008000000}">
      <formula1>"■,□"</formula1>
    </dataValidation>
    <dataValidation type="list" allowBlank="1" showInputMessage="1" sqref="W20:AH20" xr:uid="{00000000-0002-0000-0D00-000009000000}">
      <formula1>$AT$21:$AU$21</formula1>
    </dataValidation>
    <dataValidation type="list" allowBlank="1" showInputMessage="1" sqref="W19:AH19 W14:AH14" xr:uid="{00000000-0002-0000-0D00-00000A000000}">
      <formula1>$AT$14:$AU$14</formula1>
    </dataValidation>
    <dataValidation type="list" allowBlank="1" showInputMessage="1" sqref="W8:AH8" xr:uid="{00000000-0002-0000-0D00-00000B000000}">
      <formula1>$AT$8:$AW$8</formula1>
    </dataValidation>
    <dataValidation type="list" allowBlank="1" showInputMessage="1" sqref="W16:AF16 AD17:AF17 AG16:AH17" xr:uid="{00000000-0002-0000-0D00-00000C000000}">
      <formula1>$AT$16:$AW$16</formula1>
    </dataValidation>
    <dataValidation type="list" allowBlank="1" showInputMessage="1" sqref="W9:AH9" xr:uid="{00000000-0002-0000-0D00-00000D000000}">
      <formula1>$AS$9:$AV$9</formula1>
    </dataValidation>
    <dataValidation type="list" allowBlank="1" showInputMessage="1" sqref="W21:AH21" xr:uid="{00000000-0002-0000-0D00-00000E000000}">
      <formula1>$AS$22:$AW$22</formula1>
    </dataValidation>
    <dataValidation type="list" allowBlank="1" showInputMessage="1" sqref="W7:AH7" xr:uid="{00000000-0002-0000-0D00-00000F000000}">
      <formula1>$AS$7:$AY$7</formula1>
    </dataValidation>
    <dataValidation type="list" allowBlank="1" showInputMessage="1" sqref="W6:AH6" xr:uid="{00000000-0002-0000-0D00-000010000000}">
      <formula1>$AS$6:$AW$6</formula1>
    </dataValidation>
    <dataValidation allowBlank="1" showInputMessage="1" sqref="X10:Z11 AI17:AJ18 Q22:AJ23 AD18:AH18 X17:AC18 AD11:AH13 AA10:AC13 AI10:AJ11 AI12:AL13" xr:uid="{00000000-0002-0000-0D00-000011000000}"/>
    <dataValidation type="list" allowBlank="1" showInputMessage="1" sqref="F6:H6" xr:uid="{00000000-0002-0000-0D00-000012000000}">
      <formula1>"3,2,1,なし"</formula1>
    </dataValidation>
    <dataValidation type="list" allowBlank="1" showInputMessage="1" sqref="F14:H14" xr:uid="{00000000-0002-0000-0D00-000013000000}">
      <formula1>"4,3,2,1,なし"</formula1>
    </dataValidation>
    <dataValidation type="list" allowBlank="1" showInputMessage="1" sqref="F24:H24" xr:uid="{00000000-0002-0000-0D00-000014000000}">
      <formula1>"3,2,1"</formula1>
    </dataValidation>
    <dataValidation type="list" showInputMessage="1" showErrorMessage="1" sqref="Q53:Q54 Q67:Q68" xr:uid="{00000000-0002-0000-0D00-000015000000}">
      <formula1>"　,■,□"</formula1>
    </dataValidation>
    <dataValidation type="list" allowBlank="1" showInputMessage="1" showErrorMessage="1" sqref="B12:E12 B20:E20" xr:uid="{00000000-0002-0000-0D00-000016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F14:H22 F24:H32 B12 B20"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BP96"/>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54" width="9" hidden="1" customWidth="1"/>
    <col min="55" max="67" width="9" customWidth="1"/>
  </cols>
  <sheetData>
    <row r="1" spans="1:68" ht="12" customHeight="1">
      <c r="A1" s="1668" t="s">
        <v>2633</v>
      </c>
      <c r="B1" s="1668"/>
      <c r="C1" s="1668"/>
      <c r="D1" s="1668"/>
      <c r="E1" s="1668"/>
      <c r="F1" s="1668"/>
      <c r="G1" s="1668"/>
      <c r="H1" s="1668"/>
      <c r="I1" s="1668"/>
      <c r="J1" s="1668"/>
      <c r="K1" s="1668"/>
      <c r="L1" s="1668"/>
      <c r="M1" s="1668"/>
      <c r="N1" s="1668"/>
      <c r="O1" s="1668"/>
      <c r="P1" s="1668"/>
      <c r="Q1" s="1668"/>
      <c r="R1" s="1668"/>
      <c r="S1" s="1668"/>
      <c r="T1" s="1668"/>
      <c r="U1" s="1668"/>
      <c r="V1" s="1668"/>
      <c r="W1" s="1668"/>
      <c r="X1" s="62"/>
      <c r="Y1" s="62"/>
      <c r="Z1" s="62"/>
      <c r="AA1" s="62"/>
      <c r="AB1" s="62"/>
      <c r="AC1" s="62"/>
      <c r="AD1" s="62"/>
      <c r="AE1" s="62"/>
      <c r="AF1" s="62"/>
      <c r="AG1" s="62"/>
      <c r="AH1" s="62"/>
      <c r="AI1" s="62"/>
      <c r="AJ1" s="62"/>
      <c r="AK1" s="62"/>
      <c r="AL1" s="62"/>
      <c r="AM1" s="62"/>
      <c r="AN1" s="62"/>
      <c r="AO1" s="125"/>
      <c r="AP1" s="125"/>
      <c r="AQ1" s="125" t="s">
        <v>2809</v>
      </c>
      <c r="AR1" s="125"/>
      <c r="AS1" s="62"/>
      <c r="AT1" s="62"/>
      <c r="AU1" s="62"/>
      <c r="AV1" s="62"/>
      <c r="AW1" s="62"/>
      <c r="AX1" s="62"/>
      <c r="AY1" s="62"/>
      <c r="BP1" s="167"/>
    </row>
    <row r="2" spans="1:68" ht="12" customHeight="1">
      <c r="A2" s="123"/>
      <c r="B2" s="123"/>
      <c r="C2" s="123"/>
      <c r="D2" s="123"/>
      <c r="E2" s="123"/>
      <c r="F2" s="123"/>
      <c r="G2" s="123"/>
      <c r="H2" s="123"/>
      <c r="I2" s="123"/>
      <c r="J2" s="123"/>
      <c r="K2" s="123"/>
      <c r="L2" s="123"/>
      <c r="M2" s="123"/>
      <c r="N2" s="123"/>
      <c r="O2" s="123"/>
      <c r="P2" s="123"/>
      <c r="Q2" s="123"/>
      <c r="R2" s="123"/>
      <c r="S2" s="123"/>
      <c r="T2" s="123"/>
      <c r="U2" s="123"/>
      <c r="V2" s="123"/>
      <c r="W2" s="123"/>
      <c r="X2" s="62"/>
      <c r="Y2" s="62"/>
      <c r="Z2" s="62"/>
      <c r="AA2" s="62"/>
      <c r="AB2" s="62"/>
      <c r="AC2" s="62"/>
      <c r="AD2" s="62"/>
      <c r="AE2" s="62"/>
      <c r="AF2" s="62"/>
      <c r="AG2" s="62"/>
      <c r="AH2" s="62"/>
      <c r="AI2" s="62"/>
      <c r="AJ2" s="62"/>
      <c r="AK2" s="62"/>
      <c r="AL2" s="62"/>
      <c r="AM2" s="62"/>
      <c r="AN2" s="62"/>
      <c r="AO2" s="125"/>
      <c r="AP2" s="125"/>
      <c r="AQ2" s="125"/>
      <c r="AR2" s="62"/>
      <c r="AS2" s="62"/>
      <c r="AT2" s="62"/>
      <c r="AU2" s="62"/>
      <c r="AV2" s="62"/>
      <c r="AW2" s="62"/>
      <c r="AX2" s="62"/>
      <c r="AY2" s="62"/>
    </row>
    <row r="3" spans="1:68" ht="12" customHeight="1" thickBot="1">
      <c r="A3" s="155" t="s">
        <v>258</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t="s">
        <v>108</v>
      </c>
      <c r="AK3" s="62"/>
      <c r="AL3" s="62"/>
      <c r="AM3" s="62"/>
      <c r="AN3" s="62"/>
      <c r="AO3" s="62"/>
      <c r="AP3" s="62"/>
      <c r="AQ3" s="62"/>
      <c r="AR3" s="62"/>
      <c r="AS3" s="62"/>
      <c r="AT3" s="62"/>
      <c r="AU3" s="62"/>
      <c r="AV3" s="62"/>
      <c r="AW3" s="62"/>
      <c r="AX3" s="62"/>
      <c r="AY3" s="62"/>
    </row>
    <row r="4" spans="1:68" ht="12" customHeight="1">
      <c r="A4" s="523"/>
      <c r="B4" s="1687" t="s">
        <v>112</v>
      </c>
      <c r="C4" s="1688"/>
      <c r="D4" s="1688"/>
      <c r="E4" s="1689"/>
      <c r="F4" s="1690" t="s">
        <v>24</v>
      </c>
      <c r="G4" s="1691"/>
      <c r="H4" s="1692"/>
      <c r="I4" s="1690" t="s">
        <v>113</v>
      </c>
      <c r="J4" s="1691"/>
      <c r="K4" s="1691"/>
      <c r="L4" s="1692"/>
      <c r="M4" s="524"/>
      <c r="N4" s="518"/>
      <c r="O4" s="518"/>
      <c r="P4" s="518"/>
      <c r="Q4" s="518"/>
      <c r="R4" s="518"/>
      <c r="S4" s="518"/>
      <c r="T4" s="518"/>
      <c r="U4" s="518"/>
      <c r="V4" s="518" t="s">
        <v>114</v>
      </c>
      <c r="W4" s="518"/>
      <c r="X4" s="518"/>
      <c r="Y4" s="518"/>
      <c r="Z4" s="518"/>
      <c r="AA4" s="518"/>
      <c r="AB4" s="518"/>
      <c r="AC4" s="518"/>
      <c r="AD4" s="518"/>
      <c r="AE4" s="518"/>
      <c r="AF4" s="518"/>
      <c r="AG4" s="518"/>
      <c r="AH4" s="518"/>
      <c r="AI4" s="518"/>
      <c r="AJ4" s="518"/>
      <c r="AK4" s="146"/>
      <c r="AL4" s="148"/>
      <c r="AM4" s="148"/>
      <c r="AN4" s="525" t="s">
        <v>414</v>
      </c>
      <c r="AO4" s="1690" t="s">
        <v>116</v>
      </c>
      <c r="AP4" s="1691"/>
      <c r="AQ4" s="1696"/>
      <c r="AR4" s="62"/>
      <c r="AS4" s="62"/>
      <c r="AT4" s="5"/>
      <c r="AU4" s="5"/>
      <c r="AV4" s="5"/>
      <c r="AW4" s="5"/>
      <c r="AX4" s="5"/>
      <c r="AY4" s="5"/>
      <c r="AZ4" s="74"/>
      <c r="BA4" s="74"/>
      <c r="BB4" s="74"/>
      <c r="BC4" s="74"/>
    </row>
    <row r="5" spans="1:68" ht="12" customHeight="1" thickBot="1">
      <c r="A5" s="526"/>
      <c r="B5" s="1678" t="s">
        <v>1760</v>
      </c>
      <c r="C5" s="1679"/>
      <c r="D5" s="1679"/>
      <c r="E5" s="1680"/>
      <c r="F5" s="1678" t="s">
        <v>1761</v>
      </c>
      <c r="G5" s="1679"/>
      <c r="H5" s="1680"/>
      <c r="I5" s="1678"/>
      <c r="J5" s="1679"/>
      <c r="K5" s="1679"/>
      <c r="L5" s="1680"/>
      <c r="M5" s="1681" t="s">
        <v>115</v>
      </c>
      <c r="N5" s="1682"/>
      <c r="O5" s="1682"/>
      <c r="P5" s="1683"/>
      <c r="Q5" s="131"/>
      <c r="R5" s="131"/>
      <c r="S5" s="131"/>
      <c r="T5" s="131"/>
      <c r="U5" s="131"/>
      <c r="V5" s="131"/>
      <c r="W5" s="131"/>
      <c r="X5" s="131" t="s">
        <v>116</v>
      </c>
      <c r="Y5" s="131"/>
      <c r="Z5" s="131"/>
      <c r="AA5" s="131"/>
      <c r="AB5" s="131"/>
      <c r="AC5" s="131"/>
      <c r="AD5" s="131"/>
      <c r="AE5" s="131"/>
      <c r="AF5" s="131"/>
      <c r="AG5" s="131"/>
      <c r="AH5" s="131"/>
      <c r="AI5" s="131"/>
      <c r="AJ5" s="131"/>
      <c r="AK5" s="1681" t="s">
        <v>117</v>
      </c>
      <c r="AL5" s="1682"/>
      <c r="AM5" s="1682"/>
      <c r="AN5" s="1683"/>
      <c r="AO5" s="1678" t="s">
        <v>1762</v>
      </c>
      <c r="AP5" s="1679"/>
      <c r="AQ5" s="1697"/>
      <c r="AR5" s="62"/>
      <c r="AS5" s="62"/>
      <c r="AT5" s="5"/>
      <c r="AU5" s="5"/>
      <c r="AV5" s="5"/>
      <c r="AW5" s="5"/>
      <c r="AX5" s="5"/>
      <c r="AY5" s="5"/>
      <c r="AZ5" s="74"/>
      <c r="BA5" s="74"/>
      <c r="BB5" s="74"/>
      <c r="BC5" s="74"/>
    </row>
    <row r="6" spans="1:68" ht="12" customHeight="1">
      <c r="A6" s="1752" t="s">
        <v>1237</v>
      </c>
      <c r="B6" s="140" t="s">
        <v>1344</v>
      </c>
      <c r="C6" s="141"/>
      <c r="D6" s="141"/>
      <c r="E6" s="156"/>
      <c r="F6" s="1755">
        <f>自己評価書表紙!O25</f>
        <v>1</v>
      </c>
      <c r="G6" s="1756"/>
      <c r="H6" s="1757"/>
      <c r="I6" s="124" t="s">
        <v>2162</v>
      </c>
      <c r="J6" s="62"/>
      <c r="K6" s="62"/>
      <c r="L6" s="107"/>
      <c r="M6" s="124" t="s">
        <v>2163</v>
      </c>
      <c r="N6" s="62"/>
      <c r="O6" s="62"/>
      <c r="P6" s="107"/>
      <c r="Q6" s="524" t="s">
        <v>27</v>
      </c>
      <c r="R6" s="518" t="s">
        <v>2164</v>
      </c>
      <c r="S6" s="518"/>
      <c r="T6" s="518"/>
      <c r="U6" s="518"/>
      <c r="V6" s="518"/>
      <c r="W6" s="998" t="s">
        <v>1085</v>
      </c>
      <c r="X6" s="999" t="s">
        <v>2165</v>
      </c>
      <c r="Y6" s="999"/>
      <c r="Z6" s="999"/>
      <c r="AA6" s="999"/>
      <c r="AB6" s="998" t="s">
        <v>1085</v>
      </c>
      <c r="AC6" s="518" t="s">
        <v>404</v>
      </c>
      <c r="AD6" s="518"/>
      <c r="AE6" s="518"/>
      <c r="AF6" s="518"/>
      <c r="AG6" s="518"/>
      <c r="AH6" s="518"/>
      <c r="AI6" s="518"/>
      <c r="AJ6" s="518"/>
      <c r="AK6" s="1000" t="s">
        <v>1085</v>
      </c>
      <c r="AL6" s="62" t="s">
        <v>2146</v>
      </c>
      <c r="AM6" s="62"/>
      <c r="AN6" s="107"/>
      <c r="AO6" s="143"/>
      <c r="AP6" s="113"/>
      <c r="AQ6" s="537"/>
      <c r="AR6" s="62"/>
      <c r="AS6" s="62"/>
      <c r="AT6" s="62"/>
      <c r="AU6" s="62"/>
      <c r="AV6" s="62"/>
      <c r="AW6" s="62"/>
      <c r="AX6" s="62"/>
      <c r="AY6" s="62"/>
      <c r="AZ6" s="62"/>
      <c r="BA6" s="62"/>
      <c r="BB6" s="62"/>
    </row>
    <row r="7" spans="1:68" ht="12" customHeight="1">
      <c r="A7" s="1753"/>
      <c r="B7" s="124" t="s">
        <v>1854</v>
      </c>
      <c r="C7" s="62"/>
      <c r="D7" s="62"/>
      <c r="E7" s="107"/>
      <c r="F7" s="136"/>
      <c r="G7" s="129"/>
      <c r="H7" s="137"/>
      <c r="I7" s="124" t="s">
        <v>2692</v>
      </c>
      <c r="J7" s="62"/>
      <c r="K7" s="62"/>
      <c r="L7" s="107"/>
      <c r="M7" s="1652" t="s">
        <v>2166</v>
      </c>
      <c r="N7" s="1653"/>
      <c r="O7" s="1653"/>
      <c r="P7" s="1654"/>
      <c r="Q7" s="62" t="s">
        <v>27</v>
      </c>
      <c r="R7" s="62" t="s">
        <v>2693</v>
      </c>
      <c r="S7" s="62"/>
      <c r="T7" s="62"/>
      <c r="U7" s="62"/>
      <c r="V7" s="62"/>
      <c r="W7" s="62"/>
      <c r="X7" s="62"/>
      <c r="Y7" s="62"/>
      <c r="Z7" s="62"/>
      <c r="AA7" s="62"/>
      <c r="AB7" s="62"/>
      <c r="AC7" s="62"/>
      <c r="AD7" s="62"/>
      <c r="AE7" s="62"/>
      <c r="AF7" s="62"/>
      <c r="AG7" s="62"/>
      <c r="AH7" s="62"/>
      <c r="AI7" s="62"/>
      <c r="AJ7" s="62"/>
      <c r="AK7" s="1001" t="s">
        <v>1085</v>
      </c>
      <c r="AL7" s="62" t="s">
        <v>2140</v>
      </c>
      <c r="AM7" s="62"/>
      <c r="AN7" s="107"/>
      <c r="AO7" s="124"/>
      <c r="AP7" s="62"/>
      <c r="AQ7" s="110"/>
      <c r="AR7" s="62"/>
      <c r="AS7" s="62"/>
      <c r="AT7" s="62"/>
      <c r="AU7" s="62"/>
      <c r="AV7" s="62"/>
      <c r="AW7" s="62"/>
      <c r="AX7" s="62"/>
      <c r="AY7" s="62"/>
      <c r="AZ7" s="62"/>
      <c r="BA7" s="62"/>
      <c r="BB7" s="62"/>
    </row>
    <row r="8" spans="1:68" ht="12" customHeight="1">
      <c r="A8" s="1753"/>
      <c r="B8" s="124"/>
      <c r="C8" s="62"/>
      <c r="D8" s="62"/>
      <c r="E8" s="107"/>
      <c r="F8" s="124"/>
      <c r="G8" s="62"/>
      <c r="H8" s="107"/>
      <c r="I8" s="124"/>
      <c r="J8" s="62"/>
      <c r="K8" s="62"/>
      <c r="L8" s="107"/>
      <c r="M8" s="1652"/>
      <c r="N8" s="1653"/>
      <c r="O8" s="1653"/>
      <c r="P8" s="1654"/>
      <c r="Q8" s="62"/>
      <c r="R8" s="62"/>
      <c r="S8" s="62"/>
      <c r="T8" s="1002" t="s">
        <v>1085</v>
      </c>
      <c r="U8" s="1003" t="s">
        <v>2167</v>
      </c>
      <c r="V8" s="62"/>
      <c r="W8" s="62"/>
      <c r="X8" s="125" t="s">
        <v>8</v>
      </c>
      <c r="Y8" s="62" t="s">
        <v>2168</v>
      </c>
      <c r="Z8" s="62"/>
      <c r="AA8" s="1787"/>
      <c r="AB8" s="1787"/>
      <c r="AC8" s="1787"/>
      <c r="AD8" s="1787"/>
      <c r="AE8" s="1787"/>
      <c r="AF8" s="1787"/>
      <c r="AG8" s="1787"/>
      <c r="AH8" s="1787"/>
      <c r="AI8" s="129" t="s">
        <v>94</v>
      </c>
      <c r="AJ8" s="62"/>
      <c r="AK8" s="1001" t="s">
        <v>1085</v>
      </c>
      <c r="AL8" s="62" t="s">
        <v>2141</v>
      </c>
      <c r="AM8" s="62"/>
      <c r="AN8" s="107"/>
      <c r="AO8" s="109"/>
      <c r="AP8" s="63"/>
      <c r="AQ8" s="110"/>
      <c r="AR8" s="62"/>
      <c r="AS8" s="62"/>
      <c r="AT8" s="62"/>
      <c r="AU8" s="62"/>
      <c r="AV8" s="62"/>
      <c r="AW8" s="62"/>
      <c r="AX8" s="62"/>
      <c r="AY8" s="62"/>
      <c r="AZ8" s="62"/>
      <c r="BA8" s="62"/>
      <c r="BB8" s="62"/>
    </row>
    <row r="9" spans="1:68" ht="12" customHeight="1">
      <c r="A9" s="1753"/>
      <c r="B9" s="124"/>
      <c r="C9" s="62"/>
      <c r="D9" s="62"/>
      <c r="E9" s="107"/>
      <c r="F9" s="124"/>
      <c r="G9" s="62"/>
      <c r="H9" s="107"/>
      <c r="I9" s="124"/>
      <c r="J9" s="62"/>
      <c r="K9" s="62"/>
      <c r="L9" s="107"/>
      <c r="M9" s="1652"/>
      <c r="N9" s="1653"/>
      <c r="O9" s="1653"/>
      <c r="P9" s="1654"/>
      <c r="Q9" s="62"/>
      <c r="R9" s="62"/>
      <c r="S9" s="62"/>
      <c r="T9" s="1002" t="s">
        <v>1085</v>
      </c>
      <c r="U9" s="1003" t="s">
        <v>2169</v>
      </c>
      <c r="V9" s="62"/>
      <c r="W9" s="62"/>
      <c r="X9" s="125" t="s">
        <v>8</v>
      </c>
      <c r="Y9" s="62" t="s">
        <v>654</v>
      </c>
      <c r="Z9" s="62"/>
      <c r="AA9" s="1787"/>
      <c r="AB9" s="1787"/>
      <c r="AC9" s="1787"/>
      <c r="AD9" s="1787"/>
      <c r="AE9" s="1787"/>
      <c r="AF9" s="1787"/>
      <c r="AG9" s="1787"/>
      <c r="AH9" s="1787"/>
      <c r="AI9" s="129" t="s">
        <v>94</v>
      </c>
      <c r="AJ9" s="62"/>
      <c r="AK9" s="1001" t="s">
        <v>1085</v>
      </c>
      <c r="AL9" s="62" t="s">
        <v>2122</v>
      </c>
      <c r="AM9" s="62"/>
      <c r="AN9" s="107"/>
      <c r="AO9" s="109"/>
      <c r="AP9" s="63"/>
      <c r="AQ9" s="110"/>
      <c r="AR9" s="62"/>
      <c r="AS9" s="62"/>
      <c r="AT9" s="62"/>
      <c r="AU9" s="62"/>
      <c r="AV9" s="62"/>
      <c r="AW9" s="62"/>
      <c r="AX9" s="62"/>
      <c r="AY9" s="62"/>
      <c r="AZ9" s="62"/>
      <c r="BA9" s="62"/>
      <c r="BB9" s="62"/>
    </row>
    <row r="10" spans="1:68" ht="12" customHeight="1">
      <c r="A10" s="1753"/>
      <c r="B10" s="124"/>
      <c r="C10" s="62"/>
      <c r="D10" s="62"/>
      <c r="E10" s="107"/>
      <c r="F10" s="124"/>
      <c r="G10" s="62"/>
      <c r="H10" s="107"/>
      <c r="I10" s="124"/>
      <c r="J10" s="62"/>
      <c r="K10" s="62"/>
      <c r="L10" s="107"/>
      <c r="M10" s="124"/>
      <c r="N10" s="62"/>
      <c r="O10" s="62"/>
      <c r="P10" s="107"/>
      <c r="Q10" s="62" t="s">
        <v>27</v>
      </c>
      <c r="R10" s="62" t="s">
        <v>2171</v>
      </c>
      <c r="S10" s="62"/>
      <c r="T10" s="62"/>
      <c r="U10" s="62"/>
      <c r="V10" s="1002" t="s">
        <v>1085</v>
      </c>
      <c r="W10" s="62" t="s">
        <v>125</v>
      </c>
      <c r="X10" s="62"/>
      <c r="Y10" s="125" t="s">
        <v>8</v>
      </c>
      <c r="Z10" s="62" t="s">
        <v>463</v>
      </c>
      <c r="AA10" s="62"/>
      <c r="AB10" s="1784"/>
      <c r="AC10" s="1784"/>
      <c r="AD10" s="1784"/>
      <c r="AE10" s="1784"/>
      <c r="AF10" s="1784"/>
      <c r="AG10" s="1784"/>
      <c r="AH10" s="1784"/>
      <c r="AI10" s="129" t="s">
        <v>94</v>
      </c>
      <c r="AJ10" s="62"/>
      <c r="AK10" s="124"/>
      <c r="AL10" s="62"/>
      <c r="AM10" s="62"/>
      <c r="AN10" s="107"/>
      <c r="AO10" s="109"/>
      <c r="AP10" s="63"/>
      <c r="AQ10" s="110"/>
      <c r="AR10" s="62"/>
      <c r="AS10" s="62"/>
      <c r="AT10" s="62"/>
      <c r="AU10" s="62"/>
      <c r="AV10" s="62"/>
      <c r="AW10" s="62"/>
      <c r="AX10" s="62"/>
      <c r="AY10" s="62"/>
      <c r="AZ10" s="62"/>
      <c r="BA10" s="62"/>
      <c r="BB10" s="62"/>
    </row>
    <row r="11" spans="1:68" ht="12" customHeight="1">
      <c r="A11" s="1753"/>
      <c r="B11" s="124"/>
      <c r="C11" s="62"/>
      <c r="D11" s="62"/>
      <c r="E11" s="107"/>
      <c r="F11" s="124"/>
      <c r="G11" s="62"/>
      <c r="H11" s="107"/>
      <c r="I11" s="124"/>
      <c r="J11" s="62"/>
      <c r="K11" s="62"/>
      <c r="L11" s="107"/>
      <c r="M11" s="124"/>
      <c r="N11" s="62"/>
      <c r="O11" s="62"/>
      <c r="P11" s="107"/>
      <c r="Q11" s="127"/>
      <c r="R11" s="116"/>
      <c r="S11" s="116"/>
      <c r="T11" s="116"/>
      <c r="U11" s="116"/>
      <c r="V11" s="1005" t="s">
        <v>1085</v>
      </c>
      <c r="W11" s="116" t="s">
        <v>84</v>
      </c>
      <c r="X11" s="116"/>
      <c r="Y11" s="116"/>
      <c r="Z11" s="116"/>
      <c r="AA11" s="116"/>
      <c r="AB11" s="116"/>
      <c r="AC11" s="116"/>
      <c r="AD11" s="116"/>
      <c r="AE11" s="116"/>
      <c r="AF11" s="116"/>
      <c r="AG11" s="116"/>
      <c r="AH11" s="116"/>
      <c r="AI11" s="116"/>
      <c r="AJ11" s="116"/>
      <c r="AK11" s="124"/>
      <c r="AL11" s="62"/>
      <c r="AM11" s="62"/>
      <c r="AN11" s="107"/>
      <c r="AO11" s="109"/>
      <c r="AP11" s="63"/>
      <c r="AQ11" s="110"/>
      <c r="AR11" s="62"/>
      <c r="AS11" s="62"/>
      <c r="AT11" s="992" t="s">
        <v>2223</v>
      </c>
      <c r="AU11" s="992" t="s">
        <v>2224</v>
      </c>
      <c r="AV11" s="992" t="s">
        <v>2225</v>
      </c>
      <c r="AW11" s="992" t="s">
        <v>2226</v>
      </c>
      <c r="AX11" s="992" t="s">
        <v>2227</v>
      </c>
      <c r="AY11" s="992" t="s">
        <v>2228</v>
      </c>
      <c r="AZ11" s="992" t="s">
        <v>2229</v>
      </c>
      <c r="BA11" s="62"/>
      <c r="BB11" s="62"/>
    </row>
    <row r="12" spans="1:68" ht="12" customHeight="1">
      <c r="A12" s="1753"/>
      <c r="B12" s="124"/>
      <c r="C12" s="62"/>
      <c r="D12" s="62"/>
      <c r="E12" s="107"/>
      <c r="F12" s="124"/>
      <c r="G12" s="62"/>
      <c r="H12" s="107"/>
      <c r="I12" s="124"/>
      <c r="J12" s="62"/>
      <c r="K12" s="62"/>
      <c r="L12" s="107"/>
      <c r="M12" s="124"/>
      <c r="N12" s="62"/>
      <c r="O12" s="62"/>
      <c r="P12" s="107"/>
      <c r="Q12" s="62" t="s">
        <v>27</v>
      </c>
      <c r="R12" s="62" t="s">
        <v>2174</v>
      </c>
      <c r="S12" s="62"/>
      <c r="T12" s="62"/>
      <c r="U12" s="62"/>
      <c r="V12" s="62"/>
      <c r="W12" s="62"/>
      <c r="X12" s="62"/>
      <c r="Y12" s="62"/>
      <c r="Z12" s="62"/>
      <c r="AA12" s="62"/>
      <c r="AB12" s="62"/>
      <c r="AC12" s="62"/>
      <c r="AD12" s="62"/>
      <c r="AE12" s="62"/>
      <c r="AF12" s="62"/>
      <c r="AG12" s="62"/>
      <c r="AH12" s="62"/>
      <c r="AI12" s="62"/>
      <c r="AJ12" s="62"/>
      <c r="AK12" s="124"/>
      <c r="AL12" s="62"/>
      <c r="AM12" s="62"/>
      <c r="AN12" s="107"/>
      <c r="AO12" s="109"/>
      <c r="AP12" s="63"/>
      <c r="AQ12" s="110"/>
      <c r="AR12" s="62"/>
      <c r="AS12" s="62"/>
      <c r="AT12" s="62"/>
      <c r="AU12" s="62"/>
      <c r="AV12" s="62"/>
      <c r="AW12" s="62"/>
      <c r="AX12" s="62"/>
      <c r="AY12" s="62"/>
      <c r="AZ12" s="62"/>
      <c r="BA12" s="62"/>
      <c r="BB12" s="62"/>
    </row>
    <row r="13" spans="1:68" ht="12" customHeight="1">
      <c r="A13" s="1753"/>
      <c r="B13" s="124"/>
      <c r="C13" s="62"/>
      <c r="D13" s="62"/>
      <c r="E13" s="107"/>
      <c r="F13" s="124"/>
      <c r="G13" s="62"/>
      <c r="H13" s="107"/>
      <c r="I13" s="124"/>
      <c r="J13" s="62"/>
      <c r="K13" s="62"/>
      <c r="L13" s="107"/>
      <c r="M13" s="124"/>
      <c r="N13" s="62"/>
      <c r="O13" s="62"/>
      <c r="P13" s="107"/>
      <c r="Q13" s="62"/>
      <c r="R13" s="62"/>
      <c r="S13" s="62"/>
      <c r="T13" s="62"/>
      <c r="U13" s="129" t="s">
        <v>8</v>
      </c>
      <c r="V13" s="1404"/>
      <c r="W13" s="1404"/>
      <c r="X13" s="1404"/>
      <c r="Y13" s="1404"/>
      <c r="Z13" s="1404"/>
      <c r="AA13" s="1404"/>
      <c r="AB13" s="1404"/>
      <c r="AC13" s="1404"/>
      <c r="AD13" s="1404"/>
      <c r="AE13" s="1404"/>
      <c r="AF13" s="1404"/>
      <c r="AG13" s="1404"/>
      <c r="AH13" s="1404"/>
      <c r="AI13" s="129" t="s">
        <v>94</v>
      </c>
      <c r="AJ13" s="62"/>
      <c r="AK13" s="124"/>
      <c r="AL13" s="62"/>
      <c r="AM13" s="62"/>
      <c r="AN13" s="107"/>
      <c r="AO13" s="109"/>
      <c r="AP13" s="63"/>
      <c r="AQ13" s="110"/>
      <c r="AR13" s="62"/>
      <c r="AS13" s="62"/>
      <c r="AT13" s="62"/>
      <c r="AU13" s="62"/>
      <c r="AV13" s="62"/>
      <c r="AW13" s="62"/>
      <c r="AX13" s="62"/>
      <c r="AY13" s="62"/>
      <c r="AZ13" s="62"/>
      <c r="BA13" s="62"/>
      <c r="BB13" s="62"/>
    </row>
    <row r="14" spans="1:68" ht="12" customHeight="1">
      <c r="A14" s="1753"/>
      <c r="B14" s="124"/>
      <c r="C14" s="62"/>
      <c r="D14" s="62"/>
      <c r="E14" s="107"/>
      <c r="F14" s="124"/>
      <c r="G14" s="62"/>
      <c r="H14" s="107"/>
      <c r="I14" s="124"/>
      <c r="J14" s="62"/>
      <c r="K14" s="62"/>
      <c r="L14" s="107"/>
      <c r="M14" s="124"/>
      <c r="N14" s="62"/>
      <c r="O14" s="62"/>
      <c r="P14" s="107"/>
      <c r="Q14" s="62" t="s">
        <v>27</v>
      </c>
      <c r="R14" s="62" t="s">
        <v>2171</v>
      </c>
      <c r="S14" s="62"/>
      <c r="T14" s="62"/>
      <c r="U14" s="62"/>
      <c r="V14" s="1002" t="s">
        <v>1085</v>
      </c>
      <c r="W14" s="62" t="s">
        <v>125</v>
      </c>
      <c r="X14" s="62"/>
      <c r="Y14" s="125" t="s">
        <v>8</v>
      </c>
      <c r="Z14" s="62" t="s">
        <v>463</v>
      </c>
      <c r="AA14" s="62"/>
      <c r="AB14" s="1784"/>
      <c r="AC14" s="1784"/>
      <c r="AD14" s="1784"/>
      <c r="AE14" s="1784"/>
      <c r="AF14" s="1784"/>
      <c r="AG14" s="1784"/>
      <c r="AH14" s="1784"/>
      <c r="AI14" s="129" t="s">
        <v>94</v>
      </c>
      <c r="AJ14" s="62"/>
      <c r="AK14" s="124"/>
      <c r="AL14" s="62"/>
      <c r="AM14" s="62"/>
      <c r="AN14" s="107"/>
      <c r="AO14" s="109"/>
      <c r="AP14" s="63"/>
      <c r="AQ14" s="110"/>
      <c r="AR14" s="62"/>
      <c r="AS14" s="62"/>
      <c r="AT14" s="992" t="s">
        <v>2132</v>
      </c>
      <c r="AU14" s="992" t="s">
        <v>2138</v>
      </c>
      <c r="AV14" s="992" t="s">
        <v>2230</v>
      </c>
      <c r="AW14" s="992" t="s">
        <v>2231</v>
      </c>
      <c r="AX14" s="62"/>
      <c r="AY14" s="62"/>
      <c r="AZ14" s="62"/>
      <c r="BA14" s="62"/>
      <c r="BB14" s="62"/>
    </row>
    <row r="15" spans="1:68" ht="12" customHeight="1">
      <c r="A15" s="1753"/>
      <c r="B15" s="124"/>
      <c r="C15" s="62"/>
      <c r="D15" s="62"/>
      <c r="E15" s="107"/>
      <c r="F15" s="124"/>
      <c r="G15" s="62"/>
      <c r="H15" s="107"/>
      <c r="I15" s="127"/>
      <c r="J15" s="116"/>
      <c r="K15" s="116"/>
      <c r="L15" s="157"/>
      <c r="M15" s="127"/>
      <c r="N15" s="116"/>
      <c r="O15" s="116"/>
      <c r="P15" s="157"/>
      <c r="Q15" s="127"/>
      <c r="R15" s="116"/>
      <c r="S15" s="116"/>
      <c r="T15" s="116"/>
      <c r="U15" s="116"/>
      <c r="V15" s="1005" t="s">
        <v>1085</v>
      </c>
      <c r="W15" s="116" t="s">
        <v>84</v>
      </c>
      <c r="X15" s="116"/>
      <c r="Y15" s="116"/>
      <c r="Z15" s="116"/>
      <c r="AA15" s="116"/>
      <c r="AB15" s="116"/>
      <c r="AC15" s="116"/>
      <c r="AD15" s="116"/>
      <c r="AE15" s="116"/>
      <c r="AF15" s="116"/>
      <c r="AG15" s="116"/>
      <c r="AH15" s="116"/>
      <c r="AI15" s="116"/>
      <c r="AJ15" s="157"/>
      <c r="AK15" s="127"/>
      <c r="AL15" s="116"/>
      <c r="AM15" s="116"/>
      <c r="AN15" s="157"/>
      <c r="AO15" s="117"/>
      <c r="AP15" s="118"/>
      <c r="AQ15" s="119"/>
      <c r="AR15" s="62"/>
      <c r="AS15" s="62"/>
      <c r="AT15" s="62"/>
      <c r="AU15" s="62"/>
      <c r="AV15" s="62"/>
      <c r="AW15" s="62"/>
      <c r="AX15" s="62"/>
      <c r="AY15" s="62"/>
      <c r="AZ15" s="62"/>
      <c r="BA15" s="62"/>
      <c r="BB15" s="62"/>
    </row>
    <row r="16" spans="1:68" ht="12" customHeight="1">
      <c r="A16" s="1753"/>
      <c r="B16" s="124"/>
      <c r="C16" s="62"/>
      <c r="D16" s="62"/>
      <c r="E16" s="107"/>
      <c r="F16" s="124"/>
      <c r="G16" s="62"/>
      <c r="H16" s="107"/>
      <c r="I16" s="124" t="s">
        <v>2175</v>
      </c>
      <c r="J16" s="62"/>
      <c r="K16" s="62"/>
      <c r="L16" s="107"/>
      <c r="M16" s="124" t="s">
        <v>2176</v>
      </c>
      <c r="N16" s="62"/>
      <c r="O16" s="62"/>
      <c r="P16" s="107"/>
      <c r="Q16" s="1006" t="s">
        <v>2116</v>
      </c>
      <c r="R16" s="1003" t="s">
        <v>2177</v>
      </c>
      <c r="S16" s="1003"/>
      <c r="T16" s="1003"/>
      <c r="U16" s="1003"/>
      <c r="V16" s="1003"/>
      <c r="W16" s="1003"/>
      <c r="X16" s="1003"/>
      <c r="Y16" s="1003"/>
      <c r="Z16" s="1003"/>
      <c r="AA16" s="1003"/>
      <c r="AB16" s="1002" t="s">
        <v>1085</v>
      </c>
      <c r="AC16" s="1003" t="s">
        <v>2172</v>
      </c>
      <c r="AD16" s="1003"/>
      <c r="AE16" s="1002" t="s">
        <v>1085</v>
      </c>
      <c r="AF16" s="1003" t="s">
        <v>2173</v>
      </c>
      <c r="AG16" s="1003"/>
      <c r="AH16" s="1003"/>
      <c r="AI16" s="62"/>
      <c r="AJ16" s="62"/>
      <c r="AK16" s="1001" t="s">
        <v>1085</v>
      </c>
      <c r="AL16" s="62" t="s">
        <v>2140</v>
      </c>
      <c r="AM16" s="62"/>
      <c r="AN16" s="107"/>
      <c r="AO16" s="124"/>
      <c r="AP16" s="62"/>
      <c r="AQ16" s="110"/>
      <c r="AR16" s="62"/>
      <c r="AS16" s="62"/>
      <c r="AT16" s="62"/>
      <c r="AU16" s="62"/>
      <c r="AV16" s="62"/>
      <c r="AW16" s="62"/>
      <c r="AX16" s="62"/>
      <c r="AY16" s="62"/>
      <c r="AZ16" s="62"/>
      <c r="BA16" s="62"/>
      <c r="BB16" s="62"/>
    </row>
    <row r="17" spans="1:54" ht="12" customHeight="1">
      <c r="A17" s="1753"/>
      <c r="B17" s="124"/>
      <c r="C17" s="62"/>
      <c r="D17" s="62"/>
      <c r="E17" s="107"/>
      <c r="F17" s="124"/>
      <c r="G17" s="62"/>
      <c r="H17" s="107"/>
      <c r="I17" s="124"/>
      <c r="J17" s="62"/>
      <c r="K17" s="62"/>
      <c r="L17" s="107"/>
      <c r="M17" s="124"/>
      <c r="N17" s="62"/>
      <c r="O17" s="62"/>
      <c r="P17" s="107"/>
      <c r="Q17" s="1006" t="s">
        <v>2116</v>
      </c>
      <c r="R17" s="1008" t="s">
        <v>2178</v>
      </c>
      <c r="S17" s="1003"/>
      <c r="T17" s="1003"/>
      <c r="U17" s="1008"/>
      <c r="V17" s="1004" t="s">
        <v>2117</v>
      </c>
      <c r="W17" s="1783"/>
      <c r="X17" s="1783"/>
      <c r="Y17" s="1783"/>
      <c r="Z17" s="1783"/>
      <c r="AA17" s="1783"/>
      <c r="AB17" s="1783"/>
      <c r="AC17" s="1783"/>
      <c r="AD17" s="1783"/>
      <c r="AE17" s="1783"/>
      <c r="AF17" s="1783"/>
      <c r="AG17" s="1004" t="s">
        <v>2121</v>
      </c>
      <c r="AH17" s="1008"/>
      <c r="AI17" s="62"/>
      <c r="AJ17" s="62"/>
      <c r="AK17" s="1001" t="s">
        <v>1085</v>
      </c>
      <c r="AL17" s="62" t="s">
        <v>2141</v>
      </c>
      <c r="AM17" s="62"/>
      <c r="AN17" s="107"/>
      <c r="AO17" s="124"/>
      <c r="AP17" s="62"/>
      <c r="AQ17" s="110"/>
      <c r="AR17" s="62"/>
      <c r="AS17" s="62"/>
      <c r="AT17" s="62"/>
      <c r="AU17" s="62"/>
      <c r="AV17" s="62"/>
      <c r="AW17" s="62"/>
      <c r="AX17" s="62"/>
      <c r="AY17" s="62"/>
      <c r="AZ17" s="62"/>
      <c r="BA17" s="62"/>
      <c r="BB17" s="62"/>
    </row>
    <row r="18" spans="1:54" ht="12" customHeight="1">
      <c r="A18" s="1753"/>
      <c r="B18" s="124"/>
      <c r="C18" s="62"/>
      <c r="D18" s="62"/>
      <c r="E18" s="107"/>
      <c r="F18" s="124"/>
      <c r="G18" s="62"/>
      <c r="H18" s="107"/>
      <c r="I18" s="124"/>
      <c r="J18" s="62"/>
      <c r="K18" s="62"/>
      <c r="L18" s="107"/>
      <c r="M18" s="124"/>
      <c r="N18" s="62"/>
      <c r="O18" s="62"/>
      <c r="P18" s="107"/>
      <c r="Q18" s="1006" t="s">
        <v>2116</v>
      </c>
      <c r="R18" s="1003" t="s">
        <v>2171</v>
      </c>
      <c r="S18" s="1003"/>
      <c r="T18" s="1003"/>
      <c r="U18" s="1003"/>
      <c r="V18" s="1002" t="s">
        <v>1085</v>
      </c>
      <c r="W18" s="62" t="s">
        <v>2172</v>
      </c>
      <c r="X18" s="62"/>
      <c r="Y18" s="125" t="s">
        <v>2117</v>
      </c>
      <c r="Z18" s="62" t="s">
        <v>463</v>
      </c>
      <c r="AA18" s="62"/>
      <c r="AB18" s="1784"/>
      <c r="AC18" s="1784"/>
      <c r="AD18" s="1784"/>
      <c r="AE18" s="1784"/>
      <c r="AF18" s="1784"/>
      <c r="AG18" s="1784"/>
      <c r="AH18" s="1784"/>
      <c r="AI18" s="129" t="s">
        <v>2121</v>
      </c>
      <c r="AJ18" s="62"/>
      <c r="AK18" s="1001" t="s">
        <v>1085</v>
      </c>
      <c r="AL18" s="62" t="s">
        <v>2122</v>
      </c>
      <c r="AM18" s="62"/>
      <c r="AN18" s="107"/>
      <c r="AO18" s="109"/>
      <c r="AP18" s="63"/>
      <c r="AQ18" s="110"/>
      <c r="AR18" s="62"/>
      <c r="AS18" s="62"/>
      <c r="AT18" s="62"/>
      <c r="AU18" s="62"/>
      <c r="AV18" s="62"/>
      <c r="AW18" s="62"/>
      <c r="AX18" s="62"/>
      <c r="AY18" s="62"/>
      <c r="AZ18" s="62"/>
      <c r="BA18" s="62"/>
      <c r="BB18" s="62"/>
    </row>
    <row r="19" spans="1:54" ht="12" customHeight="1">
      <c r="A19" s="1753"/>
      <c r="B19" s="124"/>
      <c r="C19" s="62"/>
      <c r="D19" s="62"/>
      <c r="E19" s="107"/>
      <c r="F19" s="124"/>
      <c r="G19" s="62"/>
      <c r="H19" s="107"/>
      <c r="I19" s="127"/>
      <c r="J19" s="116"/>
      <c r="K19" s="116"/>
      <c r="L19" s="157"/>
      <c r="M19" s="127"/>
      <c r="N19" s="116"/>
      <c r="O19" s="116"/>
      <c r="P19" s="157"/>
      <c r="Q19" s="1009"/>
      <c r="R19" s="1010"/>
      <c r="S19" s="1010"/>
      <c r="T19" s="1010"/>
      <c r="U19" s="1010"/>
      <c r="V19" s="1005" t="s">
        <v>1085</v>
      </c>
      <c r="W19" s="116" t="s">
        <v>2173</v>
      </c>
      <c r="X19" s="116"/>
      <c r="Y19" s="150"/>
      <c r="Z19" s="116"/>
      <c r="AA19" s="116"/>
      <c r="AB19" s="116"/>
      <c r="AC19" s="116"/>
      <c r="AD19" s="116"/>
      <c r="AE19" s="116"/>
      <c r="AF19" s="116"/>
      <c r="AG19" s="116"/>
      <c r="AH19" s="116"/>
      <c r="AI19" s="163"/>
      <c r="AJ19" s="116"/>
      <c r="AK19" s="1011"/>
      <c r="AL19" s="116"/>
      <c r="AM19" s="116"/>
      <c r="AN19" s="157"/>
      <c r="AO19" s="109"/>
      <c r="AP19" s="63"/>
      <c r="AQ19" s="110"/>
      <c r="AR19" s="62"/>
      <c r="AS19" s="62"/>
      <c r="AT19" s="62"/>
      <c r="AU19" s="62"/>
      <c r="AV19" s="62"/>
      <c r="AW19" s="62"/>
      <c r="AX19" s="62"/>
      <c r="AY19" s="62"/>
      <c r="AZ19" s="62"/>
      <c r="BA19" s="62"/>
      <c r="BB19" s="62"/>
    </row>
    <row r="20" spans="1:54" ht="12" customHeight="1">
      <c r="A20" s="1753"/>
      <c r="B20" s="124"/>
      <c r="C20" s="62"/>
      <c r="D20" s="62"/>
      <c r="E20" s="107"/>
      <c r="F20" s="124"/>
      <c r="G20" s="62"/>
      <c r="H20" s="107"/>
      <c r="I20" s="1649" t="s">
        <v>2179</v>
      </c>
      <c r="J20" s="1653"/>
      <c r="K20" s="1653"/>
      <c r="L20" s="1654"/>
      <c r="M20" s="124" t="s">
        <v>2180</v>
      </c>
      <c r="N20" s="62"/>
      <c r="O20" s="62"/>
      <c r="P20" s="107"/>
      <c r="Q20" s="1006" t="s">
        <v>2116</v>
      </c>
      <c r="R20" s="1003" t="s">
        <v>996</v>
      </c>
      <c r="S20" s="1003"/>
      <c r="T20" s="1003"/>
      <c r="U20" s="1012" t="s">
        <v>1085</v>
      </c>
      <c r="V20" s="1003" t="s">
        <v>2181</v>
      </c>
      <c r="W20" s="1003"/>
      <c r="X20" s="1003"/>
      <c r="Y20" s="1003"/>
      <c r="AB20" s="1012" t="s">
        <v>1085</v>
      </c>
      <c r="AC20" s="1790" t="s">
        <v>2182</v>
      </c>
      <c r="AD20" s="1790"/>
      <c r="AE20" s="1790"/>
      <c r="AF20" s="1790"/>
      <c r="AG20" s="1790"/>
      <c r="AH20" s="1790"/>
      <c r="AI20" s="1790"/>
      <c r="AJ20" s="1791"/>
      <c r="AK20" s="1013" t="s">
        <v>1085</v>
      </c>
      <c r="AL20" s="62" t="s">
        <v>2140</v>
      </c>
      <c r="AM20" s="62"/>
      <c r="AN20" s="107"/>
      <c r="AO20" s="109"/>
      <c r="AP20" s="63"/>
      <c r="AQ20" s="110"/>
      <c r="AR20" s="62"/>
      <c r="AS20" s="62"/>
      <c r="AT20" s="62"/>
      <c r="AU20" s="62"/>
      <c r="AV20" s="62"/>
      <c r="AW20" s="62"/>
      <c r="AX20" s="62"/>
      <c r="AY20" s="62"/>
      <c r="AZ20" s="62"/>
      <c r="BA20" s="62"/>
      <c r="BB20" s="62"/>
    </row>
    <row r="21" spans="1:54" ht="12" customHeight="1">
      <c r="A21" s="1753"/>
      <c r="B21" s="124"/>
      <c r="C21" s="62"/>
      <c r="D21" s="62"/>
      <c r="E21" s="107"/>
      <c r="F21" s="124"/>
      <c r="G21" s="62"/>
      <c r="H21" s="107"/>
      <c r="I21" s="1652"/>
      <c r="J21" s="1653"/>
      <c r="K21" s="1653"/>
      <c r="L21" s="1654"/>
      <c r="M21" s="124"/>
      <c r="N21" s="62"/>
      <c r="O21" s="62"/>
      <c r="P21" s="107"/>
      <c r="Q21" s="1006"/>
      <c r="R21" s="1003"/>
      <c r="S21" s="1003"/>
      <c r="T21" s="1003"/>
      <c r="U21" s="1012" t="s">
        <v>1085</v>
      </c>
      <c r="V21" s="1003" t="s">
        <v>2183</v>
      </c>
      <c r="W21" s="1003"/>
      <c r="X21" s="1003"/>
      <c r="Y21" s="1003"/>
      <c r="AB21" s="1012" t="s">
        <v>1085</v>
      </c>
      <c r="AC21" s="1003" t="s">
        <v>2184</v>
      </c>
      <c r="AD21" s="1003"/>
      <c r="AE21" s="1003"/>
      <c r="AF21" s="1003"/>
      <c r="AG21" s="1003"/>
      <c r="AH21" s="1003"/>
      <c r="AJ21" s="62"/>
      <c r="AK21" s="1013" t="s">
        <v>1085</v>
      </c>
      <c r="AL21" s="62" t="s">
        <v>2141</v>
      </c>
      <c r="AM21" s="62"/>
      <c r="AN21" s="107"/>
      <c r="AO21" s="109"/>
      <c r="AP21" s="63"/>
      <c r="AQ21" s="110"/>
      <c r="AR21" s="62"/>
      <c r="AS21" s="62"/>
      <c r="AT21" s="62"/>
      <c r="AU21" s="62"/>
      <c r="AV21" s="62"/>
      <c r="AW21" s="62"/>
      <c r="AX21" s="62"/>
      <c r="AY21" s="62"/>
      <c r="AZ21" s="62"/>
      <c r="BA21" s="62"/>
      <c r="BB21" s="62"/>
    </row>
    <row r="22" spans="1:54" ht="12" customHeight="1">
      <c r="A22" s="1753"/>
      <c r="B22" s="124"/>
      <c r="C22" s="62"/>
      <c r="D22" s="62"/>
      <c r="E22" s="107"/>
      <c r="F22" s="124"/>
      <c r="G22" s="62"/>
      <c r="H22" s="107"/>
      <c r="I22" s="1652"/>
      <c r="J22" s="1653"/>
      <c r="K22" s="1653"/>
      <c r="L22" s="1654"/>
      <c r="M22" s="124"/>
      <c r="N22" s="62"/>
      <c r="O22" s="62"/>
      <c r="P22" s="107"/>
      <c r="Q22" s="1006"/>
      <c r="R22" s="1010" t="s">
        <v>463</v>
      </c>
      <c r="S22" s="1010"/>
      <c r="T22" s="1014" t="s">
        <v>2117</v>
      </c>
      <c r="U22" s="1788"/>
      <c r="V22" s="1788"/>
      <c r="W22" s="1788"/>
      <c r="X22" s="1788"/>
      <c r="Y22" s="1788"/>
      <c r="Z22" s="1788"/>
      <c r="AA22" s="1788"/>
      <c r="AB22" s="1788"/>
      <c r="AC22" s="1788"/>
      <c r="AD22" s="1788"/>
      <c r="AE22" s="1788"/>
      <c r="AF22" s="1789"/>
      <c r="AG22" s="1014" t="s">
        <v>2121</v>
      </c>
      <c r="AH22" s="1010"/>
      <c r="AI22" s="116"/>
      <c r="AJ22" s="157"/>
      <c r="AK22" s="1015"/>
      <c r="AL22" s="62"/>
      <c r="AM22" s="62"/>
      <c r="AN22" s="107"/>
      <c r="AO22" s="109"/>
      <c r="AP22" s="63"/>
      <c r="AQ22" s="110"/>
      <c r="AR22" s="62"/>
      <c r="AS22" s="62"/>
      <c r="AT22" s="62"/>
      <c r="AU22" s="62"/>
      <c r="AV22" s="62"/>
      <c r="AW22" s="62"/>
      <c r="AX22" s="62"/>
      <c r="AY22" s="62"/>
      <c r="AZ22" s="62"/>
      <c r="BA22" s="62"/>
      <c r="BB22" s="62"/>
    </row>
    <row r="23" spans="1:54" ht="12" customHeight="1">
      <c r="A23" s="1753"/>
      <c r="B23" s="124"/>
      <c r="C23" s="62"/>
      <c r="D23" s="62"/>
      <c r="E23" s="107"/>
      <c r="F23" s="124"/>
      <c r="G23" s="62"/>
      <c r="H23" s="107"/>
      <c r="I23" s="124"/>
      <c r="J23" s="62"/>
      <c r="K23" s="62"/>
      <c r="L23" s="107"/>
      <c r="M23" s="124"/>
      <c r="N23" s="62"/>
      <c r="O23" s="62"/>
      <c r="P23" s="107"/>
      <c r="Q23" s="1016" t="s">
        <v>2116</v>
      </c>
      <c r="R23" s="1003" t="s">
        <v>924</v>
      </c>
      <c r="S23" s="1003"/>
      <c r="T23" s="1003"/>
      <c r="U23" s="1012" t="s">
        <v>1085</v>
      </c>
      <c r="V23" s="1003" t="s">
        <v>2181</v>
      </c>
      <c r="W23" s="1003"/>
      <c r="X23" s="1003"/>
      <c r="Y23" s="1003"/>
      <c r="Z23" s="1003"/>
      <c r="AA23" s="1012" t="s">
        <v>1085</v>
      </c>
      <c r="AB23" s="1003" t="s">
        <v>2183</v>
      </c>
      <c r="AC23" s="1003"/>
      <c r="AD23" s="1003"/>
      <c r="AE23" s="1003"/>
      <c r="AF23" s="1003"/>
      <c r="AG23" s="1003"/>
      <c r="AH23" s="1003"/>
      <c r="AI23" s="62"/>
      <c r="AJ23" s="107"/>
      <c r="AK23" s="124"/>
      <c r="AL23" s="62"/>
      <c r="AM23" s="62"/>
      <c r="AN23" s="107"/>
      <c r="AO23" s="109"/>
      <c r="AP23" s="63"/>
      <c r="AQ23" s="110"/>
      <c r="AR23" s="62"/>
      <c r="AS23" s="62"/>
      <c r="AT23" s="62"/>
      <c r="AU23" s="62"/>
      <c r="AV23" s="62"/>
      <c r="AW23" s="62"/>
      <c r="AX23" s="62"/>
      <c r="AY23" s="62"/>
      <c r="AZ23" s="62"/>
      <c r="BA23" s="62"/>
      <c r="BB23" s="62"/>
    </row>
    <row r="24" spans="1:54" ht="12" customHeight="1">
      <c r="A24" s="1753"/>
      <c r="B24" s="124"/>
      <c r="C24" s="62"/>
      <c r="D24" s="62"/>
      <c r="E24" s="107"/>
      <c r="F24" s="124"/>
      <c r="G24" s="62"/>
      <c r="H24" s="107"/>
      <c r="I24" s="124"/>
      <c r="J24" s="62"/>
      <c r="K24" s="62"/>
      <c r="L24" s="107"/>
      <c r="M24" s="124"/>
      <c r="N24" s="62"/>
      <c r="O24" s="62"/>
      <c r="P24" s="107"/>
      <c r="Q24" s="1006"/>
      <c r="R24" s="1003"/>
      <c r="S24" s="1003"/>
      <c r="T24" s="1003"/>
      <c r="U24" s="1012" t="s">
        <v>1085</v>
      </c>
      <c r="V24" s="1003" t="s">
        <v>2184</v>
      </c>
      <c r="W24" s="1003"/>
      <c r="X24" s="1003"/>
      <c r="Y24" s="1003"/>
      <c r="Z24" s="1003"/>
      <c r="AA24" s="1003"/>
      <c r="AB24" s="1003"/>
      <c r="AC24" s="1003"/>
      <c r="AD24" s="1003"/>
      <c r="AE24" s="1003"/>
      <c r="AF24" s="1003"/>
      <c r="AG24" s="1003"/>
      <c r="AH24" s="1003"/>
      <c r="AI24" s="62"/>
      <c r="AJ24" s="107"/>
      <c r="AK24" s="124"/>
      <c r="AL24" s="62"/>
      <c r="AM24" s="62"/>
      <c r="AN24" s="107"/>
      <c r="AO24" s="109"/>
      <c r="AP24" s="63"/>
      <c r="AQ24" s="110"/>
      <c r="AR24" s="62"/>
      <c r="AS24" s="62"/>
      <c r="AT24" s="62"/>
      <c r="AU24" s="62"/>
      <c r="AV24" s="62"/>
      <c r="AW24" s="62"/>
      <c r="AX24" s="62"/>
      <c r="AY24" s="62"/>
      <c r="AZ24" s="62"/>
      <c r="BA24" s="62"/>
      <c r="BB24" s="62"/>
    </row>
    <row r="25" spans="1:54" ht="12" customHeight="1">
      <c r="A25" s="1753"/>
      <c r="B25" s="124"/>
      <c r="C25" s="62"/>
      <c r="D25" s="62"/>
      <c r="E25" s="107"/>
      <c r="F25" s="124"/>
      <c r="G25" s="62"/>
      <c r="H25" s="107"/>
      <c r="I25" s="127"/>
      <c r="J25" s="116"/>
      <c r="K25" s="116"/>
      <c r="L25" s="157"/>
      <c r="M25" s="127"/>
      <c r="N25" s="116"/>
      <c r="O25" s="116"/>
      <c r="P25" s="157"/>
      <c r="Q25" s="1009"/>
      <c r="R25" s="1010" t="s">
        <v>463</v>
      </c>
      <c r="S25" s="1010"/>
      <c r="T25" s="1014" t="s">
        <v>2117</v>
      </c>
      <c r="U25" s="1788"/>
      <c r="V25" s="1788"/>
      <c r="W25" s="1788"/>
      <c r="X25" s="1788"/>
      <c r="Y25" s="1788"/>
      <c r="Z25" s="1788"/>
      <c r="AA25" s="1788"/>
      <c r="AB25" s="1788"/>
      <c r="AC25" s="1788"/>
      <c r="AD25" s="1788"/>
      <c r="AE25" s="1788"/>
      <c r="AF25" s="1789"/>
      <c r="AG25" s="1014" t="s">
        <v>2121</v>
      </c>
      <c r="AH25" s="1010"/>
      <c r="AI25" s="116"/>
      <c r="AJ25" s="157"/>
      <c r="AK25" s="127"/>
      <c r="AL25" s="116"/>
      <c r="AM25" s="116"/>
      <c r="AN25" s="157"/>
      <c r="AO25" s="109"/>
      <c r="AP25" s="63"/>
      <c r="AQ25" s="110"/>
      <c r="AR25" s="62"/>
      <c r="AS25" s="62"/>
      <c r="AT25" s="62"/>
      <c r="AU25" s="62"/>
      <c r="AV25" s="62"/>
      <c r="AW25" s="62"/>
      <c r="AX25" s="62"/>
      <c r="AY25" s="62"/>
      <c r="AZ25" s="62"/>
      <c r="BA25" s="62"/>
      <c r="BB25" s="62"/>
    </row>
    <row r="26" spans="1:54" ht="12" customHeight="1">
      <c r="A26" s="1753"/>
      <c r="B26" s="124"/>
      <c r="C26" s="62"/>
      <c r="D26" s="62"/>
      <c r="E26" s="107"/>
      <c r="F26" s="124"/>
      <c r="G26" s="62"/>
      <c r="H26" s="107"/>
      <c r="I26" s="124" t="s">
        <v>2185</v>
      </c>
      <c r="J26" s="62"/>
      <c r="K26" s="62"/>
      <c r="L26" s="107"/>
      <c r="M26" s="124" t="s">
        <v>2186</v>
      </c>
      <c r="N26" s="62"/>
      <c r="O26" s="62"/>
      <c r="P26" s="107"/>
      <c r="Q26" s="1017" t="s">
        <v>2116</v>
      </c>
      <c r="R26" s="1018" t="s">
        <v>2187</v>
      </c>
      <c r="S26" s="1018"/>
      <c r="T26" s="1018"/>
      <c r="U26" s="1019" t="s">
        <v>1085</v>
      </c>
      <c r="V26" s="1018" t="s">
        <v>2188</v>
      </c>
      <c r="W26" s="1018"/>
      <c r="X26" s="1018"/>
      <c r="Y26" s="1018"/>
      <c r="Z26" s="1019" t="s">
        <v>1085</v>
      </c>
      <c r="AA26" s="1785" t="s">
        <v>2189</v>
      </c>
      <c r="AB26" s="1785"/>
      <c r="AC26" s="1785"/>
      <c r="AE26" s="1019" t="s">
        <v>1085</v>
      </c>
      <c r="AF26" s="1018" t="s">
        <v>404</v>
      </c>
      <c r="AG26" s="1018"/>
      <c r="AH26" s="1018"/>
      <c r="AI26" s="520"/>
      <c r="AJ26" s="565"/>
      <c r="AK26" s="1007" t="s">
        <v>1085</v>
      </c>
      <c r="AL26" s="62" t="s">
        <v>2140</v>
      </c>
      <c r="AM26" s="62"/>
      <c r="AN26" s="107"/>
      <c r="AO26" s="109"/>
      <c r="AP26" s="63"/>
      <c r="AQ26" s="110"/>
      <c r="AR26" s="62"/>
      <c r="AS26" s="62"/>
      <c r="AT26" s="62"/>
      <c r="AU26" s="62"/>
      <c r="AV26" s="62"/>
      <c r="AW26" s="62"/>
      <c r="AX26" s="62"/>
      <c r="AY26" s="62"/>
      <c r="AZ26" s="62"/>
      <c r="BA26" s="62"/>
      <c r="BB26" s="62"/>
    </row>
    <row r="27" spans="1:54" ht="12" customHeight="1">
      <c r="A27" s="1753"/>
      <c r="B27" s="124"/>
      <c r="C27" s="62"/>
      <c r="D27" s="62"/>
      <c r="E27" s="107"/>
      <c r="F27" s="124"/>
      <c r="G27" s="62"/>
      <c r="H27" s="107"/>
      <c r="I27" s="124"/>
      <c r="J27" s="62"/>
      <c r="K27" s="62"/>
      <c r="L27" s="107"/>
      <c r="M27" s="124"/>
      <c r="N27" s="62"/>
      <c r="O27" s="62"/>
      <c r="P27" s="107"/>
      <c r="Q27" s="1016" t="s">
        <v>2116</v>
      </c>
      <c r="R27" s="1020" t="s">
        <v>2189</v>
      </c>
      <c r="S27" s="1020"/>
      <c r="T27" s="1003"/>
      <c r="U27" s="1002" t="s">
        <v>1085</v>
      </c>
      <c r="V27" s="1003" t="s">
        <v>2172</v>
      </c>
      <c r="W27" s="1003"/>
      <c r="X27" s="1021" t="s">
        <v>2117</v>
      </c>
      <c r="Y27" s="1022" t="s">
        <v>463</v>
      </c>
      <c r="Z27" s="1023"/>
      <c r="AA27" s="1786"/>
      <c r="AB27" s="1786"/>
      <c r="AC27" s="1786"/>
      <c r="AD27" s="1786"/>
      <c r="AE27" s="1786"/>
      <c r="AF27" s="1786"/>
      <c r="AG27" s="1786"/>
      <c r="AH27" s="1004" t="s">
        <v>2121</v>
      </c>
      <c r="AI27" s="62"/>
      <c r="AJ27" s="62"/>
      <c r="AK27" s="1001" t="s">
        <v>1085</v>
      </c>
      <c r="AL27" s="62" t="s">
        <v>2141</v>
      </c>
      <c r="AM27" s="62"/>
      <c r="AN27" s="107"/>
      <c r="AO27" s="109"/>
      <c r="AP27" s="63"/>
      <c r="AQ27" s="110"/>
      <c r="AR27" s="62"/>
      <c r="AS27" s="62"/>
      <c r="AT27" s="992" t="s">
        <v>2232</v>
      </c>
      <c r="AU27" s="992" t="s">
        <v>2233</v>
      </c>
      <c r="AV27" s="62"/>
      <c r="AW27" s="62"/>
      <c r="AX27" s="62"/>
      <c r="AY27" s="62"/>
      <c r="AZ27" s="62"/>
      <c r="BA27" s="62"/>
      <c r="BB27" s="62"/>
    </row>
    <row r="28" spans="1:54" ht="12" customHeight="1">
      <c r="A28" s="1753"/>
      <c r="B28" s="124"/>
      <c r="C28" s="62"/>
      <c r="D28" s="62"/>
      <c r="E28" s="107"/>
      <c r="F28" s="124"/>
      <c r="G28" s="62"/>
      <c r="H28" s="107"/>
      <c r="I28" s="127"/>
      <c r="J28" s="116"/>
      <c r="K28" s="116"/>
      <c r="L28" s="157"/>
      <c r="M28" s="127"/>
      <c r="N28" s="116"/>
      <c r="O28" s="116"/>
      <c r="P28" s="157"/>
      <c r="Q28" s="1010"/>
      <c r="R28" s="1010"/>
      <c r="S28" s="1010"/>
      <c r="T28" s="1010"/>
      <c r="U28" s="1005" t="s">
        <v>1085</v>
      </c>
      <c r="V28" s="1010" t="s">
        <v>2173</v>
      </c>
      <c r="W28" s="1010"/>
      <c r="X28" s="1010"/>
      <c r="Y28" s="1010"/>
      <c r="Z28" s="1010"/>
      <c r="AA28" s="1010"/>
      <c r="AB28" s="1010"/>
      <c r="AC28" s="1010"/>
      <c r="AD28" s="1010"/>
      <c r="AE28" s="1010"/>
      <c r="AF28" s="1010"/>
      <c r="AG28" s="1010"/>
      <c r="AH28" s="1010"/>
      <c r="AI28" s="116"/>
      <c r="AJ28" s="116"/>
      <c r="AK28" s="1024"/>
      <c r="AL28" s="116"/>
      <c r="AM28" s="116"/>
      <c r="AN28" s="157"/>
      <c r="AO28" s="109"/>
      <c r="AP28" s="63"/>
      <c r="AQ28" s="110"/>
      <c r="AR28" s="62"/>
      <c r="AS28" s="62"/>
      <c r="AT28" s="62"/>
      <c r="AU28" s="62"/>
      <c r="AV28" s="62"/>
      <c r="AW28" s="62"/>
      <c r="AX28" s="62"/>
      <c r="AY28" s="62"/>
      <c r="AZ28" s="62"/>
      <c r="BA28" s="62"/>
      <c r="BB28" s="62"/>
    </row>
    <row r="29" spans="1:54" ht="12" customHeight="1">
      <c r="A29" s="1753"/>
      <c r="B29" s="124"/>
      <c r="C29" s="62"/>
      <c r="D29" s="62"/>
      <c r="E29" s="107"/>
      <c r="F29" s="124"/>
      <c r="G29" s="62"/>
      <c r="H29" s="107"/>
      <c r="I29" s="143" t="s">
        <v>2190</v>
      </c>
      <c r="J29" s="113"/>
      <c r="K29" s="113"/>
      <c r="L29" s="115"/>
      <c r="M29" s="143" t="s">
        <v>2190</v>
      </c>
      <c r="N29" s="113"/>
      <c r="O29" s="113"/>
      <c r="P29" s="115"/>
      <c r="Q29" s="113" t="s">
        <v>1121</v>
      </c>
      <c r="R29" s="113" t="s">
        <v>2191</v>
      </c>
      <c r="S29" s="113"/>
      <c r="T29" s="113"/>
      <c r="U29" s="113"/>
      <c r="V29" s="113"/>
      <c r="W29" s="113"/>
      <c r="X29" s="113"/>
      <c r="Y29" s="113"/>
      <c r="Z29" s="113"/>
      <c r="AA29" s="113"/>
      <c r="AB29" s="162" t="s">
        <v>2117</v>
      </c>
      <c r="AC29" s="1664"/>
      <c r="AD29" s="1664"/>
      <c r="AE29" s="1664"/>
      <c r="AF29" s="113" t="s">
        <v>2118</v>
      </c>
      <c r="AG29" s="1020"/>
      <c r="AH29" s="1020"/>
      <c r="AI29" s="113"/>
      <c r="AJ29" s="113"/>
      <c r="AK29" s="1007" t="s">
        <v>1085</v>
      </c>
      <c r="AL29" s="113" t="s">
        <v>2141</v>
      </c>
      <c r="AM29" s="113"/>
      <c r="AN29" s="115"/>
      <c r="AO29" s="143"/>
      <c r="AP29" s="113"/>
      <c r="AQ29" s="537"/>
      <c r="AR29" s="62"/>
      <c r="AS29" s="62"/>
      <c r="AT29" s="62"/>
      <c r="AU29" s="62"/>
      <c r="AV29" s="62"/>
      <c r="AW29" s="62"/>
      <c r="AX29" s="62"/>
      <c r="AY29" s="62"/>
      <c r="AZ29" s="62"/>
      <c r="BA29" s="62"/>
      <c r="BB29" s="62"/>
    </row>
    <row r="30" spans="1:54" ht="12" customHeight="1">
      <c r="A30" s="1753"/>
      <c r="B30" s="124"/>
      <c r="C30" s="62"/>
      <c r="D30" s="62"/>
      <c r="E30" s="107"/>
      <c r="F30" s="124"/>
      <c r="G30" s="62"/>
      <c r="H30" s="107"/>
      <c r="I30" s="127"/>
      <c r="J30" s="116"/>
      <c r="K30" s="116"/>
      <c r="L30" s="157"/>
      <c r="M30" s="127"/>
      <c r="N30" s="116"/>
      <c r="O30" s="116"/>
      <c r="P30" s="157"/>
      <c r="Q30" s="116"/>
      <c r="R30" s="116"/>
      <c r="S30" s="116"/>
      <c r="T30" s="116"/>
      <c r="U30" s="116"/>
      <c r="V30" s="116"/>
      <c r="W30" s="116"/>
      <c r="X30" s="116"/>
      <c r="Y30" s="116"/>
      <c r="Z30" s="116"/>
      <c r="AA30" s="116"/>
      <c r="AB30" s="116"/>
      <c r="AC30" s="116"/>
      <c r="AD30" s="116"/>
      <c r="AE30" s="116"/>
      <c r="AF30" s="116"/>
      <c r="AG30" s="116"/>
      <c r="AH30" s="1010"/>
      <c r="AI30" s="116"/>
      <c r="AJ30" s="116"/>
      <c r="AK30" s="1024"/>
      <c r="AL30" s="116"/>
      <c r="AM30" s="116"/>
      <c r="AN30" s="157"/>
      <c r="AO30" s="124"/>
      <c r="AP30" s="62"/>
      <c r="AQ30" s="110"/>
      <c r="AR30" s="62"/>
      <c r="AS30" s="62"/>
      <c r="AT30" s="62"/>
      <c r="AU30" s="62"/>
      <c r="AV30" s="62"/>
      <c r="AW30" s="62"/>
      <c r="AX30" s="62"/>
      <c r="AY30" s="62"/>
      <c r="AZ30" s="62"/>
      <c r="BA30" s="62"/>
      <c r="BB30" s="62"/>
    </row>
    <row r="31" spans="1:54" ht="12" customHeight="1">
      <c r="A31" s="1753"/>
      <c r="B31" s="124"/>
      <c r="C31" s="62"/>
      <c r="D31" s="62"/>
      <c r="E31" s="107"/>
      <c r="F31" s="124"/>
      <c r="G31" s="62"/>
      <c r="H31" s="107"/>
      <c r="I31" s="124" t="s">
        <v>2192</v>
      </c>
      <c r="J31" s="62"/>
      <c r="K31" s="62"/>
      <c r="L31" s="107"/>
      <c r="M31" s="124" t="s">
        <v>2193</v>
      </c>
      <c r="N31" s="62"/>
      <c r="O31" s="62"/>
      <c r="P31" s="107"/>
      <c r="Q31" s="1006" t="s">
        <v>2116</v>
      </c>
      <c r="R31" s="1003" t="s">
        <v>2194</v>
      </c>
      <c r="S31" s="62"/>
      <c r="T31" s="62"/>
      <c r="U31" s="62"/>
      <c r="V31" s="62"/>
      <c r="W31" s="62"/>
      <c r="X31" s="62"/>
      <c r="Y31" s="62"/>
      <c r="Z31" s="62"/>
      <c r="AA31" s="62"/>
      <c r="AB31" s="62"/>
      <c r="AC31" s="62"/>
      <c r="AD31" s="62"/>
      <c r="AE31" s="62"/>
      <c r="AF31" s="62"/>
      <c r="AG31" s="1003"/>
      <c r="AH31" s="1003"/>
      <c r="AI31" s="62"/>
      <c r="AJ31" s="62"/>
      <c r="AK31" s="1001" t="s">
        <v>1085</v>
      </c>
      <c r="AL31" s="62" t="s">
        <v>2140</v>
      </c>
      <c r="AM31" s="62"/>
      <c r="AN31" s="107"/>
      <c r="AO31" s="143"/>
      <c r="AP31" s="113"/>
      <c r="AQ31" s="537"/>
      <c r="AR31" s="62"/>
      <c r="AS31" s="62"/>
      <c r="AT31" s="62"/>
      <c r="AU31" s="62"/>
      <c r="AV31" s="62"/>
      <c r="AW31" s="62"/>
      <c r="AX31" s="62"/>
      <c r="AY31" s="62"/>
      <c r="AZ31" s="62"/>
      <c r="BA31" s="62"/>
      <c r="BB31" s="62"/>
    </row>
    <row r="32" spans="1:54" ht="12" customHeight="1">
      <c r="A32" s="1753"/>
      <c r="B32" s="124"/>
      <c r="C32" s="62"/>
      <c r="D32" s="62"/>
      <c r="E32" s="107"/>
      <c r="F32" s="124"/>
      <c r="G32" s="62"/>
      <c r="H32" s="107"/>
      <c r="I32" s="124" t="s">
        <v>2195</v>
      </c>
      <c r="J32" s="62"/>
      <c r="K32" s="62"/>
      <c r="L32" s="107"/>
      <c r="M32" s="124"/>
      <c r="N32" s="62"/>
      <c r="O32" s="62"/>
      <c r="P32" s="107"/>
      <c r="Q32" s="62"/>
      <c r="R32" s="1012" t="s">
        <v>1085</v>
      </c>
      <c r="S32" s="62" t="s">
        <v>2196</v>
      </c>
      <c r="T32" s="62"/>
      <c r="U32" s="62"/>
      <c r="V32" s="62"/>
      <c r="W32" s="125" t="s">
        <v>2117</v>
      </c>
      <c r="X32" s="62" t="s">
        <v>2155</v>
      </c>
      <c r="Y32" s="62"/>
      <c r="Z32" s="1783"/>
      <c r="AA32" s="1783"/>
      <c r="AB32" s="1783"/>
      <c r="AC32" s="1783"/>
      <c r="AD32" s="1783"/>
      <c r="AE32" s="1783"/>
      <c r="AF32" s="62" t="s">
        <v>2118</v>
      </c>
      <c r="AG32" s="62"/>
      <c r="AH32" s="62"/>
      <c r="AI32" s="62"/>
      <c r="AJ32" s="62"/>
      <c r="AK32" s="1001" t="s">
        <v>1085</v>
      </c>
      <c r="AL32" s="62" t="s">
        <v>2141</v>
      </c>
      <c r="AM32" s="62"/>
      <c r="AN32" s="107"/>
      <c r="AO32" s="124"/>
      <c r="AP32" s="62"/>
      <c r="AQ32" s="110"/>
      <c r="AR32" s="62"/>
      <c r="AS32" s="62"/>
      <c r="AT32" s="62"/>
      <c r="AU32" s="62"/>
      <c r="AV32" s="62"/>
      <c r="AW32" s="62"/>
      <c r="AX32" s="62"/>
      <c r="AY32" s="62"/>
      <c r="AZ32" s="62"/>
      <c r="BA32" s="62"/>
      <c r="BB32" s="62"/>
    </row>
    <row r="33" spans="1:54" ht="12" customHeight="1">
      <c r="A33" s="1753"/>
      <c r="B33" s="124"/>
      <c r="C33" s="62"/>
      <c r="D33" s="62"/>
      <c r="E33" s="107"/>
      <c r="F33" s="124"/>
      <c r="G33" s="62"/>
      <c r="H33" s="107"/>
      <c r="I33" s="124"/>
      <c r="J33" s="62"/>
      <c r="K33" s="62"/>
      <c r="L33" s="107"/>
      <c r="M33" s="124"/>
      <c r="N33" s="62"/>
      <c r="O33" s="62"/>
      <c r="P33" s="107"/>
      <c r="Q33" s="62"/>
      <c r="R33" s="1012" t="s">
        <v>1085</v>
      </c>
      <c r="S33" s="62" t="s">
        <v>2197</v>
      </c>
      <c r="T33" s="62"/>
      <c r="U33" s="62"/>
      <c r="V33" s="62"/>
      <c r="W33" s="125" t="s">
        <v>2117</v>
      </c>
      <c r="X33" s="62" t="s">
        <v>2155</v>
      </c>
      <c r="Y33" s="62"/>
      <c r="Z33" s="1783"/>
      <c r="AA33" s="1783"/>
      <c r="AB33" s="1783"/>
      <c r="AC33" s="1783"/>
      <c r="AD33" s="1783"/>
      <c r="AE33" s="1783"/>
      <c r="AF33" s="62" t="s">
        <v>2118</v>
      </c>
      <c r="AG33" s="62"/>
      <c r="AH33" s="62"/>
      <c r="AI33" s="62"/>
      <c r="AJ33" s="62"/>
      <c r="AK33" s="1001" t="s">
        <v>1085</v>
      </c>
      <c r="AL33" s="62" t="s">
        <v>2124</v>
      </c>
      <c r="AM33" s="62"/>
      <c r="AN33" s="107"/>
      <c r="AO33" s="124"/>
      <c r="AP33" s="62"/>
      <c r="AQ33" s="110"/>
      <c r="AR33" s="62"/>
      <c r="AS33" s="62"/>
      <c r="AT33" s="62"/>
      <c r="AU33" s="62"/>
      <c r="AV33" s="62"/>
      <c r="AW33" s="62"/>
      <c r="AX33" s="62"/>
      <c r="AY33" s="62"/>
      <c r="AZ33" s="62"/>
      <c r="BA33" s="62"/>
      <c r="BB33" s="62"/>
    </row>
    <row r="34" spans="1:54" ht="12" customHeight="1">
      <c r="A34" s="1753"/>
      <c r="B34" s="124"/>
      <c r="C34" s="62"/>
      <c r="D34" s="62"/>
      <c r="E34" s="107"/>
      <c r="F34" s="124"/>
      <c r="G34" s="62"/>
      <c r="H34" s="107"/>
      <c r="I34" s="124"/>
      <c r="J34" s="62"/>
      <c r="K34" s="62"/>
      <c r="L34" s="107"/>
      <c r="M34" s="124"/>
      <c r="N34" s="62"/>
      <c r="O34" s="62"/>
      <c r="P34" s="107"/>
      <c r="Q34" s="62"/>
      <c r="R34" s="62"/>
      <c r="S34" s="62"/>
      <c r="T34" s="62"/>
      <c r="U34" s="62"/>
      <c r="V34" s="62"/>
      <c r="W34" s="125" t="s">
        <v>2117</v>
      </c>
      <c r="X34" s="62" t="s">
        <v>2198</v>
      </c>
      <c r="Y34" s="62"/>
      <c r="Z34" s="62"/>
      <c r="AA34" s="1784"/>
      <c r="AB34" s="1784"/>
      <c r="AC34" s="1784"/>
      <c r="AD34" s="1784"/>
      <c r="AE34" s="1784"/>
      <c r="AF34" s="1784"/>
      <c r="AG34" s="1784"/>
      <c r="AH34" s="129" t="s">
        <v>2121</v>
      </c>
      <c r="AI34" s="62"/>
      <c r="AJ34" s="62"/>
      <c r="AK34" s="1015"/>
      <c r="AL34" s="62"/>
      <c r="AM34" s="62"/>
      <c r="AN34" s="107"/>
      <c r="AO34" s="124"/>
      <c r="AP34" s="62"/>
      <c r="AQ34" s="110"/>
      <c r="AR34" s="62"/>
      <c r="AS34" s="62"/>
      <c r="AT34" s="992" t="s">
        <v>2234</v>
      </c>
      <c r="AU34" s="992" t="s">
        <v>2235</v>
      </c>
      <c r="AV34" s="992" t="s">
        <v>2236</v>
      </c>
      <c r="AW34" s="62"/>
      <c r="AX34" s="62"/>
      <c r="AY34" s="62"/>
      <c r="AZ34" s="62"/>
      <c r="BA34" s="62"/>
      <c r="BB34" s="62"/>
    </row>
    <row r="35" spans="1:54" ht="12" customHeight="1">
      <c r="A35" s="1753"/>
      <c r="B35" s="124"/>
      <c r="C35" s="62"/>
      <c r="D35" s="62"/>
      <c r="E35" s="107"/>
      <c r="F35" s="124"/>
      <c r="G35" s="62"/>
      <c r="H35" s="107"/>
      <c r="I35" s="124"/>
      <c r="J35" s="62"/>
      <c r="K35" s="62"/>
      <c r="L35" s="107"/>
      <c r="M35" s="127"/>
      <c r="N35" s="116"/>
      <c r="O35" s="116"/>
      <c r="P35" s="157"/>
      <c r="Q35" s="116"/>
      <c r="R35" s="116"/>
      <c r="S35" s="116"/>
      <c r="T35" s="116"/>
      <c r="U35" s="116"/>
      <c r="V35" s="116"/>
      <c r="W35" s="150" t="s">
        <v>2117</v>
      </c>
      <c r="X35" s="116" t="s">
        <v>2199</v>
      </c>
      <c r="Y35" s="116"/>
      <c r="Z35" s="116"/>
      <c r="AA35" s="1792"/>
      <c r="AB35" s="1792"/>
      <c r="AC35" s="1792"/>
      <c r="AD35" s="1792"/>
      <c r="AE35" s="1792"/>
      <c r="AF35" s="1792"/>
      <c r="AG35" s="1792"/>
      <c r="AH35" s="163" t="s">
        <v>2121</v>
      </c>
      <c r="AI35" s="116"/>
      <c r="AJ35" s="157"/>
      <c r="AK35" s="124"/>
      <c r="AL35" s="62"/>
      <c r="AM35" s="62"/>
      <c r="AN35" s="107"/>
      <c r="AO35" s="124"/>
      <c r="AP35" s="62"/>
      <c r="AQ35" s="110"/>
      <c r="AR35" s="62"/>
      <c r="AS35" s="62"/>
      <c r="AT35" s="62"/>
      <c r="AU35" s="62"/>
      <c r="AV35" s="62"/>
      <c r="AW35" s="62"/>
      <c r="AX35" s="62"/>
      <c r="AY35" s="62"/>
      <c r="AZ35" s="62"/>
      <c r="BA35" s="62"/>
      <c r="BB35" s="62"/>
    </row>
    <row r="36" spans="1:54" ht="12" customHeight="1">
      <c r="A36" s="1753"/>
      <c r="B36" s="124"/>
      <c r="C36" s="62"/>
      <c r="D36" s="62"/>
      <c r="E36" s="107"/>
      <c r="F36" s="124"/>
      <c r="G36" s="62"/>
      <c r="H36" s="107"/>
      <c r="I36" s="124"/>
      <c r="J36" s="62"/>
      <c r="K36" s="62"/>
      <c r="L36" s="107"/>
      <c r="M36" s="124" t="s">
        <v>2195</v>
      </c>
      <c r="N36" s="62"/>
      <c r="O36" s="62"/>
      <c r="P36" s="107"/>
      <c r="Q36" s="1020" t="s">
        <v>2116</v>
      </c>
      <c r="R36" s="1020" t="s">
        <v>2200</v>
      </c>
      <c r="S36" s="1020"/>
      <c r="T36" s="1020"/>
      <c r="U36" s="1020"/>
      <c r="V36" s="1020"/>
      <c r="W36" s="1020"/>
      <c r="X36" s="1020"/>
      <c r="Y36" s="1020"/>
      <c r="Z36" s="1020"/>
      <c r="AA36" s="1020"/>
      <c r="AB36" s="1020"/>
      <c r="AC36" s="1020"/>
      <c r="AD36" s="1020"/>
      <c r="AE36" s="1020"/>
      <c r="AF36" s="1020"/>
      <c r="AG36" s="1020"/>
      <c r="AH36" s="1020"/>
      <c r="AI36" s="62"/>
      <c r="AJ36" s="62"/>
      <c r="AK36" s="124"/>
      <c r="AL36" s="62"/>
      <c r="AM36" s="62"/>
      <c r="AN36" s="107"/>
      <c r="AO36" s="124"/>
      <c r="AP36" s="62"/>
      <c r="AQ36" s="110"/>
      <c r="AR36" s="62"/>
      <c r="AS36" s="62"/>
      <c r="AT36" s="62"/>
      <c r="AU36" s="62"/>
      <c r="AV36" s="62"/>
      <c r="AW36" s="62"/>
      <c r="AX36" s="62"/>
      <c r="AY36" s="62"/>
      <c r="AZ36" s="62"/>
      <c r="BA36" s="62"/>
      <c r="BB36" s="62"/>
    </row>
    <row r="37" spans="1:54" ht="12" customHeight="1">
      <c r="A37" s="1753"/>
      <c r="B37" s="124"/>
      <c r="C37" s="62"/>
      <c r="D37" s="62"/>
      <c r="E37" s="107"/>
      <c r="F37" s="124"/>
      <c r="G37" s="62"/>
      <c r="H37" s="107"/>
      <c r="I37" s="124"/>
      <c r="J37" s="62"/>
      <c r="K37" s="62"/>
      <c r="L37" s="107"/>
      <c r="M37" s="124"/>
      <c r="N37" s="62"/>
      <c r="O37" s="62"/>
      <c r="P37" s="107"/>
      <c r="Q37" s="1003"/>
      <c r="R37" s="1002" t="s">
        <v>1085</v>
      </c>
      <c r="S37" s="1003" t="s">
        <v>2201</v>
      </c>
      <c r="T37" s="1003"/>
      <c r="U37" s="1003"/>
      <c r="V37" s="1003"/>
      <c r="W37" s="1021" t="s">
        <v>2117</v>
      </c>
      <c r="X37" s="1003" t="s">
        <v>2202</v>
      </c>
      <c r="Y37" s="1003"/>
      <c r="Z37" s="1003"/>
      <c r="AA37" s="1003"/>
      <c r="AB37" s="1003"/>
      <c r="AC37" s="1003"/>
      <c r="AD37" s="1783"/>
      <c r="AE37" s="1783"/>
      <c r="AF37" s="1783"/>
      <c r="AG37" s="1008" t="s">
        <v>2128</v>
      </c>
      <c r="AH37" s="1003"/>
      <c r="AI37" s="62"/>
      <c r="AJ37" s="62"/>
      <c r="AK37" s="124"/>
      <c r="AL37" s="62"/>
      <c r="AM37" s="62"/>
      <c r="AN37" s="107"/>
      <c r="AO37" s="124"/>
      <c r="AP37" s="62"/>
      <c r="AQ37" s="110"/>
      <c r="AR37" s="62"/>
      <c r="AS37" s="62"/>
      <c r="AT37" s="62"/>
      <c r="AU37" s="62"/>
      <c r="AV37" s="62"/>
      <c r="AW37" s="62"/>
      <c r="AX37" s="62"/>
      <c r="AY37" s="62"/>
      <c r="AZ37" s="62"/>
      <c r="BA37" s="62"/>
      <c r="BB37" s="62"/>
    </row>
    <row r="38" spans="1:54" ht="12" customHeight="1">
      <c r="A38" s="1753"/>
      <c r="B38" s="124"/>
      <c r="C38" s="62"/>
      <c r="D38" s="62"/>
      <c r="E38" s="107"/>
      <c r="F38" s="124"/>
      <c r="G38" s="62"/>
      <c r="H38" s="107"/>
      <c r="I38" s="124"/>
      <c r="J38" s="62"/>
      <c r="K38" s="62"/>
      <c r="L38" s="107"/>
      <c r="M38" s="124"/>
      <c r="N38" s="62"/>
      <c r="O38" s="62"/>
      <c r="P38" s="107"/>
      <c r="Q38" s="1003"/>
      <c r="R38" s="1003"/>
      <c r="S38" s="1003"/>
      <c r="T38" s="1003"/>
      <c r="U38" s="1003"/>
      <c r="V38" s="1003"/>
      <c r="W38" s="1021" t="s">
        <v>2117</v>
      </c>
      <c r="X38" s="1003" t="s">
        <v>2136</v>
      </c>
      <c r="Y38" s="1003"/>
      <c r="Z38" s="1003"/>
      <c r="AA38" s="1003"/>
      <c r="AB38" s="1003"/>
      <c r="AC38" s="1003"/>
      <c r="AD38" s="1783"/>
      <c r="AE38" s="1783"/>
      <c r="AF38" s="1783"/>
      <c r="AG38" s="62" t="s">
        <v>2118</v>
      </c>
      <c r="AH38" s="1003"/>
      <c r="AI38" s="62"/>
      <c r="AJ38" s="62"/>
      <c r="AK38" s="124"/>
      <c r="AL38" s="62"/>
      <c r="AM38" s="62"/>
      <c r="AN38" s="107"/>
      <c r="AO38" s="124"/>
      <c r="AP38" s="62"/>
      <c r="AQ38" s="110"/>
      <c r="AR38" s="62"/>
      <c r="AS38" s="62"/>
      <c r="AT38" s="62"/>
      <c r="AU38" s="62"/>
      <c r="AV38" s="62"/>
      <c r="AW38" s="62"/>
      <c r="AX38" s="62"/>
      <c r="AY38" s="62"/>
      <c r="AZ38" s="62"/>
      <c r="BA38" s="62"/>
      <c r="BB38" s="62"/>
    </row>
    <row r="39" spans="1:54" ht="12" customHeight="1">
      <c r="A39" s="1753"/>
      <c r="B39" s="124"/>
      <c r="C39" s="62"/>
      <c r="D39" s="62"/>
      <c r="E39" s="107"/>
      <c r="F39" s="124"/>
      <c r="G39" s="62"/>
      <c r="H39" s="107"/>
      <c r="I39" s="124"/>
      <c r="J39" s="62"/>
      <c r="K39" s="62"/>
      <c r="L39" s="107"/>
      <c r="M39" s="124"/>
      <c r="N39" s="62"/>
      <c r="O39" s="62"/>
      <c r="P39" s="107"/>
      <c r="Q39" s="1003"/>
      <c r="R39" s="1003"/>
      <c r="S39" s="1003"/>
      <c r="T39" s="1003"/>
      <c r="U39" s="1003"/>
      <c r="V39" s="1003"/>
      <c r="W39" s="1021" t="s">
        <v>2117</v>
      </c>
      <c r="X39" s="1003" t="s">
        <v>2203</v>
      </c>
      <c r="Y39" s="1003"/>
      <c r="Z39" s="1003"/>
      <c r="AA39" s="1003"/>
      <c r="AB39" s="1003"/>
      <c r="AC39" s="1003"/>
      <c r="AD39" s="1783"/>
      <c r="AE39" s="1783"/>
      <c r="AF39" s="1783"/>
      <c r="AG39" s="62" t="s">
        <v>2118</v>
      </c>
      <c r="AH39" s="1003"/>
      <c r="AI39" s="62"/>
      <c r="AJ39" s="62"/>
      <c r="AK39" s="124"/>
      <c r="AL39" s="62"/>
      <c r="AM39" s="62"/>
      <c r="AN39" s="107"/>
      <c r="AO39" s="124"/>
      <c r="AP39" s="62"/>
      <c r="AQ39" s="110"/>
      <c r="AR39" s="62"/>
      <c r="AS39" s="62"/>
      <c r="AT39" s="62"/>
      <c r="AU39" s="62"/>
      <c r="AV39" s="62"/>
      <c r="AW39" s="62"/>
      <c r="AX39" s="62"/>
      <c r="AY39" s="62"/>
      <c r="AZ39" s="62"/>
      <c r="BA39" s="62"/>
      <c r="BB39" s="62"/>
    </row>
    <row r="40" spans="1:54" ht="12" customHeight="1">
      <c r="A40" s="1753"/>
      <c r="B40" s="124"/>
      <c r="C40" s="62"/>
      <c r="D40" s="62"/>
      <c r="E40" s="107"/>
      <c r="F40" s="124"/>
      <c r="G40" s="62"/>
      <c r="H40" s="107"/>
      <c r="I40" s="124"/>
      <c r="J40" s="62"/>
      <c r="K40" s="62"/>
      <c r="L40" s="107"/>
      <c r="M40" s="124"/>
      <c r="N40" s="62"/>
      <c r="O40" s="62"/>
      <c r="P40" s="107"/>
      <c r="Q40" s="1003"/>
      <c r="R40" s="1002" t="s">
        <v>1085</v>
      </c>
      <c r="S40" s="1003" t="s">
        <v>2204</v>
      </c>
      <c r="T40" s="1003"/>
      <c r="U40" s="1003"/>
      <c r="V40" s="1003"/>
      <c r="W40" s="1021" t="s">
        <v>2117</v>
      </c>
      <c r="X40" s="1003" t="s">
        <v>2205</v>
      </c>
      <c r="Y40" s="1003"/>
      <c r="Z40" s="1003"/>
      <c r="AA40" s="1003"/>
      <c r="AC40" s="1003"/>
      <c r="AD40" s="1783"/>
      <c r="AE40" s="1783"/>
      <c r="AF40" s="1783"/>
      <c r="AG40" s="1008" t="s">
        <v>2206</v>
      </c>
      <c r="AH40" s="1003"/>
      <c r="AI40" s="62"/>
      <c r="AJ40" s="62"/>
      <c r="AK40" s="124"/>
      <c r="AL40" s="62"/>
      <c r="AM40" s="62"/>
      <c r="AN40" s="107"/>
      <c r="AO40" s="124"/>
      <c r="AP40" s="62"/>
      <c r="AQ40" s="110"/>
      <c r="AR40" s="62"/>
      <c r="AS40" s="62"/>
      <c r="AT40" s="62"/>
      <c r="AU40" s="62"/>
      <c r="AV40" s="62"/>
      <c r="AW40" s="62"/>
      <c r="AX40" s="62"/>
      <c r="AY40" s="62"/>
      <c r="AZ40" s="62"/>
      <c r="BA40" s="62"/>
      <c r="BB40" s="62"/>
    </row>
    <row r="41" spans="1:54" ht="12" customHeight="1">
      <c r="A41" s="1753"/>
      <c r="B41" s="124"/>
      <c r="C41" s="62"/>
      <c r="D41" s="62"/>
      <c r="E41" s="107"/>
      <c r="F41" s="124"/>
      <c r="G41" s="62"/>
      <c r="H41" s="107"/>
      <c r="I41" s="124"/>
      <c r="J41" s="62"/>
      <c r="K41" s="62"/>
      <c r="L41" s="107"/>
      <c r="M41" s="124"/>
      <c r="N41" s="62"/>
      <c r="O41" s="62"/>
      <c r="P41" s="107"/>
      <c r="Q41" s="1003"/>
      <c r="R41" s="1003"/>
      <c r="S41" s="1003"/>
      <c r="T41" s="1003"/>
      <c r="U41" s="1003"/>
      <c r="V41" s="1003"/>
      <c r="W41" s="1021" t="s">
        <v>2117</v>
      </c>
      <c r="X41" s="1003" t="s">
        <v>709</v>
      </c>
      <c r="Y41" s="1003"/>
      <c r="Z41" s="1003"/>
      <c r="AA41" s="1003"/>
      <c r="AB41" s="1003"/>
      <c r="AC41" s="1003"/>
      <c r="AD41" s="1783"/>
      <c r="AE41" s="1783"/>
      <c r="AF41" s="1783"/>
      <c r="AG41" s="1008" t="s">
        <v>2170</v>
      </c>
      <c r="AH41" s="1003"/>
      <c r="AI41" s="62"/>
      <c r="AJ41" s="62"/>
      <c r="AK41" s="124"/>
      <c r="AL41" s="62"/>
      <c r="AM41" s="62"/>
      <c r="AN41" s="107"/>
      <c r="AO41" s="124"/>
      <c r="AP41" s="62"/>
      <c r="AQ41" s="110"/>
      <c r="AR41" s="62"/>
      <c r="AS41" s="62"/>
      <c r="AT41" s="62"/>
      <c r="AU41" s="62"/>
      <c r="AV41" s="62"/>
      <c r="AW41" s="62"/>
      <c r="AX41" s="62"/>
      <c r="AY41" s="62"/>
      <c r="AZ41" s="62"/>
      <c r="BA41" s="62"/>
      <c r="BB41" s="62"/>
    </row>
    <row r="42" spans="1:54" ht="12" customHeight="1">
      <c r="A42" s="1753"/>
      <c r="B42" s="124"/>
      <c r="C42" s="62"/>
      <c r="D42" s="62"/>
      <c r="E42" s="107"/>
      <c r="F42" s="124"/>
      <c r="G42" s="62"/>
      <c r="H42" s="107"/>
      <c r="I42" s="124"/>
      <c r="J42" s="62"/>
      <c r="K42" s="62"/>
      <c r="L42" s="107"/>
      <c r="M42" s="124"/>
      <c r="N42" s="62"/>
      <c r="O42" s="62"/>
      <c r="P42" s="107"/>
      <c r="Q42" s="1003"/>
      <c r="R42" s="1002" t="s">
        <v>1085</v>
      </c>
      <c r="S42" s="1003" t="s">
        <v>2207</v>
      </c>
      <c r="T42" s="1003"/>
      <c r="U42" s="1003"/>
      <c r="V42" s="1003"/>
      <c r="W42" s="1021" t="s">
        <v>2117</v>
      </c>
      <c r="X42" s="1003" t="s">
        <v>2208</v>
      </c>
      <c r="Y42" s="1003"/>
      <c r="Z42" s="1003"/>
      <c r="AA42" s="1003"/>
      <c r="AB42" s="1003"/>
      <c r="AC42" s="1003"/>
      <c r="AD42" s="1793"/>
      <c r="AE42" s="1793"/>
      <c r="AF42" s="1793"/>
      <c r="AG42" s="1004" t="s">
        <v>2121</v>
      </c>
      <c r="AH42" s="1003"/>
      <c r="AI42" s="62"/>
      <c r="AJ42" s="62"/>
      <c r="AK42" s="124"/>
      <c r="AL42" s="62"/>
      <c r="AM42" s="62"/>
      <c r="AN42" s="107"/>
      <c r="AO42" s="124"/>
      <c r="AP42" s="62"/>
      <c r="AQ42" s="110"/>
      <c r="AR42" s="62"/>
      <c r="AS42" s="992" t="s">
        <v>2694</v>
      </c>
      <c r="AT42" s="992" t="s">
        <v>2695</v>
      </c>
      <c r="AU42" s="992" t="s">
        <v>2696</v>
      </c>
      <c r="AV42" s="992" t="s">
        <v>2697</v>
      </c>
      <c r="AW42" s="992" t="s">
        <v>2698</v>
      </c>
      <c r="AX42" s="992" t="s">
        <v>2699</v>
      </c>
      <c r="AY42" s="992" t="s">
        <v>2700</v>
      </c>
      <c r="AZ42" s="992" t="s">
        <v>2701</v>
      </c>
      <c r="BA42" s="62"/>
      <c r="BB42" s="62"/>
    </row>
    <row r="43" spans="1:54" ht="12" customHeight="1">
      <c r="A43" s="1753"/>
      <c r="B43" s="124"/>
      <c r="C43" s="62"/>
      <c r="D43" s="62"/>
      <c r="E43" s="107"/>
      <c r="F43" s="124"/>
      <c r="G43" s="62"/>
      <c r="H43" s="107"/>
      <c r="I43" s="127"/>
      <c r="J43" s="116"/>
      <c r="K43" s="116"/>
      <c r="L43" s="157"/>
      <c r="M43" s="127"/>
      <c r="N43" s="116"/>
      <c r="O43" s="116"/>
      <c r="P43" s="157"/>
      <c r="Q43" s="1010"/>
      <c r="R43" s="1010"/>
      <c r="S43" s="1010"/>
      <c r="T43" s="1010"/>
      <c r="U43" s="1010"/>
      <c r="V43" s="1010"/>
      <c r="W43" s="1025"/>
      <c r="X43" s="1010"/>
      <c r="Y43" s="1010"/>
      <c r="Z43" s="1010"/>
      <c r="AA43" s="1010"/>
      <c r="AB43" s="674"/>
      <c r="AC43" s="674"/>
      <c r="AD43" s="674"/>
      <c r="AE43" s="674"/>
      <c r="AF43" s="674"/>
      <c r="AG43" s="674"/>
      <c r="AH43" s="674"/>
      <c r="AI43" s="1010"/>
      <c r="AJ43" s="116"/>
      <c r="AK43" s="127"/>
      <c r="AL43" s="116"/>
      <c r="AM43" s="116"/>
      <c r="AN43" s="157"/>
      <c r="AO43" s="124"/>
      <c r="AP43" s="62"/>
      <c r="AQ43" s="110"/>
      <c r="AR43" s="62"/>
      <c r="AS43" s="62"/>
      <c r="AT43" s="62"/>
      <c r="AU43" s="62"/>
      <c r="AV43" s="62"/>
      <c r="AW43" s="62"/>
      <c r="AX43" s="62"/>
      <c r="AY43" s="62"/>
      <c r="AZ43" s="62"/>
      <c r="BA43" s="62"/>
      <c r="BB43" s="62"/>
    </row>
    <row r="44" spans="1:54" ht="12" customHeight="1">
      <c r="A44" s="1753"/>
      <c r="B44" s="124"/>
      <c r="C44" s="62"/>
      <c r="D44" s="62"/>
      <c r="E44" s="107"/>
      <c r="F44" s="124"/>
      <c r="G44" s="62"/>
      <c r="H44" s="107"/>
      <c r="I44" s="124" t="s">
        <v>2209</v>
      </c>
      <c r="J44" s="62"/>
      <c r="K44" s="62"/>
      <c r="L44" s="107"/>
      <c r="M44" s="124" t="s">
        <v>2210</v>
      </c>
      <c r="N44" s="62"/>
      <c r="O44" s="62"/>
      <c r="P44" s="107"/>
      <c r="Q44" s="1020" t="s">
        <v>2116</v>
      </c>
      <c r="R44" s="1020" t="s">
        <v>2200</v>
      </c>
      <c r="S44" s="1020"/>
      <c r="T44" s="1020"/>
      <c r="U44" s="1020"/>
      <c r="V44" s="1020"/>
      <c r="W44" s="1020"/>
      <c r="X44" s="1020"/>
      <c r="Y44" s="1020"/>
      <c r="Z44" s="1020"/>
      <c r="AA44" s="1020"/>
      <c r="AB44" s="1020"/>
      <c r="AC44" s="1020"/>
      <c r="AD44" s="1020"/>
      <c r="AE44" s="1020"/>
      <c r="AF44" s="1020"/>
      <c r="AG44" s="1020"/>
      <c r="AH44" s="1020"/>
      <c r="AI44" s="62"/>
      <c r="AJ44" s="62"/>
      <c r="AK44" s="1007" t="s">
        <v>1085</v>
      </c>
      <c r="AL44" s="62" t="s">
        <v>2140</v>
      </c>
      <c r="AM44" s="62"/>
      <c r="AN44" s="107"/>
      <c r="AO44" s="143"/>
      <c r="AP44" s="113"/>
      <c r="AQ44" s="537"/>
      <c r="AR44" s="62"/>
      <c r="AS44" s="62"/>
      <c r="AT44" s="62"/>
      <c r="AU44" s="62"/>
      <c r="AV44" s="62"/>
      <c r="AW44" s="62"/>
      <c r="AX44" s="62"/>
      <c r="AY44" s="62"/>
      <c r="AZ44" s="62"/>
      <c r="BA44" s="62"/>
      <c r="BB44" s="62"/>
    </row>
    <row r="45" spans="1:54" ht="12" customHeight="1">
      <c r="A45" s="1753"/>
      <c r="B45" s="124"/>
      <c r="C45" s="62"/>
      <c r="D45" s="62"/>
      <c r="E45" s="107"/>
      <c r="F45" s="124"/>
      <c r="G45" s="62"/>
      <c r="H45" s="107"/>
      <c r="I45" s="124"/>
      <c r="J45" s="62"/>
      <c r="K45" s="62"/>
      <c r="L45" s="107"/>
      <c r="M45" s="124"/>
      <c r="N45" s="62"/>
      <c r="O45" s="62"/>
      <c r="P45" s="107"/>
      <c r="Q45" s="1003"/>
      <c r="R45" s="1002" t="s">
        <v>1085</v>
      </c>
      <c r="S45" s="1003" t="s">
        <v>2211</v>
      </c>
      <c r="T45" s="1003"/>
      <c r="U45" s="1003"/>
      <c r="V45" s="1003"/>
      <c r="W45" s="1021" t="s">
        <v>2117</v>
      </c>
      <c r="X45" s="1003" t="s">
        <v>2208</v>
      </c>
      <c r="Y45" s="1003"/>
      <c r="Z45" s="1003"/>
      <c r="AA45" s="1003"/>
      <c r="AB45" s="1003"/>
      <c r="AC45" s="1003"/>
      <c r="AD45" s="1793"/>
      <c r="AE45" s="1793"/>
      <c r="AF45" s="1793"/>
      <c r="AG45" s="1004" t="s">
        <v>2121</v>
      </c>
      <c r="AH45" s="1003"/>
      <c r="AI45" s="62"/>
      <c r="AJ45" s="62"/>
      <c r="AK45" s="1001" t="s">
        <v>1085</v>
      </c>
      <c r="AL45" s="62" t="s">
        <v>2141</v>
      </c>
      <c r="AM45" s="62"/>
      <c r="AN45" s="107"/>
      <c r="AO45" s="124"/>
      <c r="AP45" s="62"/>
      <c r="AQ45" s="110"/>
      <c r="AR45" s="62"/>
      <c r="AS45" s="62"/>
      <c r="AT45" s="62"/>
      <c r="AU45" s="62"/>
      <c r="AV45" s="62"/>
      <c r="AW45" s="62"/>
      <c r="AX45" s="62"/>
      <c r="AY45" s="62"/>
      <c r="AZ45" s="62"/>
      <c r="BA45" s="62"/>
      <c r="BB45" s="62"/>
    </row>
    <row r="46" spans="1:54" ht="12" customHeight="1">
      <c r="A46" s="1753"/>
      <c r="B46" s="124"/>
      <c r="C46" s="62"/>
      <c r="D46" s="62"/>
      <c r="E46" s="107"/>
      <c r="F46" s="124"/>
      <c r="G46" s="62"/>
      <c r="H46" s="107"/>
      <c r="I46" s="124"/>
      <c r="J46" s="62"/>
      <c r="K46" s="62"/>
      <c r="L46" s="107"/>
      <c r="M46" s="124"/>
      <c r="N46" s="62"/>
      <c r="O46" s="62"/>
      <c r="P46" s="107"/>
      <c r="Q46" s="1003"/>
      <c r="R46" s="1003"/>
      <c r="S46" s="1003"/>
      <c r="T46" s="1003"/>
      <c r="U46" s="1003"/>
      <c r="V46" s="1003"/>
      <c r="W46" s="1021"/>
      <c r="X46" s="1003"/>
      <c r="Y46" s="1003"/>
      <c r="Z46" s="1003"/>
      <c r="AA46" s="1003"/>
      <c r="AI46" s="1003"/>
      <c r="AJ46" s="62"/>
      <c r="AK46" s="1001" t="s">
        <v>1085</v>
      </c>
      <c r="AL46" s="62" t="s">
        <v>2212</v>
      </c>
      <c r="AM46" s="62"/>
      <c r="AN46" s="107"/>
      <c r="AO46" s="124"/>
      <c r="AP46" s="62"/>
      <c r="AQ46" s="110"/>
      <c r="AR46" s="62"/>
      <c r="AS46" s="62"/>
      <c r="AT46" s="62"/>
      <c r="AU46" s="62"/>
      <c r="AV46" s="62"/>
      <c r="AW46" s="62"/>
      <c r="AX46" s="62"/>
      <c r="AY46" s="62"/>
      <c r="AZ46" s="62"/>
      <c r="BA46" s="62"/>
      <c r="BB46" s="62"/>
    </row>
    <row r="47" spans="1:54" ht="12" customHeight="1">
      <c r="A47" s="1753"/>
      <c r="B47" s="124"/>
      <c r="C47" s="62"/>
      <c r="D47" s="62"/>
      <c r="E47" s="107"/>
      <c r="F47" s="124"/>
      <c r="G47" s="62"/>
      <c r="H47" s="107"/>
      <c r="I47" s="124"/>
      <c r="J47" s="62"/>
      <c r="K47" s="62"/>
      <c r="L47" s="107"/>
      <c r="M47" s="124"/>
      <c r="N47" s="62"/>
      <c r="O47" s="62"/>
      <c r="P47" s="107"/>
      <c r="Q47" s="1003"/>
      <c r="R47" s="1002" t="s">
        <v>1085</v>
      </c>
      <c r="S47" s="1003" t="s">
        <v>2213</v>
      </c>
      <c r="T47" s="1003"/>
      <c r="U47" s="1003"/>
      <c r="V47" s="1003"/>
      <c r="W47" s="1003" t="s">
        <v>2214</v>
      </c>
      <c r="X47" s="1003"/>
      <c r="Y47" s="1003"/>
      <c r="Z47" s="1003"/>
      <c r="AA47" s="1003"/>
      <c r="AB47" s="1003"/>
      <c r="AC47" s="1003" t="s">
        <v>2215</v>
      </c>
      <c r="AD47" s="1003"/>
      <c r="AE47" s="1003"/>
      <c r="AF47" s="1003"/>
      <c r="AG47" s="1003"/>
      <c r="AH47" s="1003"/>
      <c r="AI47" s="62"/>
      <c r="AJ47" s="62"/>
      <c r="AK47" s="1001" t="s">
        <v>1085</v>
      </c>
      <c r="AL47" s="62" t="s">
        <v>2216</v>
      </c>
      <c r="AM47" s="62"/>
      <c r="AN47" s="107"/>
      <c r="AO47" s="124"/>
      <c r="AP47" s="62"/>
      <c r="AQ47" s="110"/>
      <c r="AR47" s="62"/>
      <c r="AS47" s="62"/>
      <c r="AT47" s="62"/>
      <c r="AU47" s="62"/>
      <c r="AV47" s="62"/>
      <c r="AW47" s="62"/>
      <c r="AX47" s="62"/>
      <c r="AY47" s="62"/>
      <c r="AZ47" s="62"/>
      <c r="BA47" s="62"/>
      <c r="BB47" s="62"/>
    </row>
    <row r="48" spans="1:54" ht="12" customHeight="1">
      <c r="A48" s="1753"/>
      <c r="B48" s="124"/>
      <c r="C48" s="62"/>
      <c r="D48" s="62"/>
      <c r="E48" s="107"/>
      <c r="F48" s="124"/>
      <c r="G48" s="62"/>
      <c r="H48" s="107"/>
      <c r="I48" s="124"/>
      <c r="J48" s="62"/>
      <c r="K48" s="62"/>
      <c r="L48" s="107"/>
      <c r="M48" s="124"/>
      <c r="N48" s="62"/>
      <c r="O48" s="62"/>
      <c r="P48" s="107"/>
      <c r="Q48" s="1003"/>
      <c r="R48" s="1003"/>
      <c r="S48" s="1003" t="s">
        <v>2133</v>
      </c>
      <c r="T48" s="1003"/>
      <c r="U48" s="1004" t="s">
        <v>2117</v>
      </c>
      <c r="V48" s="1782"/>
      <c r="W48" s="1782"/>
      <c r="X48" s="1782"/>
      <c r="Y48" s="1782"/>
      <c r="Z48" s="1782"/>
      <c r="AA48" s="1004" t="s">
        <v>2217</v>
      </c>
      <c r="AB48" s="1004" t="s">
        <v>2218</v>
      </c>
      <c r="AC48" s="1782"/>
      <c r="AD48" s="1782"/>
      <c r="AE48" s="1782"/>
      <c r="AF48" s="1782"/>
      <c r="AG48" s="1782"/>
      <c r="AH48" s="1004" t="s">
        <v>2217</v>
      </c>
      <c r="AI48" s="62"/>
      <c r="AJ48" s="62"/>
      <c r="AK48" s="124"/>
      <c r="AL48" s="62"/>
      <c r="AM48" s="62"/>
      <c r="AN48" s="107"/>
      <c r="AO48" s="124"/>
      <c r="AP48" s="62"/>
      <c r="AQ48" s="110"/>
      <c r="AR48" s="62"/>
      <c r="AS48" s="992" t="s">
        <v>2237</v>
      </c>
      <c r="AT48" s="992" t="s">
        <v>2238</v>
      </c>
      <c r="AU48" s="992" t="s">
        <v>2239</v>
      </c>
      <c r="AV48" s="62"/>
      <c r="AW48" s="62"/>
      <c r="AX48" s="62"/>
      <c r="AY48" s="62"/>
      <c r="AZ48" s="62"/>
      <c r="BA48" s="62"/>
      <c r="BB48" s="62"/>
    </row>
    <row r="49" spans="1:65" ht="12" customHeight="1">
      <c r="A49" s="1753"/>
      <c r="B49" s="124"/>
      <c r="C49" s="62"/>
      <c r="D49" s="62"/>
      <c r="E49" s="107"/>
      <c r="F49" s="124"/>
      <c r="G49" s="62"/>
      <c r="H49" s="107"/>
      <c r="I49" s="124"/>
      <c r="J49" s="62"/>
      <c r="K49" s="62"/>
      <c r="L49" s="107"/>
      <c r="M49" s="124"/>
      <c r="N49" s="62"/>
      <c r="O49" s="62"/>
      <c r="P49" s="107"/>
      <c r="Q49" s="1003"/>
      <c r="R49" s="1003"/>
      <c r="S49" s="1003" t="s">
        <v>2134</v>
      </c>
      <c r="T49" s="1003"/>
      <c r="U49" s="1004" t="s">
        <v>2117</v>
      </c>
      <c r="V49" s="1782"/>
      <c r="W49" s="1782"/>
      <c r="X49" s="1782"/>
      <c r="Y49" s="1782"/>
      <c r="Z49" s="1782"/>
      <c r="AA49" s="1004" t="s">
        <v>2217</v>
      </c>
      <c r="AB49" s="1004" t="s">
        <v>2218</v>
      </c>
      <c r="AC49" s="1782"/>
      <c r="AD49" s="1782"/>
      <c r="AE49" s="1782"/>
      <c r="AF49" s="1782"/>
      <c r="AG49" s="1782"/>
      <c r="AH49" s="1004" t="s">
        <v>2217</v>
      </c>
      <c r="AI49" s="62"/>
      <c r="AJ49" s="62"/>
      <c r="AK49" s="124"/>
      <c r="AL49" s="62"/>
      <c r="AM49" s="62"/>
      <c r="AN49" s="107"/>
      <c r="AO49" s="124"/>
      <c r="AP49" s="62"/>
      <c r="AQ49" s="110"/>
      <c r="AR49" s="62"/>
      <c r="AS49" s="62"/>
      <c r="AT49" s="62"/>
      <c r="AU49" s="62"/>
      <c r="AV49" s="62"/>
      <c r="AW49" s="62"/>
      <c r="AX49" s="62"/>
      <c r="AY49" s="62"/>
      <c r="AZ49" s="62"/>
      <c r="BA49" s="62"/>
      <c r="BB49" s="62"/>
    </row>
    <row r="50" spans="1:65" ht="12" customHeight="1">
      <c r="A50" s="1753"/>
      <c r="B50" s="124"/>
      <c r="C50" s="62"/>
      <c r="D50" s="62"/>
      <c r="E50" s="107"/>
      <c r="F50" s="124"/>
      <c r="G50" s="62"/>
      <c r="H50" s="107"/>
      <c r="I50" s="124"/>
      <c r="J50" s="62"/>
      <c r="K50" s="62"/>
      <c r="L50" s="107"/>
      <c r="M50" s="124"/>
      <c r="N50" s="62"/>
      <c r="O50" s="62"/>
      <c r="P50" s="107"/>
      <c r="Q50" s="1003"/>
      <c r="R50" s="1003"/>
      <c r="S50" s="1003" t="s">
        <v>2135</v>
      </c>
      <c r="T50" s="1003"/>
      <c r="U50" s="1004" t="s">
        <v>2117</v>
      </c>
      <c r="V50" s="1782"/>
      <c r="W50" s="1782"/>
      <c r="X50" s="1782"/>
      <c r="Y50" s="1782"/>
      <c r="Z50" s="1782"/>
      <c r="AA50" s="1004" t="s">
        <v>2217</v>
      </c>
      <c r="AB50" s="1004" t="s">
        <v>2218</v>
      </c>
      <c r="AC50" s="1782"/>
      <c r="AD50" s="1782"/>
      <c r="AE50" s="1782"/>
      <c r="AF50" s="1782"/>
      <c r="AG50" s="1782"/>
      <c r="AH50" s="1004" t="s">
        <v>2217</v>
      </c>
      <c r="AI50" s="62"/>
      <c r="AJ50" s="62"/>
      <c r="AK50" s="124"/>
      <c r="AL50" s="62"/>
      <c r="AM50" s="62"/>
      <c r="AN50" s="107"/>
      <c r="AO50" s="124"/>
      <c r="AP50" s="62"/>
      <c r="AQ50" s="110"/>
      <c r="AR50" s="62"/>
      <c r="AS50" s="62"/>
      <c r="AT50" s="62"/>
      <c r="AU50" s="62"/>
      <c r="AV50" s="62"/>
      <c r="AW50" s="62"/>
      <c r="AX50" s="62"/>
      <c r="AY50" s="62"/>
      <c r="AZ50" s="62"/>
      <c r="BA50" s="62"/>
      <c r="BB50" s="62"/>
    </row>
    <row r="51" spans="1:65" ht="12" customHeight="1">
      <c r="A51" s="1753"/>
      <c r="B51" s="124"/>
      <c r="C51" s="62"/>
      <c r="D51" s="62"/>
      <c r="E51" s="107"/>
      <c r="F51" s="124"/>
      <c r="G51" s="62"/>
      <c r="H51" s="107"/>
      <c r="I51" s="124"/>
      <c r="J51" s="62"/>
      <c r="K51" s="62"/>
      <c r="L51" s="107"/>
      <c r="M51" s="124"/>
      <c r="N51" s="62"/>
      <c r="O51" s="62"/>
      <c r="P51" s="107"/>
      <c r="Q51" s="1003"/>
      <c r="R51" s="1003"/>
      <c r="S51" s="1003" t="s">
        <v>2219</v>
      </c>
      <c r="T51" s="1003"/>
      <c r="U51" s="1004"/>
      <c r="V51" s="1003"/>
      <c r="W51" s="1003"/>
      <c r="X51" s="1003"/>
      <c r="Y51" s="1003"/>
      <c r="Z51" s="1003"/>
      <c r="AA51" s="1003"/>
      <c r="AB51" s="1004"/>
      <c r="AC51" s="1003"/>
      <c r="AD51" s="1003"/>
      <c r="AE51" s="1003"/>
      <c r="AF51" s="1003"/>
      <c r="AG51" s="1003"/>
      <c r="AH51" s="1004"/>
      <c r="AI51" s="62"/>
      <c r="AJ51" s="62"/>
      <c r="AK51" s="124"/>
      <c r="AL51" s="62"/>
      <c r="AM51" s="62"/>
      <c r="AN51" s="107"/>
      <c r="AO51" s="124"/>
      <c r="AP51" s="62"/>
      <c r="AQ51" s="110"/>
      <c r="AR51" s="62"/>
      <c r="AS51" s="62"/>
      <c r="AT51" s="62"/>
      <c r="AU51" s="62"/>
      <c r="AV51" s="62"/>
      <c r="AW51" s="62"/>
      <c r="AX51" s="62"/>
      <c r="AY51" s="62"/>
      <c r="AZ51" s="62"/>
      <c r="BA51" s="62"/>
      <c r="BB51" s="62"/>
    </row>
    <row r="52" spans="1:65" ht="12" customHeight="1">
      <c r="A52" s="1753"/>
      <c r="B52" s="124"/>
      <c r="C52" s="62"/>
      <c r="D52" s="62"/>
      <c r="E52" s="107"/>
      <c r="F52" s="124"/>
      <c r="G52" s="62"/>
      <c r="H52" s="107"/>
      <c r="I52" s="124"/>
      <c r="J52" s="62"/>
      <c r="K52" s="62"/>
      <c r="L52" s="107"/>
      <c r="M52" s="124"/>
      <c r="N52" s="62"/>
      <c r="O52" s="62"/>
      <c r="P52" s="107"/>
      <c r="Q52" s="1003"/>
      <c r="R52" s="1003"/>
      <c r="S52" s="1003" t="s">
        <v>2133</v>
      </c>
      <c r="T52" s="1003"/>
      <c r="U52" s="1004" t="s">
        <v>2117</v>
      </c>
      <c r="V52" s="1022" t="s">
        <v>2220</v>
      </c>
      <c r="W52" s="1026"/>
      <c r="X52" s="1783"/>
      <c r="Y52" s="1783"/>
      <c r="Z52" s="1783"/>
      <c r="AA52" s="1004" t="s">
        <v>2121</v>
      </c>
      <c r="AB52" s="1004" t="s">
        <v>2218</v>
      </c>
      <c r="AC52" s="1003" t="s">
        <v>2221</v>
      </c>
      <c r="AD52" s="1003"/>
      <c r="AE52" s="1783"/>
      <c r="AF52" s="1783"/>
      <c r="AG52" s="1783"/>
      <c r="AH52" s="1004" t="s">
        <v>2217</v>
      </c>
      <c r="AI52" s="62"/>
      <c r="AJ52" s="62"/>
      <c r="AK52" s="124"/>
      <c r="AL52" s="62"/>
      <c r="AM52" s="62"/>
      <c r="AN52" s="107"/>
      <c r="AO52" s="124"/>
      <c r="AP52" s="62"/>
      <c r="AQ52" s="110"/>
      <c r="AR52" s="62"/>
      <c r="AS52" s="62"/>
      <c r="AT52" s="62"/>
      <c r="AU52" s="62"/>
      <c r="AV52" s="62"/>
      <c r="AW52" s="62"/>
      <c r="AX52" s="62"/>
      <c r="AY52" s="62"/>
      <c r="AZ52" s="62"/>
      <c r="BA52" s="62"/>
      <c r="BB52" s="62"/>
    </row>
    <row r="53" spans="1:65" ht="12" customHeight="1">
      <c r="A53" s="1753"/>
      <c r="B53" s="124"/>
      <c r="C53" s="62"/>
      <c r="D53" s="62"/>
      <c r="E53" s="107"/>
      <c r="F53" s="124"/>
      <c r="G53" s="62"/>
      <c r="H53" s="107"/>
      <c r="I53" s="124"/>
      <c r="J53" s="62"/>
      <c r="K53" s="62"/>
      <c r="L53" s="107"/>
      <c r="M53" s="124"/>
      <c r="N53" s="62"/>
      <c r="O53" s="62"/>
      <c r="P53" s="107"/>
      <c r="Q53" s="1003"/>
      <c r="R53" s="1003"/>
      <c r="S53" s="1003" t="s">
        <v>2134</v>
      </c>
      <c r="T53" s="1003"/>
      <c r="U53" s="1004" t="s">
        <v>2117</v>
      </c>
      <c r="V53" s="1022" t="s">
        <v>2220</v>
      </c>
      <c r="W53" s="1026"/>
      <c r="X53" s="1783"/>
      <c r="Y53" s="1783"/>
      <c r="Z53" s="1783"/>
      <c r="AA53" s="1004" t="s">
        <v>2121</v>
      </c>
      <c r="AB53" s="1004" t="s">
        <v>2218</v>
      </c>
      <c r="AC53" s="1003" t="s">
        <v>2221</v>
      </c>
      <c r="AD53" s="1003"/>
      <c r="AE53" s="1783"/>
      <c r="AF53" s="1783"/>
      <c r="AG53" s="1783"/>
      <c r="AH53" s="1004" t="s">
        <v>2217</v>
      </c>
      <c r="AI53" s="62"/>
      <c r="AJ53" s="62"/>
      <c r="AK53" s="124"/>
      <c r="AL53" s="62"/>
      <c r="AM53" s="62"/>
      <c r="AN53" s="107"/>
      <c r="AO53" s="124"/>
      <c r="AP53" s="62"/>
      <c r="AQ53" s="110"/>
      <c r="AR53" s="62"/>
      <c r="AS53" s="62"/>
      <c r="AT53" s="62"/>
      <c r="AU53" s="62"/>
      <c r="AV53" s="62"/>
      <c r="AW53" s="62"/>
      <c r="AX53" s="62"/>
      <c r="AY53" s="62"/>
      <c r="AZ53" s="62"/>
      <c r="BA53" s="62"/>
      <c r="BB53" s="62"/>
    </row>
    <row r="54" spans="1:65" ht="12" customHeight="1">
      <c r="A54" s="1753"/>
      <c r="B54" s="124"/>
      <c r="C54" s="62"/>
      <c r="D54" s="62"/>
      <c r="E54" s="107"/>
      <c r="F54" s="124"/>
      <c r="G54" s="62"/>
      <c r="H54" s="107"/>
      <c r="I54" s="124"/>
      <c r="J54" s="62"/>
      <c r="K54" s="62"/>
      <c r="L54" s="107"/>
      <c r="M54" s="124"/>
      <c r="N54" s="62"/>
      <c r="O54" s="62"/>
      <c r="P54" s="107"/>
      <c r="Q54" s="1003"/>
      <c r="R54" s="1003"/>
      <c r="S54" s="1003" t="s">
        <v>2135</v>
      </c>
      <c r="T54" s="1003"/>
      <c r="U54" s="1004" t="s">
        <v>2117</v>
      </c>
      <c r="V54" s="1022" t="s">
        <v>2220</v>
      </c>
      <c r="W54" s="1026"/>
      <c r="X54" s="1783"/>
      <c r="Y54" s="1783"/>
      <c r="Z54" s="1783"/>
      <c r="AA54" s="1004" t="s">
        <v>2121</v>
      </c>
      <c r="AB54" s="1004" t="s">
        <v>2218</v>
      </c>
      <c r="AC54" s="1003" t="s">
        <v>2221</v>
      </c>
      <c r="AD54" s="1003"/>
      <c r="AE54" s="1783"/>
      <c r="AF54" s="1783"/>
      <c r="AG54" s="1783"/>
      <c r="AH54" s="1004" t="s">
        <v>2217</v>
      </c>
      <c r="AI54" s="62"/>
      <c r="AJ54" s="62"/>
      <c r="AK54" s="124"/>
      <c r="AL54" s="62"/>
      <c r="AM54" s="62"/>
      <c r="AN54" s="107"/>
      <c r="AO54" s="109"/>
      <c r="AP54" s="63"/>
      <c r="AQ54" s="110"/>
      <c r="AR54" s="62"/>
      <c r="AS54" s="62"/>
      <c r="AT54" s="62"/>
      <c r="AU54" s="62"/>
      <c r="AV54" s="62"/>
      <c r="AW54" s="62"/>
      <c r="AX54" s="62"/>
      <c r="AY54" s="62"/>
      <c r="AZ54" s="62"/>
      <c r="BA54" s="62"/>
      <c r="BB54" s="62"/>
    </row>
    <row r="55" spans="1:65" ht="12" customHeight="1">
      <c r="A55" s="1753"/>
      <c r="B55" s="124"/>
      <c r="C55" s="62"/>
      <c r="D55" s="62"/>
      <c r="E55" s="107"/>
      <c r="F55" s="124"/>
      <c r="G55" s="62"/>
      <c r="H55" s="107"/>
      <c r="I55" s="124"/>
      <c r="J55" s="62"/>
      <c r="K55" s="62"/>
      <c r="L55" s="107"/>
      <c r="M55" s="124"/>
      <c r="N55" s="62"/>
      <c r="O55" s="62"/>
      <c r="P55" s="107"/>
      <c r="Q55" s="1003"/>
      <c r="R55" s="1003"/>
      <c r="S55" s="1003" t="s">
        <v>2222</v>
      </c>
      <c r="T55" s="1003"/>
      <c r="U55" s="1004" t="s">
        <v>2117</v>
      </c>
      <c r="V55" s="1022" t="s">
        <v>2220</v>
      </c>
      <c r="W55" s="1026"/>
      <c r="X55" s="1783"/>
      <c r="Y55" s="1783"/>
      <c r="Z55" s="1783"/>
      <c r="AA55" s="1004" t="s">
        <v>2121</v>
      </c>
      <c r="AB55" s="1004" t="s">
        <v>2218</v>
      </c>
      <c r="AC55" s="1003" t="s">
        <v>2221</v>
      </c>
      <c r="AD55" s="1003"/>
      <c r="AE55" s="1783"/>
      <c r="AF55" s="1783"/>
      <c r="AG55" s="1783"/>
      <c r="AH55" s="1004" t="s">
        <v>2217</v>
      </c>
      <c r="AI55" s="62"/>
      <c r="AJ55" s="62"/>
      <c r="AK55" s="124"/>
      <c r="AL55" s="62"/>
      <c r="AM55" s="62"/>
      <c r="AN55" s="107"/>
      <c r="AO55" s="109"/>
      <c r="AP55" s="63"/>
      <c r="AQ55" s="110"/>
      <c r="AR55" s="62"/>
      <c r="AS55" s="62"/>
      <c r="AT55" s="62"/>
      <c r="AU55" s="62"/>
      <c r="AV55" s="62"/>
      <c r="AW55" s="62"/>
      <c r="AX55" s="62"/>
      <c r="AY55" s="62"/>
      <c r="AZ55" s="62"/>
      <c r="BA55" s="62"/>
      <c r="BB55" s="62"/>
    </row>
    <row r="56" spans="1:65" ht="12" customHeight="1" thickBot="1">
      <c r="A56" s="1754"/>
      <c r="B56" s="145"/>
      <c r="C56" s="131"/>
      <c r="D56" s="131"/>
      <c r="E56" s="133"/>
      <c r="F56" s="145"/>
      <c r="G56" s="131"/>
      <c r="H56" s="133"/>
      <c r="I56" s="145"/>
      <c r="J56" s="131"/>
      <c r="K56" s="131"/>
      <c r="L56" s="133"/>
      <c r="M56" s="145"/>
      <c r="N56" s="131"/>
      <c r="O56" s="131"/>
      <c r="P56" s="133"/>
      <c r="Q56" s="1027"/>
      <c r="R56" s="1027"/>
      <c r="S56" s="1027"/>
      <c r="T56" s="1027"/>
      <c r="U56" s="1028"/>
      <c r="V56" s="1028"/>
      <c r="W56" s="1028"/>
      <c r="X56" s="1028"/>
      <c r="Y56" s="1028"/>
      <c r="Z56" s="1028"/>
      <c r="AA56" s="1028"/>
      <c r="AB56" s="1028"/>
      <c r="AC56" s="1028"/>
      <c r="AD56" s="1028"/>
      <c r="AE56" s="1028"/>
      <c r="AF56" s="1028"/>
      <c r="AG56" s="1028"/>
      <c r="AH56" s="1028"/>
      <c r="AI56" s="131"/>
      <c r="AJ56" s="131"/>
      <c r="AK56" s="145"/>
      <c r="AL56" s="131"/>
      <c r="AM56" s="131"/>
      <c r="AN56" s="133"/>
      <c r="AO56" s="134"/>
      <c r="AP56" s="66"/>
      <c r="AQ56" s="135"/>
      <c r="AR56" s="62"/>
      <c r="AS56" s="62"/>
      <c r="AT56" s="62"/>
      <c r="AU56" s="62"/>
      <c r="AV56" s="62"/>
      <c r="AW56" s="62"/>
      <c r="AX56" s="62"/>
      <c r="AY56" s="62"/>
      <c r="AZ56" s="62"/>
      <c r="BA56" s="62"/>
      <c r="BB56" s="62"/>
    </row>
    <row r="57" spans="1:65" ht="12" customHeight="1">
      <c r="AR57" s="74"/>
      <c r="AS57" s="74"/>
      <c r="AT57" s="74"/>
      <c r="AU57" s="74"/>
      <c r="AV57" s="74"/>
      <c r="AW57" s="74"/>
      <c r="AX57" s="74"/>
      <c r="AY57" s="74"/>
      <c r="AZ57" s="74"/>
      <c r="BA57" s="74"/>
      <c r="BB57" s="74"/>
      <c r="BC57" s="74"/>
      <c r="BD57" s="74"/>
      <c r="BE57" s="74"/>
      <c r="BF57" s="74"/>
      <c r="BG57" s="74"/>
      <c r="BH57" s="74"/>
      <c r="BI57" s="74"/>
      <c r="BJ57" s="74"/>
      <c r="BK57" s="74"/>
      <c r="BL57" s="74"/>
      <c r="BM57" s="74"/>
    </row>
    <row r="58" spans="1:65" ht="12" customHeight="1"/>
    <row r="59" spans="1:65" ht="12" customHeight="1"/>
    <row r="60" spans="1:65" ht="12" customHeight="1"/>
    <row r="61" spans="1:65" ht="12" customHeight="1"/>
    <row r="62" spans="1:65" ht="12" customHeight="1"/>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sheetData>
  <mergeCells count="53">
    <mergeCell ref="AE55:AG55"/>
    <mergeCell ref="X52:Z52"/>
    <mergeCell ref="AE52:AG52"/>
    <mergeCell ref="X53:Z53"/>
    <mergeCell ref="AE53:AG53"/>
    <mergeCell ref="X54:Z54"/>
    <mergeCell ref="AE54:AG54"/>
    <mergeCell ref="AC48:AG48"/>
    <mergeCell ref="AC49:AG49"/>
    <mergeCell ref="V50:Z50"/>
    <mergeCell ref="AC50:AG50"/>
    <mergeCell ref="AD41:AF41"/>
    <mergeCell ref="AD42:AF42"/>
    <mergeCell ref="AD45:AF45"/>
    <mergeCell ref="V48:Z48"/>
    <mergeCell ref="AA35:AG35"/>
    <mergeCell ref="AD37:AF37"/>
    <mergeCell ref="AD38:AF38"/>
    <mergeCell ref="AD39:AF39"/>
    <mergeCell ref="AD40:AF40"/>
    <mergeCell ref="AA8:AH8"/>
    <mergeCell ref="AA9:AH9"/>
    <mergeCell ref="U25:AF25"/>
    <mergeCell ref="W17:AF17"/>
    <mergeCell ref="AB18:AH18"/>
    <mergeCell ref="AB10:AH10"/>
    <mergeCell ref="V13:AH13"/>
    <mergeCell ref="AB14:AH14"/>
    <mergeCell ref="AC20:AJ20"/>
    <mergeCell ref="U22:AF22"/>
    <mergeCell ref="AO4:AQ4"/>
    <mergeCell ref="B5:E5"/>
    <mergeCell ref="F5:H5"/>
    <mergeCell ref="I5:L5"/>
    <mergeCell ref="M5:P5"/>
    <mergeCell ref="AK5:AN5"/>
    <mergeCell ref="AO5:AQ5"/>
    <mergeCell ref="A1:W1"/>
    <mergeCell ref="B4:E4"/>
    <mergeCell ref="F4:H4"/>
    <mergeCell ref="I4:L4"/>
    <mergeCell ref="A6:A56"/>
    <mergeCell ref="F6:H6"/>
    <mergeCell ref="I20:L22"/>
    <mergeCell ref="M7:P9"/>
    <mergeCell ref="V49:Z49"/>
    <mergeCell ref="X55:Z55"/>
    <mergeCell ref="Z32:AE32"/>
    <mergeCell ref="Z33:AE33"/>
    <mergeCell ref="AA34:AG34"/>
    <mergeCell ref="AA26:AC26"/>
    <mergeCell ref="AA27:AG27"/>
    <mergeCell ref="AC29:AE29"/>
  </mergeCells>
  <phoneticPr fontId="4"/>
  <dataValidations count="9">
    <dataValidation type="list" allowBlank="1" showInputMessage="1" showErrorMessage="1" sqref="AB20:AB21 AK7:AK9 V10:V11 T8:T9 W6 AB6 V14:V15 AK44:AK47 AK16:AK21 U20:U21 AA23 U23:U24 Z26 U26:U28 AK26:AK27 V18:V19 R32:R33 AE26 R42 R40 R37 R45 R47 AK29 AK31:AK33 AB16 AE16" xr:uid="{00000000-0002-0000-0E00-000000000000}">
      <formula1>"■,□"</formula1>
    </dataValidation>
    <dataValidation type="list" allowBlank="1" showInputMessage="1" sqref="V48:Z50 AC48:AG50" xr:uid="{00000000-0002-0000-0E00-000001000000}">
      <formula1>$AR$48:$AU$48</formula1>
    </dataValidation>
    <dataValidation type="list" allowBlank="1" showInputMessage="1" sqref="AA34:AG34" xr:uid="{00000000-0002-0000-0E00-000002000000}">
      <formula1>$AS$34:$AV$34</formula1>
    </dataValidation>
    <dataValidation type="list" allowBlank="1" showInputMessage="1" sqref="AA27:AG27" xr:uid="{00000000-0002-0000-0E00-000003000000}">
      <formula1>$AS$27:$AU$27</formula1>
    </dataValidation>
    <dataValidation type="list" allowBlank="1" showInputMessage="1" sqref="AB18:AH18 AB10:AH10 AB14:AH14" xr:uid="{00000000-0002-0000-0E00-000004000000}">
      <formula1>$AS$11:$AZ$11</formula1>
    </dataValidation>
    <dataValidation type="list" showInputMessage="1" showErrorMessage="1" sqref="AK6" xr:uid="{00000000-0002-0000-0E00-000005000000}">
      <formula1>"　,■,□"</formula1>
    </dataValidation>
    <dataValidation type="list" allowBlank="1" showInputMessage="1" sqref="AD42:AF42 AD45:AF45" xr:uid="{00000000-0002-0000-0E00-000006000000}">
      <formula1>$AR$42:$AZ$42</formula1>
    </dataValidation>
    <dataValidation type="list" allowBlank="1" showInputMessage="1" sqref="F6:H6" xr:uid="{00000000-0002-0000-0E00-000007000000}">
      <formula1>"3,2,1"</formula1>
    </dataValidation>
    <dataValidation type="list" allowBlank="1" showInputMessage="1" sqref="V13:AH13" xr:uid="{00000000-0002-0000-0E00-000008000000}">
      <formula1>$AS$14:$AW$14</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92D050"/>
  </sheetPr>
  <dimension ref="A1:AX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1794" t="s">
        <v>2634</v>
      </c>
      <c r="B1" s="1794"/>
      <c r="C1" s="1794"/>
      <c r="D1" s="1794"/>
      <c r="E1" s="1794"/>
      <c r="F1" s="1794"/>
      <c r="G1" s="1794"/>
      <c r="H1" s="1794"/>
      <c r="I1" s="1794"/>
      <c r="J1" s="1794"/>
      <c r="K1" s="1794"/>
      <c r="L1" s="1794"/>
      <c r="M1" s="1794"/>
      <c r="N1" s="1794"/>
      <c r="O1" s="1794"/>
      <c r="P1" s="1794"/>
      <c r="Q1" s="1794"/>
      <c r="R1" s="1794"/>
      <c r="S1" s="1794"/>
      <c r="T1" s="1794"/>
      <c r="U1" s="1794"/>
      <c r="V1" s="1794"/>
      <c r="W1" s="1794"/>
      <c r="X1" s="1794"/>
      <c r="Y1" s="1794"/>
      <c r="Z1" s="1794"/>
      <c r="AA1" s="1794"/>
      <c r="AB1" s="1794"/>
      <c r="AC1" s="1794"/>
      <c r="AD1" s="62"/>
      <c r="AE1" s="62"/>
      <c r="AF1" s="62"/>
      <c r="AG1" s="62"/>
      <c r="AH1" s="62"/>
      <c r="AI1" s="62"/>
      <c r="AJ1" s="62"/>
      <c r="AK1" s="62"/>
      <c r="AL1" s="62"/>
      <c r="AM1" s="62"/>
      <c r="AN1" s="62"/>
      <c r="AO1" s="125"/>
      <c r="AP1" s="125"/>
      <c r="AQ1" s="125" t="s">
        <v>890</v>
      </c>
      <c r="AR1" s="62"/>
      <c r="AS1" s="62"/>
      <c r="AT1" s="62"/>
      <c r="AU1" s="62"/>
      <c r="AV1" s="62"/>
      <c r="AW1" s="62"/>
      <c r="AX1" s="62"/>
    </row>
    <row r="2" spans="1:50" ht="12"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125"/>
      <c r="AP2" s="125"/>
      <c r="AQ2" s="125"/>
      <c r="AR2" s="62"/>
      <c r="AS2" s="62"/>
      <c r="AT2" s="62"/>
      <c r="AU2" s="62"/>
      <c r="AV2" s="62"/>
      <c r="AW2" s="62"/>
      <c r="AX2" s="62"/>
    </row>
    <row r="3" spans="1:50" ht="12" customHeight="1" thickBot="1">
      <c r="A3" s="155" t="s">
        <v>436</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t="s">
        <v>108</v>
      </c>
      <c r="AK3" s="62"/>
      <c r="AL3" s="62"/>
      <c r="AM3" s="62"/>
      <c r="AN3" s="62"/>
      <c r="AO3" s="62"/>
      <c r="AP3" s="62"/>
      <c r="AQ3" s="62"/>
      <c r="AR3" s="62"/>
      <c r="AS3" s="62"/>
      <c r="AT3" s="62"/>
      <c r="AU3" s="62"/>
      <c r="AV3" s="62"/>
      <c r="AW3" s="62"/>
      <c r="AX3" s="62"/>
    </row>
    <row r="4" spans="1:50" ht="12" customHeight="1">
      <c r="A4" s="523"/>
      <c r="B4" s="1687" t="s">
        <v>112</v>
      </c>
      <c r="C4" s="1688"/>
      <c r="D4" s="1688"/>
      <c r="E4" s="1689"/>
      <c r="F4" s="1690" t="s">
        <v>24</v>
      </c>
      <c r="G4" s="1691"/>
      <c r="H4" s="1692"/>
      <c r="I4" s="1690" t="s">
        <v>113</v>
      </c>
      <c r="J4" s="1691"/>
      <c r="K4" s="1691"/>
      <c r="L4" s="1692"/>
      <c r="M4" s="524"/>
      <c r="N4" s="518"/>
      <c r="O4" s="518"/>
      <c r="P4" s="518"/>
      <c r="Q4" s="518"/>
      <c r="R4" s="518"/>
      <c r="S4" s="518"/>
      <c r="T4" s="518"/>
      <c r="U4" s="518"/>
      <c r="V4" s="518" t="s">
        <v>114</v>
      </c>
      <c r="W4" s="518"/>
      <c r="X4" s="518"/>
      <c r="Y4" s="518"/>
      <c r="Z4" s="518"/>
      <c r="AA4" s="518"/>
      <c r="AB4" s="518"/>
      <c r="AC4" s="518"/>
      <c r="AD4" s="518"/>
      <c r="AE4" s="518"/>
      <c r="AF4" s="518"/>
      <c r="AG4" s="518"/>
      <c r="AH4" s="518"/>
      <c r="AI4" s="518"/>
      <c r="AJ4" s="518"/>
      <c r="AK4" s="146"/>
      <c r="AL4" s="148"/>
      <c r="AM4" s="148"/>
      <c r="AN4" s="525" t="s">
        <v>414</v>
      </c>
      <c r="AO4" s="1690" t="s">
        <v>116</v>
      </c>
      <c r="AP4" s="1691"/>
      <c r="AQ4" s="1696"/>
      <c r="AR4" s="62"/>
      <c r="AS4" s="62"/>
      <c r="AT4" s="62"/>
      <c r="AU4" s="62"/>
      <c r="AV4" s="62"/>
      <c r="AW4" s="62"/>
      <c r="AX4" s="62"/>
    </row>
    <row r="5" spans="1:50" ht="12" customHeight="1" thickBot="1">
      <c r="A5" s="526"/>
      <c r="B5" s="1678" t="s">
        <v>1760</v>
      </c>
      <c r="C5" s="1679"/>
      <c r="D5" s="1679"/>
      <c r="E5" s="1680"/>
      <c r="F5" s="1678" t="s">
        <v>1761</v>
      </c>
      <c r="G5" s="1679"/>
      <c r="H5" s="1680"/>
      <c r="I5" s="1678"/>
      <c r="J5" s="1679"/>
      <c r="K5" s="1679"/>
      <c r="L5" s="1680"/>
      <c r="M5" s="1681" t="s">
        <v>115</v>
      </c>
      <c r="N5" s="1682"/>
      <c r="O5" s="1682"/>
      <c r="P5" s="1683"/>
      <c r="Q5" s="131"/>
      <c r="R5" s="131"/>
      <c r="S5" s="131"/>
      <c r="T5" s="131"/>
      <c r="U5" s="131"/>
      <c r="V5" s="131"/>
      <c r="W5" s="131"/>
      <c r="X5" s="131" t="s">
        <v>116</v>
      </c>
      <c r="Y5" s="131"/>
      <c r="Z5" s="131"/>
      <c r="AA5" s="131"/>
      <c r="AB5" s="131"/>
      <c r="AC5" s="131"/>
      <c r="AD5" s="131"/>
      <c r="AE5" s="131"/>
      <c r="AF5" s="131"/>
      <c r="AG5" s="131"/>
      <c r="AH5" s="131"/>
      <c r="AI5" s="131"/>
      <c r="AJ5" s="131"/>
      <c r="AK5" s="1681" t="s">
        <v>117</v>
      </c>
      <c r="AL5" s="1682"/>
      <c r="AM5" s="1682"/>
      <c r="AN5" s="1683"/>
      <c r="AO5" s="1678" t="s">
        <v>1762</v>
      </c>
      <c r="AP5" s="1679"/>
      <c r="AQ5" s="1697"/>
      <c r="AR5" s="62"/>
      <c r="AS5" s="62"/>
      <c r="AT5" s="62"/>
      <c r="AU5" s="62"/>
      <c r="AV5" s="62"/>
      <c r="AW5" s="62"/>
      <c r="AX5" s="62"/>
    </row>
    <row r="6" spans="1:50" ht="12" customHeight="1">
      <c r="A6" s="1665" t="s">
        <v>1794</v>
      </c>
      <c r="B6" s="151" t="s">
        <v>158</v>
      </c>
      <c r="C6" s="152"/>
      <c r="D6" s="152"/>
      <c r="E6" s="153"/>
      <c r="F6" s="1705">
        <f>自己評価書表紙!O27</f>
        <v>1</v>
      </c>
      <c r="G6" s="1706"/>
      <c r="H6" s="1707"/>
      <c r="I6" s="529" t="s">
        <v>159</v>
      </c>
      <c r="J6" s="146"/>
      <c r="K6" s="146"/>
      <c r="L6" s="177"/>
      <c r="M6" s="529" t="s">
        <v>1356</v>
      </c>
      <c r="N6" s="146"/>
      <c r="O6" s="146"/>
      <c r="P6" s="177"/>
      <c r="Q6" s="146" t="s">
        <v>1714</v>
      </c>
      <c r="R6" s="146" t="s">
        <v>160</v>
      </c>
      <c r="S6" s="146"/>
      <c r="T6" s="146"/>
      <c r="U6" s="704" t="s">
        <v>1085</v>
      </c>
      <c r="V6" s="146" t="s">
        <v>1357</v>
      </c>
      <c r="W6" s="146"/>
      <c r="X6" s="704" t="s">
        <v>1085</v>
      </c>
      <c r="Y6" s="146" t="s">
        <v>1358</v>
      </c>
      <c r="Z6" s="146"/>
      <c r="AA6" s="146"/>
      <c r="AB6" s="146"/>
      <c r="AC6" s="146"/>
      <c r="AD6" s="146"/>
      <c r="AE6" s="146"/>
      <c r="AF6" s="146"/>
      <c r="AG6" s="146"/>
      <c r="AH6" s="146"/>
      <c r="AI6" s="146"/>
      <c r="AJ6" s="146"/>
      <c r="AK6" s="706" t="s">
        <v>1085</v>
      </c>
      <c r="AL6" s="64" t="s">
        <v>161</v>
      </c>
      <c r="AM6" s="64"/>
      <c r="AN6" s="64"/>
      <c r="AO6" s="529"/>
      <c r="AP6" s="146"/>
      <c r="AQ6" s="530"/>
      <c r="AR6" s="62"/>
      <c r="AS6" s="62"/>
      <c r="AT6" s="62"/>
      <c r="AU6" s="62"/>
      <c r="AV6" s="62"/>
      <c r="AW6" s="62"/>
      <c r="AX6" s="62"/>
    </row>
    <row r="7" spans="1:50" ht="12" customHeight="1">
      <c r="A7" s="1666"/>
      <c r="B7" s="124" t="s">
        <v>1860</v>
      </c>
      <c r="C7" s="62"/>
      <c r="D7" s="62"/>
      <c r="E7" s="107"/>
      <c r="F7" s="136"/>
      <c r="G7" s="129"/>
      <c r="H7" s="137"/>
      <c r="I7" s="124"/>
      <c r="J7" s="62"/>
      <c r="K7" s="62"/>
      <c r="L7" s="107"/>
      <c r="M7" s="124" t="s">
        <v>1861</v>
      </c>
      <c r="N7" s="62"/>
      <c r="O7" s="62"/>
      <c r="P7" s="107"/>
      <c r="Q7" s="62" t="s">
        <v>481</v>
      </c>
      <c r="R7" s="62" t="s">
        <v>162</v>
      </c>
      <c r="S7" s="62"/>
      <c r="T7" s="62"/>
      <c r="U7" s="694" t="s">
        <v>1085</v>
      </c>
      <c r="V7" s="62" t="s">
        <v>1359</v>
      </c>
      <c r="W7" s="62"/>
      <c r="X7" s="694" t="s">
        <v>1085</v>
      </c>
      <c r="Y7" s="62" t="s">
        <v>1360</v>
      </c>
      <c r="Z7" s="62"/>
      <c r="AA7" s="62"/>
      <c r="AB7" s="62"/>
      <c r="AC7" s="62"/>
      <c r="AD7" s="62"/>
      <c r="AE7" s="62"/>
      <c r="AF7" s="62"/>
      <c r="AG7" s="62"/>
      <c r="AH7" s="62"/>
      <c r="AI7" s="62"/>
      <c r="AJ7" s="107"/>
      <c r="AK7" s="694" t="s">
        <v>1085</v>
      </c>
      <c r="AL7" s="63" t="s">
        <v>1585</v>
      </c>
      <c r="AM7" s="63"/>
      <c r="AN7" s="63"/>
      <c r="AO7" s="124"/>
      <c r="AP7" s="62"/>
      <c r="AQ7" s="110"/>
      <c r="AR7" s="62"/>
      <c r="AS7" s="62"/>
      <c r="AT7" s="62"/>
      <c r="AU7" s="62"/>
      <c r="AV7" s="62"/>
      <c r="AW7" s="62"/>
      <c r="AX7" s="62"/>
    </row>
    <row r="8" spans="1:50" ht="12" customHeight="1">
      <c r="A8" s="1666"/>
      <c r="B8" s="124" t="s">
        <v>55</v>
      </c>
      <c r="C8" s="62"/>
      <c r="D8" s="62"/>
      <c r="E8" s="107"/>
      <c r="F8" s="136"/>
      <c r="G8" s="129"/>
      <c r="H8" s="137"/>
      <c r="I8" s="124"/>
      <c r="J8" s="62"/>
      <c r="K8" s="62"/>
      <c r="L8" s="107"/>
      <c r="M8" s="124" t="s">
        <v>1862</v>
      </c>
      <c r="N8" s="62"/>
      <c r="O8" s="62"/>
      <c r="P8" s="107"/>
      <c r="Q8" s="62" t="s">
        <v>481</v>
      </c>
      <c r="R8" s="62" t="s">
        <v>163</v>
      </c>
      <c r="S8" s="62"/>
      <c r="T8" s="62"/>
      <c r="U8" s="694" t="s">
        <v>1085</v>
      </c>
      <c r="V8" s="62" t="s">
        <v>1359</v>
      </c>
      <c r="W8" s="62"/>
      <c r="X8" s="694" t="s">
        <v>1085</v>
      </c>
      <c r="Y8" s="62" t="s">
        <v>1360</v>
      </c>
      <c r="Z8" s="62"/>
      <c r="AA8" s="694" t="s">
        <v>1085</v>
      </c>
      <c r="AB8" s="62" t="s">
        <v>164</v>
      </c>
      <c r="AC8" s="62"/>
      <c r="AD8" s="62"/>
      <c r="AE8" s="62"/>
      <c r="AF8" s="62"/>
      <c r="AG8" s="62"/>
      <c r="AH8" s="62"/>
      <c r="AI8" s="62"/>
      <c r="AJ8" s="107"/>
      <c r="AK8" s="694" t="s">
        <v>1085</v>
      </c>
      <c r="AL8" s="63" t="s">
        <v>165</v>
      </c>
      <c r="AM8" s="63"/>
      <c r="AN8" s="63"/>
      <c r="AO8" s="109"/>
      <c r="AP8" s="63"/>
      <c r="AQ8" s="110"/>
      <c r="AR8" s="62"/>
      <c r="AS8" s="62"/>
      <c r="AT8" s="62"/>
      <c r="AU8" s="62"/>
      <c r="AV8" s="62"/>
      <c r="AW8" s="62"/>
      <c r="AX8" s="62"/>
    </row>
    <row r="9" spans="1:50" ht="12" customHeight="1">
      <c r="A9" s="1666"/>
      <c r="B9" s="124" t="s">
        <v>1863</v>
      </c>
      <c r="C9" s="62"/>
      <c r="D9" s="62"/>
      <c r="E9" s="107"/>
      <c r="F9" s="136"/>
      <c r="G9" s="129"/>
      <c r="H9" s="137"/>
      <c r="I9" s="127"/>
      <c r="J9" s="116"/>
      <c r="K9" s="116"/>
      <c r="L9" s="157"/>
      <c r="M9" s="127"/>
      <c r="N9" s="116"/>
      <c r="O9" s="116"/>
      <c r="P9" s="157"/>
      <c r="Q9" s="62" t="s">
        <v>1714</v>
      </c>
      <c r="R9" s="62" t="s">
        <v>166</v>
      </c>
      <c r="S9" s="62"/>
      <c r="T9" s="62"/>
      <c r="U9" s="694" t="s">
        <v>1085</v>
      </c>
      <c r="V9" s="62" t="s">
        <v>129</v>
      </c>
      <c r="W9" s="62"/>
      <c r="X9" s="694" t="s">
        <v>1085</v>
      </c>
      <c r="Y9" s="62" t="s">
        <v>128</v>
      </c>
      <c r="Z9" s="62"/>
      <c r="AA9" s="694" t="s">
        <v>1085</v>
      </c>
      <c r="AB9" s="62" t="s">
        <v>164</v>
      </c>
      <c r="AC9" s="62"/>
      <c r="AD9" s="62"/>
      <c r="AE9" s="62"/>
      <c r="AF9" s="62"/>
      <c r="AG9" s="62"/>
      <c r="AH9" s="62"/>
      <c r="AI9" s="62"/>
      <c r="AJ9" s="107"/>
      <c r="AK9" s="693" t="s">
        <v>1085</v>
      </c>
      <c r="AL9" s="63" t="s">
        <v>167</v>
      </c>
      <c r="AM9" s="63"/>
      <c r="AN9" s="63"/>
      <c r="AO9" s="109"/>
      <c r="AP9" s="63"/>
      <c r="AQ9" s="110"/>
      <c r="AR9" s="62"/>
      <c r="AS9" s="62"/>
      <c r="AT9" s="62"/>
      <c r="AU9" s="62"/>
      <c r="AV9" s="62"/>
      <c r="AW9" s="62"/>
      <c r="AX9" s="62"/>
    </row>
    <row r="10" spans="1:50" ht="12" customHeight="1">
      <c r="A10" s="1666"/>
      <c r="B10" s="124"/>
      <c r="C10" s="62"/>
      <c r="D10" s="62"/>
      <c r="E10" s="107"/>
      <c r="F10" s="124"/>
      <c r="G10" s="62"/>
      <c r="H10" s="107"/>
      <c r="I10" s="143" t="s">
        <v>1864</v>
      </c>
      <c r="J10" s="113"/>
      <c r="K10" s="113"/>
      <c r="L10" s="115"/>
      <c r="M10" s="143" t="s">
        <v>168</v>
      </c>
      <c r="N10" s="113"/>
      <c r="O10" s="113"/>
      <c r="P10" s="115"/>
      <c r="Q10" s="113" t="s">
        <v>389</v>
      </c>
      <c r="R10" s="113" t="s">
        <v>160</v>
      </c>
      <c r="S10" s="113"/>
      <c r="T10" s="113"/>
      <c r="U10" s="705" t="s">
        <v>1085</v>
      </c>
      <c r="V10" s="113" t="s">
        <v>1357</v>
      </c>
      <c r="W10" s="113"/>
      <c r="X10" s="705" t="s">
        <v>1085</v>
      </c>
      <c r="Y10" s="113" t="s">
        <v>1358</v>
      </c>
      <c r="Z10" s="113"/>
      <c r="AA10" s="113"/>
      <c r="AB10" s="113"/>
      <c r="AC10" s="113"/>
      <c r="AD10" s="113"/>
      <c r="AE10" s="113"/>
      <c r="AF10" s="113"/>
      <c r="AG10" s="113"/>
      <c r="AH10" s="113"/>
      <c r="AI10" s="113"/>
      <c r="AJ10" s="113"/>
      <c r="AK10" s="696" t="s">
        <v>1085</v>
      </c>
      <c r="AL10" s="158" t="s">
        <v>161</v>
      </c>
      <c r="AM10" s="158"/>
      <c r="AN10" s="543"/>
      <c r="AO10" s="143"/>
      <c r="AP10" s="113"/>
      <c r="AQ10" s="537"/>
      <c r="AR10" s="62"/>
      <c r="AS10" s="62"/>
      <c r="AT10" s="62"/>
      <c r="AU10" s="62"/>
      <c r="AV10" s="62"/>
      <c r="AW10" s="62"/>
      <c r="AX10" s="62"/>
    </row>
    <row r="11" spans="1:50" ht="12" customHeight="1">
      <c r="A11" s="1666"/>
      <c r="B11" s="1708" t="s">
        <v>1118</v>
      </c>
      <c r="C11" s="1709"/>
      <c r="D11" s="1709"/>
      <c r="E11" s="1795"/>
      <c r="F11" s="124"/>
      <c r="G11" s="62"/>
      <c r="H11" s="107"/>
      <c r="I11" s="124"/>
      <c r="J11" s="62"/>
      <c r="K11" s="62"/>
      <c r="L11" s="107"/>
      <c r="M11" s="124" t="s">
        <v>1362</v>
      </c>
      <c r="N11" s="62"/>
      <c r="O11" s="62"/>
      <c r="P11" s="107"/>
      <c r="Q11" s="62" t="s">
        <v>131</v>
      </c>
      <c r="R11" s="62" t="s">
        <v>162</v>
      </c>
      <c r="S11" s="62"/>
      <c r="T11" s="62"/>
      <c r="U11" s="694" t="s">
        <v>1085</v>
      </c>
      <c r="V11" s="62" t="s">
        <v>1359</v>
      </c>
      <c r="W11" s="62"/>
      <c r="X11" s="694" t="s">
        <v>1085</v>
      </c>
      <c r="Y11" s="62" t="s">
        <v>1360</v>
      </c>
      <c r="Z11" s="62"/>
      <c r="AA11" s="62"/>
      <c r="AB11" s="62"/>
      <c r="AC11" s="62"/>
      <c r="AD11" s="62"/>
      <c r="AE11" s="62"/>
      <c r="AF11" s="62"/>
      <c r="AG11" s="62"/>
      <c r="AH11" s="62"/>
      <c r="AI11" s="62"/>
      <c r="AJ11" s="107"/>
      <c r="AK11" s="693" t="s">
        <v>1085</v>
      </c>
      <c r="AL11" s="63" t="s">
        <v>1585</v>
      </c>
      <c r="AM11" s="63"/>
      <c r="AN11" s="190"/>
      <c r="AO11" s="124"/>
      <c r="AP11" s="62"/>
      <c r="AQ11" s="110"/>
      <c r="AR11" s="62"/>
      <c r="AS11" s="62"/>
      <c r="AT11" s="62"/>
      <c r="AU11" s="62"/>
      <c r="AV11" s="62"/>
      <c r="AW11" s="62"/>
      <c r="AX11" s="62"/>
    </row>
    <row r="12" spans="1:50" ht="12" customHeight="1">
      <c r="A12" s="1666"/>
      <c r="B12" s="124"/>
      <c r="C12" s="62"/>
      <c r="D12" s="62"/>
      <c r="E12" s="107"/>
      <c r="F12" s="124"/>
      <c r="G12" s="62"/>
      <c r="H12" s="107"/>
      <c r="I12" s="124"/>
      <c r="J12" s="62"/>
      <c r="K12" s="62"/>
      <c r="L12" s="107"/>
      <c r="M12" s="124" t="s">
        <v>1865</v>
      </c>
      <c r="N12" s="62"/>
      <c r="O12" s="62"/>
      <c r="P12" s="107"/>
      <c r="Q12" s="62" t="s">
        <v>1363</v>
      </c>
      <c r="R12" s="62" t="s">
        <v>163</v>
      </c>
      <c r="S12" s="62"/>
      <c r="T12" s="62"/>
      <c r="U12" s="694" t="s">
        <v>1085</v>
      </c>
      <c r="V12" s="62" t="s">
        <v>1359</v>
      </c>
      <c r="W12" s="62"/>
      <c r="X12" s="694" t="s">
        <v>1085</v>
      </c>
      <c r="Y12" s="62" t="s">
        <v>1360</v>
      </c>
      <c r="Z12" s="62"/>
      <c r="AA12" s="694" t="s">
        <v>1085</v>
      </c>
      <c r="AB12" s="62" t="s">
        <v>164</v>
      </c>
      <c r="AC12" s="62"/>
      <c r="AD12" s="62"/>
      <c r="AE12" s="62"/>
      <c r="AF12" s="62"/>
      <c r="AG12" s="62"/>
      <c r="AH12" s="62"/>
      <c r="AI12" s="62"/>
      <c r="AJ12" s="107"/>
      <c r="AK12" s="694" t="s">
        <v>1085</v>
      </c>
      <c r="AL12" s="63" t="s">
        <v>165</v>
      </c>
      <c r="AM12" s="63"/>
      <c r="AN12" s="190"/>
      <c r="AO12" s="124"/>
      <c r="AP12" s="62"/>
      <c r="AQ12" s="110"/>
      <c r="AR12" s="62"/>
      <c r="AS12" s="62"/>
      <c r="AT12" s="62"/>
      <c r="AU12" s="62"/>
      <c r="AV12" s="62"/>
      <c r="AW12" s="62"/>
      <c r="AX12" s="62"/>
    </row>
    <row r="13" spans="1:50" ht="12" customHeight="1">
      <c r="A13" s="1666"/>
      <c r="B13" s="124"/>
      <c r="C13" s="62"/>
      <c r="D13" s="62"/>
      <c r="E13" s="107"/>
      <c r="F13" s="124"/>
      <c r="G13" s="62"/>
      <c r="H13" s="107"/>
      <c r="I13" s="127"/>
      <c r="J13" s="116"/>
      <c r="K13" s="116"/>
      <c r="L13" s="157"/>
      <c r="M13" s="127"/>
      <c r="N13" s="116"/>
      <c r="O13" s="116"/>
      <c r="P13" s="157"/>
      <c r="Q13" s="116" t="s">
        <v>169</v>
      </c>
      <c r="R13" s="116" t="s">
        <v>166</v>
      </c>
      <c r="S13" s="116"/>
      <c r="T13" s="116"/>
      <c r="U13" s="695" t="s">
        <v>1085</v>
      </c>
      <c r="V13" s="116" t="s">
        <v>129</v>
      </c>
      <c r="W13" s="116"/>
      <c r="X13" s="695" t="s">
        <v>1085</v>
      </c>
      <c r="Y13" s="116" t="s">
        <v>128</v>
      </c>
      <c r="Z13" s="116"/>
      <c r="AA13" s="695" t="s">
        <v>1085</v>
      </c>
      <c r="AB13" s="116" t="s">
        <v>164</v>
      </c>
      <c r="AC13" s="116"/>
      <c r="AD13" s="116"/>
      <c r="AE13" s="116"/>
      <c r="AF13" s="116"/>
      <c r="AG13" s="116"/>
      <c r="AH13" s="116"/>
      <c r="AI13" s="116"/>
      <c r="AJ13" s="157"/>
      <c r="AK13" s="701" t="s">
        <v>1085</v>
      </c>
      <c r="AL13" s="118" t="s">
        <v>167</v>
      </c>
      <c r="AM13" s="118"/>
      <c r="AN13" s="536"/>
      <c r="AO13" s="124"/>
      <c r="AP13" s="62"/>
      <c r="AQ13" s="110"/>
      <c r="AR13" s="62"/>
      <c r="AS13" s="62"/>
      <c r="AT13" s="62"/>
      <c r="AU13" s="62"/>
      <c r="AV13" s="62"/>
      <c r="AW13" s="62"/>
      <c r="AX13" s="62"/>
    </row>
    <row r="14" spans="1:50" ht="12" customHeight="1">
      <c r="A14" s="1666"/>
      <c r="B14" s="124"/>
      <c r="C14" s="62"/>
      <c r="D14" s="62"/>
      <c r="E14" s="107"/>
      <c r="F14" s="124"/>
      <c r="G14" s="62"/>
      <c r="H14" s="107"/>
      <c r="I14" s="143" t="s">
        <v>1866</v>
      </c>
      <c r="J14" s="113"/>
      <c r="K14" s="113"/>
      <c r="L14" s="115"/>
      <c r="M14" s="143" t="s">
        <v>171</v>
      </c>
      <c r="N14" s="113"/>
      <c r="O14" s="113"/>
      <c r="P14" s="115"/>
      <c r="Q14" s="62" t="s">
        <v>297</v>
      </c>
      <c r="R14" s="62" t="s">
        <v>172</v>
      </c>
      <c r="S14" s="62"/>
      <c r="T14" s="62"/>
      <c r="U14" s="62"/>
      <c r="V14" s="62"/>
      <c r="W14" s="62"/>
      <c r="X14" s="62"/>
      <c r="Y14" s="62"/>
      <c r="Z14" s="62"/>
      <c r="AA14" s="62"/>
      <c r="AB14" s="62"/>
      <c r="AC14" s="62"/>
      <c r="AD14" s="62"/>
      <c r="AE14" s="62"/>
      <c r="AF14" s="62"/>
      <c r="AG14" s="62"/>
      <c r="AH14" s="62"/>
      <c r="AI14" s="62"/>
      <c r="AJ14" s="107"/>
      <c r="AK14" s="693" t="s">
        <v>1085</v>
      </c>
      <c r="AL14" s="63" t="s">
        <v>1588</v>
      </c>
      <c r="AM14" s="63"/>
      <c r="AN14" s="63"/>
      <c r="AO14" s="143"/>
      <c r="AP14" s="113"/>
      <c r="AQ14" s="537"/>
      <c r="AR14" s="62"/>
      <c r="AS14" s="62"/>
      <c r="AT14" s="62"/>
      <c r="AU14" s="62"/>
      <c r="AV14" s="62"/>
      <c r="AW14" s="62"/>
      <c r="AX14" s="62"/>
    </row>
    <row r="15" spans="1:50" ht="12" customHeight="1">
      <c r="A15" s="1666"/>
      <c r="B15" s="124"/>
      <c r="C15" s="62"/>
      <c r="D15" s="62"/>
      <c r="E15" s="107"/>
      <c r="F15" s="124"/>
      <c r="G15" s="62"/>
      <c r="H15" s="107"/>
      <c r="I15" s="124"/>
      <c r="J15" s="62"/>
      <c r="K15" s="62"/>
      <c r="L15" s="107"/>
      <c r="M15" s="124" t="s">
        <v>388</v>
      </c>
      <c r="N15" s="62"/>
      <c r="O15" s="62"/>
      <c r="P15" s="107"/>
      <c r="Q15" s="125" t="s">
        <v>1364</v>
      </c>
      <c r="R15" s="62" t="s">
        <v>390</v>
      </c>
      <c r="S15" s="62"/>
      <c r="T15" s="62"/>
      <c r="U15" s="62"/>
      <c r="V15" s="62"/>
      <c r="W15" s="108"/>
      <c r="X15" s="108"/>
      <c r="Y15" s="108"/>
      <c r="Z15" s="108"/>
      <c r="AA15" s="108"/>
      <c r="AB15" s="108"/>
      <c r="AC15" s="108"/>
      <c r="AD15" s="108"/>
      <c r="AE15" s="108"/>
      <c r="AF15" s="108"/>
      <c r="AG15" s="108"/>
      <c r="AH15" s="108"/>
      <c r="AI15" s="62"/>
      <c r="AJ15" s="107"/>
      <c r="AK15" s="693" t="s">
        <v>1085</v>
      </c>
      <c r="AL15" s="63" t="s">
        <v>1585</v>
      </c>
      <c r="AM15" s="63"/>
      <c r="AN15" s="63"/>
      <c r="AO15" s="124"/>
      <c r="AP15" s="62"/>
      <c r="AQ15" s="110"/>
      <c r="AR15" s="62"/>
      <c r="AS15" s="62"/>
      <c r="AT15" s="62"/>
      <c r="AU15" s="62"/>
      <c r="AV15" s="62"/>
      <c r="AW15" s="62"/>
      <c r="AX15" s="62"/>
    </row>
    <row r="16" spans="1:50" ht="12" customHeight="1">
      <c r="A16" s="1666"/>
      <c r="B16" s="124"/>
      <c r="C16" s="62"/>
      <c r="D16" s="62"/>
      <c r="E16" s="107"/>
      <c r="F16" s="124"/>
      <c r="G16" s="62"/>
      <c r="H16" s="107"/>
      <c r="I16" s="124"/>
      <c r="J16" s="62"/>
      <c r="K16" s="62"/>
      <c r="L16" s="107"/>
      <c r="M16" s="124" t="s">
        <v>391</v>
      </c>
      <c r="N16" s="62"/>
      <c r="O16" s="62"/>
      <c r="P16" s="107"/>
      <c r="Q16" s="62"/>
      <c r="R16" s="62"/>
      <c r="S16" s="694" t="s">
        <v>1085</v>
      </c>
      <c r="T16" s="62" t="s">
        <v>392</v>
      </c>
      <c r="U16" s="62"/>
      <c r="V16" s="62"/>
      <c r="W16" s="62"/>
      <c r="X16" s="62"/>
      <c r="Y16" s="108"/>
      <c r="Z16" s="108"/>
      <c r="AA16" s="108"/>
      <c r="AB16" s="108"/>
      <c r="AC16" s="108"/>
      <c r="AD16" s="108"/>
      <c r="AE16" s="108"/>
      <c r="AF16" s="108"/>
      <c r="AG16" s="108"/>
      <c r="AH16" s="108"/>
      <c r="AI16" s="62"/>
      <c r="AJ16" s="62"/>
      <c r="AK16" s="693" t="s">
        <v>1085</v>
      </c>
      <c r="AL16" s="63" t="s">
        <v>393</v>
      </c>
      <c r="AM16" s="63"/>
      <c r="AN16" s="63"/>
      <c r="AO16" s="109"/>
      <c r="AP16" s="63"/>
      <c r="AQ16" s="110"/>
      <c r="AR16" s="62"/>
      <c r="AS16" s="62"/>
      <c r="AT16" s="62"/>
      <c r="AU16" s="62"/>
      <c r="AV16" s="62"/>
      <c r="AW16" s="62"/>
      <c r="AX16" s="62"/>
    </row>
    <row r="17" spans="1:50" ht="12" customHeight="1">
      <c r="A17" s="1666"/>
      <c r="B17" s="124"/>
      <c r="C17" s="62"/>
      <c r="D17" s="62"/>
      <c r="E17" s="107"/>
      <c r="F17" s="124"/>
      <c r="G17" s="62"/>
      <c r="H17" s="107"/>
      <c r="I17" s="124"/>
      <c r="J17" s="62"/>
      <c r="K17" s="62"/>
      <c r="L17" s="107"/>
      <c r="M17" s="124"/>
      <c r="N17" s="62"/>
      <c r="O17" s="62"/>
      <c r="P17" s="107"/>
      <c r="Q17" s="62"/>
      <c r="R17" s="62"/>
      <c r="S17" s="62"/>
      <c r="T17" s="125" t="s">
        <v>8</v>
      </c>
      <c r="U17" s="62" t="s">
        <v>394</v>
      </c>
      <c r="V17" s="62"/>
      <c r="W17" s="62" t="s">
        <v>1723</v>
      </c>
      <c r="X17" s="125" t="s">
        <v>1722</v>
      </c>
      <c r="Y17" s="129" t="s">
        <v>1078</v>
      </c>
      <c r="Z17" s="129"/>
      <c r="AA17" s="129"/>
      <c r="AB17" s="129"/>
      <c r="AC17" s="108" t="s">
        <v>494</v>
      </c>
      <c r="AD17" s="108"/>
      <c r="AE17" s="108"/>
      <c r="AF17" s="108"/>
      <c r="AG17" s="108"/>
      <c r="AH17" s="108"/>
      <c r="AI17" s="62"/>
      <c r="AJ17" s="62"/>
      <c r="AK17" s="693" t="s">
        <v>1085</v>
      </c>
      <c r="AL17" s="63" t="s">
        <v>165</v>
      </c>
      <c r="AM17" s="63"/>
      <c r="AN17" s="63"/>
      <c r="AO17" s="124"/>
      <c r="AP17" s="62"/>
      <c r="AQ17" s="110"/>
      <c r="AR17" s="62"/>
      <c r="AS17" s="62"/>
      <c r="AT17" s="62"/>
      <c r="AU17" s="62"/>
      <c r="AV17" s="62"/>
      <c r="AW17" s="62"/>
      <c r="AX17" s="62"/>
    </row>
    <row r="18" spans="1:50" ht="12" customHeight="1">
      <c r="A18" s="1666"/>
      <c r="B18" s="124"/>
      <c r="C18" s="62"/>
      <c r="D18" s="62"/>
      <c r="E18" s="107"/>
      <c r="F18" s="124"/>
      <c r="G18" s="62"/>
      <c r="H18" s="107"/>
      <c r="I18" s="124"/>
      <c r="J18" s="62"/>
      <c r="K18" s="62"/>
      <c r="L18" s="107"/>
      <c r="M18" s="124"/>
      <c r="N18" s="62"/>
      <c r="O18" s="62"/>
      <c r="P18" s="107"/>
      <c r="Q18" s="62"/>
      <c r="R18" s="62"/>
      <c r="S18" s="62"/>
      <c r="T18" s="125" t="s">
        <v>962</v>
      </c>
      <c r="U18" s="1812"/>
      <c r="V18" s="1812"/>
      <c r="W18" s="62" t="s">
        <v>428</v>
      </c>
      <c r="X18" s="125" t="s">
        <v>962</v>
      </c>
      <c r="Y18" s="1812"/>
      <c r="Z18" s="1812"/>
      <c r="AA18" s="1812"/>
      <c r="AB18" s="1812"/>
      <c r="AC18" s="108" t="s">
        <v>428</v>
      </c>
      <c r="AD18" s="108"/>
      <c r="AE18" s="108"/>
      <c r="AF18" s="108"/>
      <c r="AG18" s="108"/>
      <c r="AH18" s="108"/>
      <c r="AI18" s="62"/>
      <c r="AJ18" s="62"/>
      <c r="AK18" s="693" t="s">
        <v>1085</v>
      </c>
      <c r="AL18" s="573" t="s">
        <v>489</v>
      </c>
      <c r="AM18" s="63"/>
      <c r="AN18" s="63"/>
      <c r="AO18" s="124"/>
      <c r="AP18" s="62"/>
      <c r="AQ18" s="110"/>
      <c r="AR18" s="62"/>
      <c r="AS18" s="62"/>
      <c r="AT18" s="62"/>
      <c r="AU18" s="62"/>
      <c r="AV18" s="62"/>
      <c r="AW18" s="62"/>
      <c r="AX18" s="62"/>
    </row>
    <row r="19" spans="1:50" ht="12" customHeight="1">
      <c r="A19" s="1666"/>
      <c r="B19" s="124"/>
      <c r="C19" s="62"/>
      <c r="D19" s="62"/>
      <c r="E19" s="107"/>
      <c r="F19" s="124"/>
      <c r="G19" s="62"/>
      <c r="H19" s="107"/>
      <c r="I19" s="124"/>
      <c r="J19" s="62"/>
      <c r="K19" s="62"/>
      <c r="L19" s="107"/>
      <c r="M19" s="124"/>
      <c r="N19" s="62"/>
      <c r="O19" s="62"/>
      <c r="P19" s="107"/>
      <c r="Q19" s="62"/>
      <c r="R19" s="62"/>
      <c r="S19" s="62"/>
      <c r="T19" s="125" t="s">
        <v>1744</v>
      </c>
      <c r="U19" s="1812"/>
      <c r="V19" s="1812"/>
      <c r="W19" s="62" t="s">
        <v>427</v>
      </c>
      <c r="X19" s="125" t="s">
        <v>1744</v>
      </c>
      <c r="Y19" s="1812"/>
      <c r="Z19" s="1812"/>
      <c r="AA19" s="1812"/>
      <c r="AB19" s="1812"/>
      <c r="AC19" s="108" t="s">
        <v>427</v>
      </c>
      <c r="AD19" s="108"/>
      <c r="AE19" s="108"/>
      <c r="AF19" s="108"/>
      <c r="AG19" s="108"/>
      <c r="AH19" s="108"/>
      <c r="AI19" s="62"/>
      <c r="AJ19" s="62"/>
      <c r="AK19" s="693" t="s">
        <v>1085</v>
      </c>
      <c r="AL19" s="63" t="s">
        <v>167</v>
      </c>
      <c r="AM19" s="63"/>
      <c r="AN19" s="63"/>
      <c r="AO19" s="109"/>
      <c r="AP19" s="63"/>
      <c r="AQ19" s="110"/>
      <c r="AR19" s="62"/>
      <c r="AS19" s="62"/>
      <c r="AT19" s="62"/>
      <c r="AU19" s="62"/>
      <c r="AV19" s="62"/>
      <c r="AW19" s="62"/>
      <c r="AX19" s="62"/>
    </row>
    <row r="20" spans="1:50" ht="12" customHeight="1">
      <c r="A20" s="1666"/>
      <c r="B20" s="124"/>
      <c r="C20" s="62"/>
      <c r="D20" s="62"/>
      <c r="E20" s="107"/>
      <c r="F20" s="124"/>
      <c r="G20" s="62"/>
      <c r="H20" s="107"/>
      <c r="I20" s="124"/>
      <c r="J20" s="62"/>
      <c r="K20" s="62"/>
      <c r="L20" s="107"/>
      <c r="M20" s="124"/>
      <c r="N20" s="62"/>
      <c r="O20" s="62"/>
      <c r="P20" s="107"/>
      <c r="Q20" s="62"/>
      <c r="R20" s="62"/>
      <c r="S20" s="62"/>
      <c r="T20" s="125" t="s">
        <v>1365</v>
      </c>
      <c r="U20" s="1812"/>
      <c r="V20" s="1812"/>
      <c r="W20" s="62" t="s">
        <v>1366</v>
      </c>
      <c r="X20" s="125" t="s">
        <v>1365</v>
      </c>
      <c r="Y20" s="1812"/>
      <c r="Z20" s="1812"/>
      <c r="AA20" s="1812"/>
      <c r="AB20" s="1812"/>
      <c r="AC20" s="108" t="s">
        <v>1366</v>
      </c>
      <c r="AD20" s="108"/>
      <c r="AE20" s="108"/>
      <c r="AF20" s="108"/>
      <c r="AG20" s="108"/>
      <c r="AH20" s="108"/>
      <c r="AI20" s="62"/>
      <c r="AJ20" s="62"/>
      <c r="AK20" s="109"/>
      <c r="AL20" s="63"/>
      <c r="AM20" s="63"/>
      <c r="AN20" s="63"/>
      <c r="AO20" s="109"/>
      <c r="AP20" s="63"/>
      <c r="AQ20" s="110"/>
      <c r="AR20" s="62"/>
      <c r="AS20" s="62"/>
      <c r="AT20" s="62"/>
      <c r="AU20" s="62"/>
      <c r="AV20" s="62"/>
      <c r="AW20" s="62"/>
      <c r="AX20" s="62"/>
    </row>
    <row r="21" spans="1:50" ht="12" customHeight="1">
      <c r="A21" s="1666"/>
      <c r="B21" s="124"/>
      <c r="C21" s="62"/>
      <c r="D21" s="62"/>
      <c r="E21" s="107"/>
      <c r="F21" s="124"/>
      <c r="G21" s="62"/>
      <c r="H21" s="107"/>
      <c r="I21" s="124"/>
      <c r="J21" s="62"/>
      <c r="K21" s="62"/>
      <c r="L21" s="107"/>
      <c r="M21" s="124"/>
      <c r="N21" s="62"/>
      <c r="O21" s="62"/>
      <c r="P21" s="107"/>
      <c r="Q21" s="62"/>
      <c r="R21" s="62"/>
      <c r="S21" s="62"/>
      <c r="T21" s="125" t="s">
        <v>1365</v>
      </c>
      <c r="U21" s="1812"/>
      <c r="V21" s="1812"/>
      <c r="W21" s="62" t="s">
        <v>1366</v>
      </c>
      <c r="X21" s="125" t="s">
        <v>1365</v>
      </c>
      <c r="Y21" s="1812"/>
      <c r="Z21" s="1812"/>
      <c r="AA21" s="1812"/>
      <c r="AB21" s="1812"/>
      <c r="AC21" s="108" t="s">
        <v>1366</v>
      </c>
      <c r="AD21" s="108"/>
      <c r="AE21" s="108"/>
      <c r="AF21" s="108"/>
      <c r="AG21" s="108"/>
      <c r="AH21" s="108"/>
      <c r="AI21" s="62"/>
      <c r="AJ21" s="62"/>
      <c r="AK21" s="109"/>
      <c r="AL21" s="63"/>
      <c r="AM21" s="63"/>
      <c r="AN21" s="63"/>
      <c r="AO21" s="124"/>
      <c r="AP21" s="62"/>
      <c r="AQ21" s="110"/>
      <c r="AR21" s="62"/>
      <c r="AS21" s="62"/>
      <c r="AT21" s="62"/>
      <c r="AU21" s="62"/>
      <c r="AV21" s="62"/>
      <c r="AW21" s="62"/>
      <c r="AX21" s="62"/>
    </row>
    <row r="22" spans="1:50" ht="12" customHeight="1">
      <c r="A22" s="1666"/>
      <c r="B22" s="124"/>
      <c r="C22" s="62"/>
      <c r="D22" s="62"/>
      <c r="E22" s="107"/>
      <c r="F22" s="124"/>
      <c r="G22" s="62"/>
      <c r="H22" s="107"/>
      <c r="I22" s="124"/>
      <c r="J22" s="62"/>
      <c r="K22" s="62"/>
      <c r="L22" s="107"/>
      <c r="M22" s="124"/>
      <c r="N22" s="62"/>
      <c r="O22" s="62"/>
      <c r="P22" s="107"/>
      <c r="Q22" s="62"/>
      <c r="R22" s="62"/>
      <c r="S22" s="694" t="s">
        <v>1085</v>
      </c>
      <c r="T22" s="62" t="s">
        <v>1715</v>
      </c>
      <c r="U22" s="62"/>
      <c r="V22" s="62"/>
      <c r="W22" s="62"/>
      <c r="X22" s="62"/>
      <c r="Y22" s="108"/>
      <c r="Z22" s="108"/>
      <c r="AA22" s="108"/>
      <c r="AB22" s="108"/>
      <c r="AC22" s="108"/>
      <c r="AD22" s="108"/>
      <c r="AE22" s="108"/>
      <c r="AF22" s="108"/>
      <c r="AG22" s="108"/>
      <c r="AH22" s="108"/>
      <c r="AI22" s="62"/>
      <c r="AJ22" s="62"/>
      <c r="AK22" s="109"/>
      <c r="AL22" s="63"/>
      <c r="AM22" s="63"/>
      <c r="AN22" s="63"/>
      <c r="AO22" s="124"/>
      <c r="AP22" s="62"/>
      <c r="AQ22" s="110"/>
      <c r="AR22" s="62"/>
      <c r="AS22" s="62"/>
      <c r="AT22" s="62"/>
      <c r="AU22" s="62"/>
      <c r="AV22" s="62"/>
      <c r="AW22" s="62"/>
      <c r="AX22" s="62"/>
    </row>
    <row r="23" spans="1:50" ht="12" customHeight="1">
      <c r="A23" s="1666"/>
      <c r="B23" s="124"/>
      <c r="C23" s="62"/>
      <c r="D23" s="62"/>
      <c r="E23" s="107"/>
      <c r="F23" s="124"/>
      <c r="G23" s="62"/>
      <c r="H23" s="107"/>
      <c r="I23" s="124"/>
      <c r="J23" s="62"/>
      <c r="K23" s="62"/>
      <c r="L23" s="107"/>
      <c r="M23" s="124"/>
      <c r="N23" s="62"/>
      <c r="O23" s="62"/>
      <c r="P23" s="107"/>
      <c r="Q23" s="125" t="s">
        <v>417</v>
      </c>
      <c r="R23" s="62" t="s">
        <v>490</v>
      </c>
      <c r="S23" s="62"/>
      <c r="T23" s="62"/>
      <c r="U23" s="62" t="s">
        <v>1348</v>
      </c>
      <c r="V23" s="694" t="s">
        <v>1085</v>
      </c>
      <c r="W23" s="62" t="s">
        <v>491</v>
      </c>
      <c r="X23" s="62"/>
      <c r="Y23" s="62"/>
      <c r="Z23" s="62"/>
      <c r="AA23" s="694" t="s">
        <v>1085</v>
      </c>
      <c r="AB23" s="62" t="s">
        <v>492</v>
      </c>
      <c r="AC23" s="62"/>
      <c r="AD23" s="62"/>
      <c r="AE23" s="62"/>
      <c r="AF23" s="62"/>
      <c r="AG23" s="62"/>
      <c r="AH23" s="62"/>
      <c r="AI23" s="62"/>
      <c r="AJ23" s="62"/>
      <c r="AK23" s="109"/>
      <c r="AL23" s="63"/>
      <c r="AM23" s="63"/>
      <c r="AN23" s="63"/>
      <c r="AO23" s="124"/>
      <c r="AP23" s="62"/>
      <c r="AQ23" s="110"/>
      <c r="AR23" s="62"/>
      <c r="AS23" s="62"/>
      <c r="AT23" s="62"/>
      <c r="AU23" s="62"/>
      <c r="AV23" s="62"/>
      <c r="AW23" s="62"/>
      <c r="AX23" s="62"/>
    </row>
    <row r="24" spans="1:50" ht="12" customHeight="1">
      <c r="A24" s="1666"/>
      <c r="B24" s="124"/>
      <c r="C24" s="62"/>
      <c r="D24" s="62"/>
      <c r="E24" s="107"/>
      <c r="F24" s="124"/>
      <c r="G24" s="62"/>
      <c r="H24" s="107"/>
      <c r="I24" s="124"/>
      <c r="J24" s="62"/>
      <c r="K24" s="62"/>
      <c r="L24" s="107"/>
      <c r="M24" s="124"/>
      <c r="N24" s="62"/>
      <c r="O24" s="62"/>
      <c r="P24" s="107"/>
      <c r="Q24" s="125"/>
      <c r="R24" s="62"/>
      <c r="S24" s="62"/>
      <c r="T24" s="62"/>
      <c r="U24" s="62"/>
      <c r="V24" s="694" t="s">
        <v>1085</v>
      </c>
      <c r="W24" s="62" t="s">
        <v>493</v>
      </c>
      <c r="X24" s="62"/>
      <c r="Y24" s="62"/>
      <c r="Z24" s="62"/>
      <c r="AA24" s="694" t="s">
        <v>1085</v>
      </c>
      <c r="AB24" s="1807"/>
      <c r="AC24" s="1807"/>
      <c r="AD24" s="1807"/>
      <c r="AE24" s="129" t="s">
        <v>1367</v>
      </c>
      <c r="AF24" s="62"/>
      <c r="AG24" s="62"/>
      <c r="AH24" s="62"/>
      <c r="AI24" s="62"/>
      <c r="AJ24" s="62"/>
      <c r="AK24" s="109"/>
      <c r="AL24" s="63"/>
      <c r="AM24" s="63"/>
      <c r="AN24" s="63"/>
      <c r="AO24" s="109"/>
      <c r="AP24" s="63"/>
      <c r="AQ24" s="110"/>
      <c r="AR24" s="62"/>
      <c r="AS24" s="62"/>
      <c r="AT24" s="62"/>
      <c r="AU24" s="62"/>
      <c r="AV24" s="62"/>
      <c r="AW24" s="62"/>
      <c r="AX24" s="62"/>
    </row>
    <row r="25" spans="1:50" ht="12" customHeight="1">
      <c r="A25" s="1666"/>
      <c r="B25" s="124"/>
      <c r="C25" s="62"/>
      <c r="D25" s="62"/>
      <c r="E25" s="107"/>
      <c r="F25" s="124"/>
      <c r="G25" s="62"/>
      <c r="H25" s="107"/>
      <c r="I25" s="124"/>
      <c r="J25" s="62"/>
      <c r="K25" s="62"/>
      <c r="L25" s="107"/>
      <c r="M25" s="124"/>
      <c r="N25" s="62"/>
      <c r="O25" s="62"/>
      <c r="P25" s="107"/>
      <c r="Q25" s="113" t="s">
        <v>1368</v>
      </c>
      <c r="R25" s="113" t="s">
        <v>496</v>
      </c>
      <c r="S25" s="113"/>
      <c r="T25" s="113"/>
      <c r="U25" s="113"/>
      <c r="V25" s="113"/>
      <c r="W25" s="113"/>
      <c r="X25" s="113"/>
      <c r="Y25" s="113"/>
      <c r="Z25" s="113"/>
      <c r="AA25" s="113"/>
      <c r="AB25" s="113"/>
      <c r="AC25" s="113"/>
      <c r="AD25" s="113"/>
      <c r="AE25" s="113"/>
      <c r="AF25" s="113"/>
      <c r="AG25" s="113"/>
      <c r="AH25" s="113"/>
      <c r="AI25" s="113"/>
      <c r="AJ25" s="115"/>
      <c r="AK25" s="109"/>
      <c r="AL25" s="63"/>
      <c r="AM25" s="63"/>
      <c r="AN25" s="63"/>
      <c r="AO25" s="109"/>
      <c r="AP25" s="63"/>
      <c r="AQ25" s="110"/>
      <c r="AR25" s="62"/>
      <c r="AS25" s="62"/>
      <c r="AT25" s="62"/>
      <c r="AU25" s="62"/>
      <c r="AV25" s="62"/>
      <c r="AW25" s="62"/>
      <c r="AX25" s="62"/>
    </row>
    <row r="26" spans="1:50" ht="12" customHeight="1">
      <c r="A26" s="1666"/>
      <c r="B26" s="124"/>
      <c r="C26" s="62"/>
      <c r="D26" s="62"/>
      <c r="E26" s="107"/>
      <c r="F26" s="124"/>
      <c r="G26" s="62"/>
      <c r="H26" s="107"/>
      <c r="I26" s="124"/>
      <c r="J26" s="62"/>
      <c r="K26" s="62"/>
      <c r="L26" s="107"/>
      <c r="M26" s="124"/>
      <c r="N26" s="62"/>
      <c r="O26" s="62"/>
      <c r="P26" s="107"/>
      <c r="Q26" s="125" t="s">
        <v>387</v>
      </c>
      <c r="R26" s="62" t="s">
        <v>497</v>
      </c>
      <c r="S26" s="62"/>
      <c r="T26" s="62"/>
      <c r="U26" s="62"/>
      <c r="V26" s="62"/>
      <c r="W26" s="129" t="s">
        <v>425</v>
      </c>
      <c r="X26" s="694" t="s">
        <v>1085</v>
      </c>
      <c r="Y26" s="123" t="s">
        <v>2249</v>
      </c>
      <c r="Z26" s="129"/>
      <c r="AA26" s="129"/>
      <c r="AB26" s="129"/>
      <c r="AC26" s="694" t="s">
        <v>1085</v>
      </c>
      <c r="AD26" s="62" t="s">
        <v>1715</v>
      </c>
      <c r="AE26" s="129"/>
      <c r="AF26" s="129"/>
      <c r="AG26" s="129"/>
      <c r="AH26" s="129"/>
      <c r="AI26" s="62" t="s">
        <v>1202</v>
      </c>
      <c r="AJ26" s="107"/>
      <c r="AK26" s="109"/>
      <c r="AL26" s="63"/>
      <c r="AM26" s="63"/>
      <c r="AN26" s="63"/>
      <c r="AO26" s="124"/>
      <c r="AP26" s="62"/>
      <c r="AQ26" s="110"/>
      <c r="AR26" s="62"/>
      <c r="AS26" s="62"/>
      <c r="AT26" s="62"/>
      <c r="AU26" s="62"/>
      <c r="AV26" s="62"/>
      <c r="AW26" s="62"/>
      <c r="AX26" s="62"/>
    </row>
    <row r="27" spans="1:50" ht="12" customHeight="1">
      <c r="A27" s="1666"/>
      <c r="B27" s="124"/>
      <c r="C27" s="62"/>
      <c r="D27" s="62"/>
      <c r="E27" s="107"/>
      <c r="F27" s="124"/>
      <c r="G27" s="62"/>
      <c r="H27" s="107"/>
      <c r="I27" s="124"/>
      <c r="J27" s="62"/>
      <c r="K27" s="62"/>
      <c r="L27" s="107"/>
      <c r="M27" s="124"/>
      <c r="N27" s="62"/>
      <c r="O27" s="62"/>
      <c r="P27" s="107"/>
      <c r="Q27" s="125" t="s">
        <v>417</v>
      </c>
      <c r="R27" s="62" t="s">
        <v>490</v>
      </c>
      <c r="S27" s="62"/>
      <c r="T27" s="62"/>
      <c r="U27" s="62" t="s">
        <v>1348</v>
      </c>
      <c r="V27" s="694" t="s">
        <v>1085</v>
      </c>
      <c r="W27" s="62" t="s">
        <v>498</v>
      </c>
      <c r="X27" s="62"/>
      <c r="Y27" s="62"/>
      <c r="Z27" s="62"/>
      <c r="AA27" s="694" t="s">
        <v>1085</v>
      </c>
      <c r="AB27" s="62" t="s">
        <v>1867</v>
      </c>
      <c r="AC27" s="62"/>
      <c r="AD27" s="62"/>
      <c r="AE27" s="129"/>
      <c r="AF27" s="129"/>
      <c r="AG27" s="129"/>
      <c r="AH27" s="129"/>
      <c r="AI27" s="62"/>
      <c r="AJ27" s="62"/>
      <c r="AK27" s="109"/>
      <c r="AL27" s="63"/>
      <c r="AM27" s="63"/>
      <c r="AN27" s="63"/>
      <c r="AO27" s="124"/>
      <c r="AP27" s="62"/>
      <c r="AQ27" s="110"/>
      <c r="AR27" s="62"/>
      <c r="AS27" s="62"/>
      <c r="AT27" s="62"/>
      <c r="AU27" s="62"/>
      <c r="AV27" s="62"/>
      <c r="AW27" s="62"/>
      <c r="AX27" s="62"/>
    </row>
    <row r="28" spans="1:50" ht="12" customHeight="1">
      <c r="A28" s="1666"/>
      <c r="B28" s="124"/>
      <c r="C28" s="62"/>
      <c r="D28" s="62"/>
      <c r="E28" s="107"/>
      <c r="F28" s="124"/>
      <c r="G28" s="62"/>
      <c r="H28" s="107"/>
      <c r="I28" s="127"/>
      <c r="J28" s="116"/>
      <c r="K28" s="116"/>
      <c r="L28" s="157"/>
      <c r="M28" s="127"/>
      <c r="N28" s="116"/>
      <c r="O28" s="116"/>
      <c r="P28" s="157"/>
      <c r="Q28" s="62"/>
      <c r="R28" s="62"/>
      <c r="S28" s="62"/>
      <c r="T28" s="62"/>
      <c r="U28" s="62"/>
      <c r="V28" s="694" t="s">
        <v>1085</v>
      </c>
      <c r="W28" s="62" t="s">
        <v>500</v>
      </c>
      <c r="X28" s="62"/>
      <c r="Y28" s="62"/>
      <c r="Z28" s="129"/>
      <c r="AA28" s="694" t="s">
        <v>1085</v>
      </c>
      <c r="AB28" s="1807"/>
      <c r="AC28" s="1807"/>
      <c r="AD28" s="1807"/>
      <c r="AE28" s="1807"/>
      <c r="AF28" s="129" t="s">
        <v>1660</v>
      </c>
      <c r="AG28" s="129"/>
      <c r="AH28" s="129"/>
      <c r="AI28" s="62"/>
      <c r="AJ28" s="62"/>
      <c r="AK28" s="109"/>
      <c r="AL28" s="63"/>
      <c r="AM28" s="63"/>
      <c r="AN28" s="63"/>
      <c r="AO28" s="117"/>
      <c r="AP28" s="118"/>
      <c r="AQ28" s="119"/>
      <c r="AR28" s="62"/>
      <c r="AS28" s="62"/>
      <c r="AT28" s="62"/>
      <c r="AU28" s="62"/>
      <c r="AV28" s="62"/>
      <c r="AW28" s="62"/>
      <c r="AX28" s="62"/>
    </row>
    <row r="29" spans="1:50" ht="12" customHeight="1">
      <c r="A29" s="1666"/>
      <c r="B29" s="124"/>
      <c r="C29" s="62"/>
      <c r="D29" s="62"/>
      <c r="E29" s="107"/>
      <c r="F29" s="124"/>
      <c r="G29" s="62"/>
      <c r="H29" s="107"/>
      <c r="I29" s="143" t="s">
        <v>1868</v>
      </c>
      <c r="J29" s="113"/>
      <c r="K29" s="113"/>
      <c r="L29" s="115"/>
      <c r="M29" s="143" t="s">
        <v>502</v>
      </c>
      <c r="N29" s="113"/>
      <c r="O29" s="113"/>
      <c r="P29" s="115"/>
      <c r="Q29" s="113" t="s">
        <v>297</v>
      </c>
      <c r="R29" s="113" t="s">
        <v>504</v>
      </c>
      <c r="S29" s="113"/>
      <c r="T29" s="113"/>
      <c r="U29" s="113"/>
      <c r="V29" s="113"/>
      <c r="W29" s="113"/>
      <c r="X29" s="113"/>
      <c r="Y29" s="113"/>
      <c r="Z29" s="113"/>
      <c r="AA29" s="113"/>
      <c r="AB29" s="113"/>
      <c r="AC29" s="113"/>
      <c r="AD29" s="113"/>
      <c r="AE29" s="113"/>
      <c r="AF29" s="113"/>
      <c r="AG29" s="113"/>
      <c r="AH29" s="113"/>
      <c r="AI29" s="113"/>
      <c r="AJ29" s="115"/>
      <c r="AK29" s="696" t="s">
        <v>1085</v>
      </c>
      <c r="AL29" s="158" t="s">
        <v>161</v>
      </c>
      <c r="AM29" s="158"/>
      <c r="AN29" s="158"/>
      <c r="AO29" s="143"/>
      <c r="AP29" s="113"/>
      <c r="AQ29" s="537"/>
      <c r="AR29" s="62"/>
      <c r="AS29" s="62"/>
      <c r="AT29" s="62"/>
      <c r="AU29" s="62"/>
      <c r="AV29" s="62"/>
      <c r="AW29" s="62"/>
      <c r="AX29" s="62"/>
    </row>
    <row r="30" spans="1:50" ht="12" customHeight="1">
      <c r="A30" s="1666"/>
      <c r="B30" s="124"/>
      <c r="C30" s="62"/>
      <c r="D30" s="62"/>
      <c r="E30" s="107"/>
      <c r="F30" s="124"/>
      <c r="G30" s="62"/>
      <c r="H30" s="107"/>
      <c r="I30" s="124" t="s">
        <v>1869</v>
      </c>
      <c r="J30" s="62"/>
      <c r="K30" s="62"/>
      <c r="L30" s="107"/>
      <c r="M30" s="124" t="s">
        <v>1870</v>
      </c>
      <c r="N30" s="62"/>
      <c r="O30" s="62"/>
      <c r="P30" s="107"/>
      <c r="Q30" s="62"/>
      <c r="R30" s="694" t="s">
        <v>1032</v>
      </c>
      <c r="S30" s="62" t="s">
        <v>505</v>
      </c>
      <c r="T30" s="62"/>
      <c r="U30" s="62" t="s">
        <v>506</v>
      </c>
      <c r="V30" s="62"/>
      <c r="W30" s="1699"/>
      <c r="X30" s="1699"/>
      <c r="Y30" s="1699"/>
      <c r="Z30" s="1699"/>
      <c r="AA30" s="1699"/>
      <c r="AB30" s="1699"/>
      <c r="AC30" s="1699"/>
      <c r="AD30" s="1699"/>
      <c r="AE30" s="1699"/>
      <c r="AF30" s="1699"/>
      <c r="AG30" s="1699"/>
      <c r="AH30" s="1699"/>
      <c r="AI30" s="62" t="s">
        <v>501</v>
      </c>
      <c r="AJ30" s="62"/>
      <c r="AK30" s="693" t="s">
        <v>1085</v>
      </c>
      <c r="AL30" s="63" t="s">
        <v>1585</v>
      </c>
      <c r="AM30" s="63"/>
      <c r="AN30" s="63"/>
      <c r="AO30" s="124"/>
      <c r="AP30" s="62"/>
      <c r="AQ30" s="110"/>
      <c r="AR30" s="62"/>
      <c r="AS30" s="62"/>
      <c r="AT30" s="62" t="s">
        <v>507</v>
      </c>
      <c r="AU30" s="62" t="s">
        <v>290</v>
      </c>
      <c r="AV30" s="62" t="s">
        <v>291</v>
      </c>
      <c r="AW30" s="62" t="s">
        <v>292</v>
      </c>
      <c r="AX30" s="62" t="s">
        <v>293</v>
      </c>
    </row>
    <row r="31" spans="1:50" ht="12" customHeight="1">
      <c r="A31" s="1666"/>
      <c r="B31" s="124"/>
      <c r="C31" s="62"/>
      <c r="D31" s="62"/>
      <c r="E31" s="107"/>
      <c r="F31" s="124"/>
      <c r="G31" s="62"/>
      <c r="H31" s="107"/>
      <c r="I31" s="124" t="s">
        <v>1369</v>
      </c>
      <c r="J31" s="62"/>
      <c r="K31" s="62"/>
      <c r="L31" s="107"/>
      <c r="M31" s="124" t="s">
        <v>1871</v>
      </c>
      <c r="N31" s="62"/>
      <c r="O31" s="62"/>
      <c r="P31" s="107"/>
      <c r="Q31" s="62"/>
      <c r="R31" s="694" t="s">
        <v>1032</v>
      </c>
      <c r="S31" s="62" t="s">
        <v>1715</v>
      </c>
      <c r="T31" s="62"/>
      <c r="U31" s="62" t="s">
        <v>506</v>
      </c>
      <c r="V31" s="62"/>
      <c r="W31" s="1699"/>
      <c r="X31" s="1699"/>
      <c r="Y31" s="1699"/>
      <c r="Z31" s="1699"/>
      <c r="AA31" s="1699"/>
      <c r="AB31" s="1699"/>
      <c r="AC31" s="1699"/>
      <c r="AD31" s="1699"/>
      <c r="AE31" s="1699"/>
      <c r="AF31" s="1699"/>
      <c r="AG31" s="1699"/>
      <c r="AH31" s="1699"/>
      <c r="AI31" s="62" t="s">
        <v>501</v>
      </c>
      <c r="AJ31" s="62"/>
      <c r="AK31" s="693" t="s">
        <v>1085</v>
      </c>
      <c r="AL31" s="63" t="s">
        <v>165</v>
      </c>
      <c r="AM31" s="63"/>
      <c r="AN31" s="63"/>
      <c r="AO31" s="124"/>
      <c r="AP31" s="62"/>
      <c r="AQ31" s="110"/>
      <c r="AR31" s="62"/>
      <c r="AS31" s="62"/>
      <c r="AT31" s="62"/>
      <c r="AU31" s="62"/>
      <c r="AV31" s="62"/>
      <c r="AW31" s="62"/>
      <c r="AX31" s="62"/>
    </row>
    <row r="32" spans="1:50" ht="12" customHeight="1">
      <c r="A32" s="1666"/>
      <c r="B32" s="124"/>
      <c r="C32" s="62"/>
      <c r="D32" s="62"/>
      <c r="E32" s="107"/>
      <c r="F32" s="124"/>
      <c r="G32" s="62"/>
      <c r="H32" s="107"/>
      <c r="I32" s="124"/>
      <c r="J32" s="62"/>
      <c r="K32" s="62"/>
      <c r="L32" s="107"/>
      <c r="M32" s="124"/>
      <c r="N32" s="62"/>
      <c r="O32" s="62"/>
      <c r="P32" s="107"/>
      <c r="Q32" s="62"/>
      <c r="R32" s="694" t="s">
        <v>3</v>
      </c>
      <c r="S32" s="62" t="s">
        <v>295</v>
      </c>
      <c r="T32" s="62"/>
      <c r="U32" s="62"/>
      <c r="V32" s="62"/>
      <c r="W32" s="62"/>
      <c r="X32" s="62"/>
      <c r="Y32" s="62"/>
      <c r="Z32" s="62"/>
      <c r="AA32" s="62"/>
      <c r="AB32" s="62"/>
      <c r="AC32" s="62"/>
      <c r="AD32" s="62"/>
      <c r="AE32" s="62"/>
      <c r="AF32" s="62"/>
      <c r="AG32" s="62"/>
      <c r="AH32" s="62"/>
      <c r="AI32" s="62"/>
      <c r="AJ32" s="62"/>
      <c r="AK32" s="109"/>
      <c r="AL32" s="63"/>
      <c r="AM32" s="63"/>
      <c r="AN32" s="63"/>
      <c r="AO32" s="124"/>
      <c r="AP32" s="62"/>
      <c r="AQ32" s="110"/>
      <c r="AR32" s="62"/>
      <c r="AS32" s="62"/>
      <c r="AT32" s="62"/>
      <c r="AU32" s="62"/>
      <c r="AV32" s="62"/>
      <c r="AW32" s="62"/>
      <c r="AX32" s="62"/>
    </row>
    <row r="33" spans="1:50" ht="12" customHeight="1">
      <c r="A33" s="1666"/>
      <c r="B33" s="124"/>
      <c r="C33" s="62"/>
      <c r="D33" s="62"/>
      <c r="E33" s="107"/>
      <c r="F33" s="124"/>
      <c r="G33" s="62"/>
      <c r="H33" s="107"/>
      <c r="I33" s="124"/>
      <c r="J33" s="62"/>
      <c r="K33" s="62"/>
      <c r="L33" s="107"/>
      <c r="M33" s="124"/>
      <c r="N33" s="62"/>
      <c r="O33" s="62"/>
      <c r="P33" s="107"/>
      <c r="Q33" s="62"/>
      <c r="R33" s="694" t="s">
        <v>1085</v>
      </c>
      <c r="S33" s="62" t="s">
        <v>296</v>
      </c>
      <c r="T33" s="62"/>
      <c r="U33" s="62"/>
      <c r="V33" s="62"/>
      <c r="W33" s="62"/>
      <c r="X33" s="62"/>
      <c r="Y33" s="62"/>
      <c r="Z33" s="62"/>
      <c r="AA33" s="62"/>
      <c r="AB33" s="62"/>
      <c r="AC33" s="62"/>
      <c r="AD33" s="62"/>
      <c r="AE33" s="62"/>
      <c r="AF33" s="62"/>
      <c r="AG33" s="62"/>
      <c r="AH33" s="62"/>
      <c r="AI33" s="62"/>
      <c r="AJ33" s="62"/>
      <c r="AK33" s="109"/>
      <c r="AL33" s="63"/>
      <c r="AM33" s="63"/>
      <c r="AN33" s="63"/>
      <c r="AO33" s="124"/>
      <c r="AP33" s="62"/>
      <c r="AQ33" s="110"/>
      <c r="AR33" s="62"/>
      <c r="AS33" s="62"/>
      <c r="AT33" s="62"/>
      <c r="AU33" s="62"/>
      <c r="AV33" s="62"/>
      <c r="AW33" s="62"/>
      <c r="AX33" s="62"/>
    </row>
    <row r="34" spans="1:50" ht="12" customHeight="1">
      <c r="A34" s="1666"/>
      <c r="B34" s="124"/>
      <c r="C34" s="62"/>
      <c r="D34" s="62"/>
      <c r="E34" s="107"/>
      <c r="F34" s="124"/>
      <c r="G34" s="62"/>
      <c r="H34" s="107"/>
      <c r="I34" s="124"/>
      <c r="J34" s="62"/>
      <c r="K34" s="62"/>
      <c r="L34" s="107"/>
      <c r="M34" s="124"/>
      <c r="N34" s="62"/>
      <c r="O34" s="62"/>
      <c r="P34" s="107"/>
      <c r="Q34" s="62" t="s">
        <v>297</v>
      </c>
      <c r="R34" s="62" t="s">
        <v>298</v>
      </c>
      <c r="S34" s="62"/>
      <c r="T34" s="62"/>
      <c r="U34" s="62"/>
      <c r="V34" s="62"/>
      <c r="W34" s="62"/>
      <c r="X34" s="62"/>
      <c r="Y34" s="62"/>
      <c r="Z34" s="62"/>
      <c r="AA34" s="62"/>
      <c r="AB34" s="62"/>
      <c r="AC34" s="62"/>
      <c r="AD34" s="62"/>
      <c r="AE34" s="62"/>
      <c r="AF34" s="62"/>
      <c r="AG34" s="62"/>
      <c r="AH34" s="62"/>
      <c r="AI34" s="62"/>
      <c r="AJ34" s="107"/>
      <c r="AK34" s="109"/>
      <c r="AL34" s="63"/>
      <c r="AM34" s="63"/>
      <c r="AN34" s="63"/>
      <c r="AO34" s="109"/>
      <c r="AP34" s="63"/>
      <c r="AQ34" s="110"/>
      <c r="AR34" s="62"/>
      <c r="AS34" s="62"/>
      <c r="AT34" s="62"/>
      <c r="AU34" s="62"/>
      <c r="AV34" s="62"/>
      <c r="AW34" s="62"/>
      <c r="AX34" s="62"/>
    </row>
    <row r="35" spans="1:50" ht="12" customHeight="1">
      <c r="A35" s="1666"/>
      <c r="B35" s="124"/>
      <c r="C35" s="62"/>
      <c r="D35" s="62"/>
      <c r="E35" s="107"/>
      <c r="F35" s="124"/>
      <c r="G35" s="62"/>
      <c r="H35" s="107"/>
      <c r="I35" s="124"/>
      <c r="J35" s="62"/>
      <c r="K35" s="62"/>
      <c r="L35" s="107"/>
      <c r="M35" s="124"/>
      <c r="N35" s="62"/>
      <c r="O35" s="62"/>
      <c r="P35" s="107"/>
      <c r="Q35" s="62"/>
      <c r="R35" s="694" t="s">
        <v>1370</v>
      </c>
      <c r="S35" s="62" t="s">
        <v>1371</v>
      </c>
      <c r="T35" s="62"/>
      <c r="U35" s="62"/>
      <c r="V35" s="62"/>
      <c r="W35" s="62" t="s">
        <v>299</v>
      </c>
      <c r="X35" s="62"/>
      <c r="Y35" s="1699"/>
      <c r="Z35" s="1699"/>
      <c r="AA35" s="1699"/>
      <c r="AB35" s="1699"/>
      <c r="AC35" s="1699"/>
      <c r="AD35" s="1699"/>
      <c r="AE35" s="1699"/>
      <c r="AF35" s="1699"/>
      <c r="AG35" s="1699"/>
      <c r="AH35" s="1699"/>
      <c r="AI35" s="62" t="s">
        <v>426</v>
      </c>
      <c r="AJ35" s="62"/>
      <c r="AK35" s="109"/>
      <c r="AL35" s="63"/>
      <c r="AM35" s="63"/>
      <c r="AN35" s="63"/>
      <c r="AO35" s="109"/>
      <c r="AP35" s="63"/>
      <c r="AQ35" s="110"/>
      <c r="AR35" s="62"/>
      <c r="AS35" s="62"/>
      <c r="AT35" s="62" t="s">
        <v>300</v>
      </c>
      <c r="AU35" s="62" t="s">
        <v>301</v>
      </c>
      <c r="AV35" s="62"/>
      <c r="AW35" s="62"/>
      <c r="AX35" s="62"/>
    </row>
    <row r="36" spans="1:50" ht="12" customHeight="1">
      <c r="A36" s="1666"/>
      <c r="B36" s="124"/>
      <c r="C36" s="62"/>
      <c r="D36" s="62"/>
      <c r="E36" s="107"/>
      <c r="F36" s="124"/>
      <c r="G36" s="62"/>
      <c r="H36" s="107"/>
      <c r="I36" s="124"/>
      <c r="J36" s="62"/>
      <c r="K36" s="62"/>
      <c r="L36" s="107"/>
      <c r="M36" s="124"/>
      <c r="N36" s="62"/>
      <c r="O36" s="62"/>
      <c r="P36" s="107"/>
      <c r="Q36" s="62" t="s">
        <v>1364</v>
      </c>
      <c r="R36" s="63" t="s">
        <v>294</v>
      </c>
      <c r="S36" s="62"/>
      <c r="T36" s="62"/>
      <c r="U36" s="62"/>
      <c r="V36" s="62"/>
      <c r="W36" s="62"/>
      <c r="X36" s="62"/>
      <c r="Y36" s="62"/>
      <c r="Z36" s="62"/>
      <c r="AA36" s="62"/>
      <c r="AB36" s="62"/>
      <c r="AC36" s="62"/>
      <c r="AD36" s="62"/>
      <c r="AE36" s="62"/>
      <c r="AF36" s="62"/>
      <c r="AG36" s="62"/>
      <c r="AH36" s="62"/>
      <c r="AI36" s="62"/>
      <c r="AJ36" s="62"/>
      <c r="AK36" s="109"/>
      <c r="AL36" s="63"/>
      <c r="AM36" s="63"/>
      <c r="AN36" s="63"/>
      <c r="AO36" s="109"/>
      <c r="AP36" s="63"/>
      <c r="AQ36" s="110"/>
      <c r="AR36" s="62"/>
      <c r="AS36" s="62"/>
      <c r="AT36" s="62"/>
      <c r="AU36" s="62"/>
      <c r="AV36" s="62"/>
      <c r="AW36" s="62"/>
      <c r="AX36" s="62"/>
    </row>
    <row r="37" spans="1:50" ht="12" customHeight="1">
      <c r="A37" s="1666"/>
      <c r="B37" s="124"/>
      <c r="C37" s="62"/>
      <c r="D37" s="62"/>
      <c r="E37" s="107"/>
      <c r="F37" s="124"/>
      <c r="G37" s="62"/>
      <c r="H37" s="107"/>
      <c r="I37" s="127"/>
      <c r="J37" s="116"/>
      <c r="K37" s="116"/>
      <c r="L37" s="157"/>
      <c r="M37" s="127"/>
      <c r="N37" s="116"/>
      <c r="O37" s="116"/>
      <c r="P37" s="157"/>
      <c r="Q37" s="116"/>
      <c r="R37" s="695" t="s">
        <v>1372</v>
      </c>
      <c r="S37" s="116" t="s">
        <v>302</v>
      </c>
      <c r="T37" s="116"/>
      <c r="U37" s="116"/>
      <c r="V37" s="116"/>
      <c r="W37" s="116"/>
      <c r="X37" s="116"/>
      <c r="Y37" s="116" t="s">
        <v>303</v>
      </c>
      <c r="Z37" s="116"/>
      <c r="AA37" s="116"/>
      <c r="AB37" s="116"/>
      <c r="AC37" s="1813"/>
      <c r="AD37" s="1813"/>
      <c r="AE37" s="1813"/>
      <c r="AF37" s="1813"/>
      <c r="AG37" s="1813"/>
      <c r="AH37" s="1813"/>
      <c r="AI37" s="116" t="s">
        <v>428</v>
      </c>
      <c r="AJ37" s="62"/>
      <c r="AK37" s="109"/>
      <c r="AL37" s="63"/>
      <c r="AM37" s="63"/>
      <c r="AN37" s="63"/>
      <c r="AO37" s="109"/>
      <c r="AP37" s="63"/>
      <c r="AQ37" s="110"/>
      <c r="AR37" s="62"/>
      <c r="AS37" s="62"/>
      <c r="AT37" s="62" t="s">
        <v>304</v>
      </c>
      <c r="AU37" s="62" t="s">
        <v>305</v>
      </c>
      <c r="AV37" s="62" t="s">
        <v>306</v>
      </c>
      <c r="AW37" s="62"/>
      <c r="AX37" s="62"/>
    </row>
    <row r="38" spans="1:50" ht="12" customHeight="1">
      <c r="A38" s="1666"/>
      <c r="B38" s="124"/>
      <c r="C38" s="62"/>
      <c r="D38" s="62"/>
      <c r="E38" s="107"/>
      <c r="F38" s="124"/>
      <c r="G38" s="62"/>
      <c r="H38" s="107"/>
      <c r="I38" s="143" t="s">
        <v>1872</v>
      </c>
      <c r="J38" s="113"/>
      <c r="K38" s="113"/>
      <c r="L38" s="115"/>
      <c r="M38" s="143" t="s">
        <v>307</v>
      </c>
      <c r="N38" s="113"/>
      <c r="O38" s="113"/>
      <c r="P38" s="115"/>
      <c r="Q38" s="143" t="s">
        <v>297</v>
      </c>
      <c r="R38" s="113" t="s">
        <v>2020</v>
      </c>
      <c r="S38" s="113"/>
      <c r="T38" s="113"/>
      <c r="U38" s="113"/>
      <c r="V38" s="113"/>
      <c r="W38" s="162" t="s">
        <v>2021</v>
      </c>
      <c r="X38" s="1663"/>
      <c r="Y38" s="1663"/>
      <c r="Z38" s="1663"/>
      <c r="AA38" s="1663"/>
      <c r="AB38" s="1663"/>
      <c r="AC38" s="1663"/>
      <c r="AD38" s="1663"/>
      <c r="AE38" s="1663"/>
      <c r="AF38" s="1663"/>
      <c r="AG38" s="1663"/>
      <c r="AH38" s="1663"/>
      <c r="AI38" s="162" t="s">
        <v>2015</v>
      </c>
      <c r="AJ38" s="115"/>
      <c r="AK38" s="696" t="s">
        <v>1085</v>
      </c>
      <c r="AL38" s="158" t="s">
        <v>1585</v>
      </c>
      <c r="AM38" s="158"/>
      <c r="AN38" s="158"/>
      <c r="AO38" s="143"/>
      <c r="AP38" s="113"/>
      <c r="AQ38" s="537"/>
      <c r="AR38" s="62"/>
      <c r="AS38" s="62"/>
      <c r="AT38" s="62"/>
      <c r="AU38" s="62"/>
      <c r="AV38" s="62"/>
      <c r="AW38" s="62"/>
      <c r="AX38" s="62"/>
    </row>
    <row r="39" spans="1:50" ht="12" customHeight="1">
      <c r="A39" s="1666"/>
      <c r="B39" s="124"/>
      <c r="C39" s="62"/>
      <c r="D39" s="62"/>
      <c r="E39" s="107"/>
      <c r="F39" s="124"/>
      <c r="G39" s="62"/>
      <c r="H39" s="107"/>
      <c r="I39" s="124" t="s">
        <v>1873</v>
      </c>
      <c r="J39" s="62"/>
      <c r="K39" s="62"/>
      <c r="L39" s="107"/>
      <c r="M39" s="124" t="s">
        <v>308</v>
      </c>
      <c r="N39" s="62"/>
      <c r="O39" s="62"/>
      <c r="P39" s="107"/>
      <c r="Q39" s="124"/>
      <c r="R39" s="62" t="s">
        <v>490</v>
      </c>
      <c r="S39" s="62"/>
      <c r="T39" s="62"/>
      <c r="U39" s="62" t="s">
        <v>8</v>
      </c>
      <c r="V39" s="694" t="s">
        <v>1085</v>
      </c>
      <c r="W39" s="62" t="s">
        <v>309</v>
      </c>
      <c r="X39" s="62"/>
      <c r="Y39" s="694" t="s">
        <v>1085</v>
      </c>
      <c r="Z39" s="62" t="s">
        <v>491</v>
      </c>
      <c r="AA39" s="62"/>
      <c r="AB39" s="62"/>
      <c r="AC39" s="694" t="s">
        <v>1085</v>
      </c>
      <c r="AD39" s="62" t="s">
        <v>492</v>
      </c>
      <c r="AE39" s="62"/>
      <c r="AF39" s="62"/>
      <c r="AG39" s="694" t="s">
        <v>1085</v>
      </c>
      <c r="AH39" s="1808"/>
      <c r="AI39" s="1808"/>
      <c r="AJ39" s="1809"/>
      <c r="AK39" s="693" t="s">
        <v>1085</v>
      </c>
      <c r="AL39" s="63" t="s">
        <v>393</v>
      </c>
      <c r="AM39" s="63"/>
      <c r="AN39" s="63"/>
      <c r="AO39" s="124"/>
      <c r="AP39" s="62"/>
      <c r="AQ39" s="110"/>
      <c r="AR39" s="62"/>
      <c r="AS39" s="62"/>
      <c r="AT39" s="62"/>
      <c r="AU39" s="62"/>
      <c r="AV39" s="62"/>
      <c r="AW39" s="62"/>
      <c r="AX39" s="62"/>
    </row>
    <row r="40" spans="1:50" ht="12" customHeight="1">
      <c r="A40" s="1666"/>
      <c r="B40" s="124"/>
      <c r="C40" s="62"/>
      <c r="D40" s="62"/>
      <c r="E40" s="107"/>
      <c r="F40" s="124"/>
      <c r="G40" s="62"/>
      <c r="H40" s="107"/>
      <c r="I40" s="124"/>
      <c r="J40" s="62"/>
      <c r="K40" s="62"/>
      <c r="L40" s="107"/>
      <c r="M40" s="127"/>
      <c r="N40" s="116"/>
      <c r="O40" s="116"/>
      <c r="P40" s="157"/>
      <c r="Q40" s="127"/>
      <c r="R40" s="116"/>
      <c r="S40" s="695" t="s">
        <v>1085</v>
      </c>
      <c r="T40" s="116" t="s">
        <v>499</v>
      </c>
      <c r="U40" s="116"/>
      <c r="V40" s="116"/>
      <c r="W40" s="116"/>
      <c r="X40" s="695" t="s">
        <v>1085</v>
      </c>
      <c r="Y40" s="116" t="s">
        <v>500</v>
      </c>
      <c r="Z40" s="116"/>
      <c r="AA40" s="116"/>
      <c r="AB40" s="695" t="s">
        <v>1085</v>
      </c>
      <c r="AC40" s="116" t="s">
        <v>498</v>
      </c>
      <c r="AD40" s="116"/>
      <c r="AE40" s="116"/>
      <c r="AF40" s="116"/>
      <c r="AG40" s="116"/>
      <c r="AH40" s="116"/>
      <c r="AI40" s="163" t="s">
        <v>1374</v>
      </c>
      <c r="AJ40" s="157"/>
      <c r="AK40" s="693" t="s">
        <v>1085</v>
      </c>
      <c r="AL40" s="63" t="s">
        <v>165</v>
      </c>
      <c r="AM40" s="63"/>
      <c r="AN40" s="63"/>
      <c r="AO40" s="124"/>
      <c r="AP40" s="62"/>
      <c r="AQ40" s="110"/>
      <c r="AR40" s="62"/>
      <c r="AS40" s="62"/>
      <c r="AT40" s="62"/>
      <c r="AU40" s="62"/>
      <c r="AV40" s="62"/>
      <c r="AW40" s="62"/>
      <c r="AX40" s="62"/>
    </row>
    <row r="41" spans="1:50" ht="12" customHeight="1">
      <c r="A41" s="1666"/>
      <c r="B41" s="124"/>
      <c r="C41" s="62"/>
      <c r="D41" s="62"/>
      <c r="E41" s="107"/>
      <c r="F41" s="124"/>
      <c r="G41" s="62"/>
      <c r="H41" s="107"/>
      <c r="I41" s="124"/>
      <c r="J41" s="62"/>
      <c r="K41" s="62"/>
      <c r="L41" s="107"/>
      <c r="M41" s="143" t="s">
        <v>310</v>
      </c>
      <c r="N41" s="113"/>
      <c r="O41" s="113"/>
      <c r="P41" s="115"/>
      <c r="Q41" s="143" t="s">
        <v>27</v>
      </c>
      <c r="R41" s="113" t="s">
        <v>2020</v>
      </c>
      <c r="S41" s="113"/>
      <c r="T41" s="113"/>
      <c r="U41" s="113"/>
      <c r="V41" s="113"/>
      <c r="W41" s="162" t="s">
        <v>2021</v>
      </c>
      <c r="X41" s="1663"/>
      <c r="Y41" s="1663"/>
      <c r="Z41" s="1663"/>
      <c r="AA41" s="1663"/>
      <c r="AB41" s="1663"/>
      <c r="AC41" s="1663"/>
      <c r="AD41" s="1663"/>
      <c r="AE41" s="1663"/>
      <c r="AF41" s="1663"/>
      <c r="AG41" s="1663"/>
      <c r="AH41" s="1663"/>
      <c r="AI41" s="162" t="s">
        <v>2015</v>
      </c>
      <c r="AJ41" s="115"/>
      <c r="AK41" s="693" t="s">
        <v>1085</v>
      </c>
      <c r="AL41" s="63" t="s">
        <v>311</v>
      </c>
      <c r="AM41" s="63"/>
      <c r="AN41" s="63"/>
      <c r="AO41" s="124"/>
      <c r="AP41" s="62"/>
      <c r="AQ41" s="110"/>
      <c r="AR41" s="62"/>
      <c r="AS41" s="62"/>
      <c r="AT41" s="62"/>
      <c r="AU41" s="62"/>
      <c r="AV41" s="62"/>
      <c r="AW41" s="62"/>
      <c r="AX41" s="62"/>
    </row>
    <row r="42" spans="1:50" ht="12" customHeight="1">
      <c r="A42" s="1666"/>
      <c r="B42" s="124"/>
      <c r="C42" s="62"/>
      <c r="D42" s="62"/>
      <c r="E42" s="107"/>
      <c r="F42" s="124"/>
      <c r="G42" s="62"/>
      <c r="H42" s="107"/>
      <c r="I42" s="124"/>
      <c r="J42" s="62"/>
      <c r="K42" s="62"/>
      <c r="L42" s="107"/>
      <c r="M42" s="124" t="s">
        <v>308</v>
      </c>
      <c r="N42" s="62"/>
      <c r="O42" s="62"/>
      <c r="P42" s="107"/>
      <c r="Q42" s="124"/>
      <c r="R42" s="62" t="s">
        <v>490</v>
      </c>
      <c r="S42" s="62"/>
      <c r="T42" s="62"/>
      <c r="U42" s="62" t="s">
        <v>8</v>
      </c>
      <c r="V42" s="694" t="s">
        <v>1085</v>
      </c>
      <c r="W42" s="62" t="s">
        <v>309</v>
      </c>
      <c r="X42" s="62"/>
      <c r="Y42" s="694" t="s">
        <v>1085</v>
      </c>
      <c r="Z42" s="62" t="s">
        <v>491</v>
      </c>
      <c r="AA42" s="62"/>
      <c r="AB42" s="62"/>
      <c r="AC42" s="694" t="s">
        <v>1085</v>
      </c>
      <c r="AD42" s="62" t="s">
        <v>492</v>
      </c>
      <c r="AE42" s="62"/>
      <c r="AF42" s="62"/>
      <c r="AG42" s="694" t="s">
        <v>1085</v>
      </c>
      <c r="AH42" s="1808"/>
      <c r="AI42" s="1808"/>
      <c r="AJ42" s="1809"/>
      <c r="AK42" s="693" t="s">
        <v>1085</v>
      </c>
      <c r="AL42" s="63" t="s">
        <v>312</v>
      </c>
      <c r="AM42" s="63"/>
      <c r="AN42" s="63"/>
      <c r="AO42" s="124"/>
      <c r="AP42" s="62"/>
      <c r="AQ42" s="110"/>
      <c r="AR42" s="62"/>
      <c r="AS42" s="62"/>
      <c r="AT42" s="62"/>
      <c r="AU42" s="62"/>
      <c r="AV42" s="62"/>
      <c r="AW42" s="62"/>
      <c r="AX42" s="62"/>
    </row>
    <row r="43" spans="1:50" ht="12" customHeight="1">
      <c r="A43" s="1666"/>
      <c r="B43" s="124"/>
      <c r="C43" s="62"/>
      <c r="D43" s="62"/>
      <c r="E43" s="107"/>
      <c r="F43" s="124"/>
      <c r="G43" s="62"/>
      <c r="H43" s="107"/>
      <c r="I43" s="124"/>
      <c r="J43" s="62"/>
      <c r="K43" s="62"/>
      <c r="L43" s="107"/>
      <c r="M43" s="124" t="s">
        <v>2019</v>
      </c>
      <c r="N43" s="62"/>
      <c r="O43" s="62"/>
      <c r="P43" s="107"/>
      <c r="Q43" s="124" t="s">
        <v>27</v>
      </c>
      <c r="R43" s="62" t="s">
        <v>2022</v>
      </c>
      <c r="S43" s="62"/>
      <c r="T43" s="62"/>
      <c r="U43" s="62"/>
      <c r="V43" s="62"/>
      <c r="W43" s="129" t="s">
        <v>2021</v>
      </c>
      <c r="X43" s="1656"/>
      <c r="Y43" s="1656"/>
      <c r="Z43" s="1656"/>
      <c r="AA43" s="1656"/>
      <c r="AB43" s="1656"/>
      <c r="AC43" s="1656"/>
      <c r="AD43" s="1656"/>
      <c r="AE43" s="1656"/>
      <c r="AF43" s="1656"/>
      <c r="AG43" s="1656"/>
      <c r="AH43" s="1656"/>
      <c r="AI43" s="129" t="s">
        <v>2015</v>
      </c>
      <c r="AJ43" s="107"/>
      <c r="AK43" s="109"/>
      <c r="AL43" s="62"/>
      <c r="AM43" s="62"/>
      <c r="AN43" s="62"/>
      <c r="AO43" s="124"/>
      <c r="AP43" s="62"/>
      <c r="AQ43" s="110"/>
      <c r="AR43" s="62"/>
      <c r="AS43" s="62"/>
      <c r="AT43" s="62"/>
      <c r="AU43" s="62"/>
      <c r="AV43" s="62"/>
      <c r="AW43" s="62"/>
      <c r="AX43" s="62"/>
    </row>
    <row r="44" spans="1:50" ht="12" customHeight="1">
      <c r="A44" s="1666"/>
      <c r="B44" s="124"/>
      <c r="C44" s="62"/>
      <c r="D44" s="62"/>
      <c r="E44" s="107"/>
      <c r="F44" s="124"/>
      <c r="G44" s="62"/>
      <c r="H44" s="107"/>
      <c r="I44" s="124"/>
      <c r="J44" s="62"/>
      <c r="K44" s="62"/>
      <c r="L44" s="107"/>
      <c r="M44" s="127"/>
      <c r="N44" s="116"/>
      <c r="O44" s="116"/>
      <c r="P44" s="157"/>
      <c r="Q44" s="127"/>
      <c r="R44" s="116" t="s">
        <v>490</v>
      </c>
      <c r="S44" s="116"/>
      <c r="T44" s="116"/>
      <c r="U44" s="116" t="s">
        <v>8</v>
      </c>
      <c r="V44" s="695" t="s">
        <v>1085</v>
      </c>
      <c r="W44" s="116" t="s">
        <v>309</v>
      </c>
      <c r="X44" s="116"/>
      <c r="Y44" s="695" t="s">
        <v>1085</v>
      </c>
      <c r="Z44" s="116" t="s">
        <v>491</v>
      </c>
      <c r="AA44" s="116"/>
      <c r="AB44" s="116"/>
      <c r="AC44" s="695" t="s">
        <v>1085</v>
      </c>
      <c r="AD44" s="116" t="s">
        <v>492</v>
      </c>
      <c r="AE44" s="116"/>
      <c r="AF44" s="116"/>
      <c r="AG44" s="695" t="s">
        <v>1085</v>
      </c>
      <c r="AH44" s="1810"/>
      <c r="AI44" s="1810"/>
      <c r="AJ44" s="1811"/>
      <c r="AK44" s="109"/>
      <c r="AL44" s="63"/>
      <c r="AM44" s="63"/>
      <c r="AN44" s="63"/>
      <c r="AO44" s="109"/>
      <c r="AP44" s="63"/>
      <c r="AQ44" s="110"/>
      <c r="AR44" s="62"/>
      <c r="AS44" s="62"/>
      <c r="AT44" s="62"/>
      <c r="AU44" s="62"/>
      <c r="AV44" s="62"/>
      <c r="AW44" s="62"/>
      <c r="AX44" s="62"/>
    </row>
    <row r="45" spans="1:50" ht="12" customHeight="1">
      <c r="A45" s="1666"/>
      <c r="B45" s="124"/>
      <c r="C45" s="62"/>
      <c r="D45" s="62"/>
      <c r="E45" s="107"/>
      <c r="F45" s="124"/>
      <c r="G45" s="62"/>
      <c r="H45" s="107"/>
      <c r="I45" s="124"/>
      <c r="J45" s="62"/>
      <c r="K45" s="62"/>
      <c r="L45" s="107"/>
      <c r="M45" s="143" t="s">
        <v>313</v>
      </c>
      <c r="N45" s="113"/>
      <c r="O45" s="113"/>
      <c r="P45" s="115"/>
      <c r="Q45" s="143" t="s">
        <v>27</v>
      </c>
      <c r="R45" s="113" t="s">
        <v>2020</v>
      </c>
      <c r="S45" s="113"/>
      <c r="T45" s="113"/>
      <c r="U45" s="113"/>
      <c r="V45" s="113"/>
      <c r="W45" s="162" t="s">
        <v>2021</v>
      </c>
      <c r="X45" s="1663"/>
      <c r="Y45" s="1663"/>
      <c r="Z45" s="1663"/>
      <c r="AA45" s="1663"/>
      <c r="AB45" s="1663"/>
      <c r="AC45" s="1663"/>
      <c r="AD45" s="1663"/>
      <c r="AE45" s="1663"/>
      <c r="AF45" s="1663"/>
      <c r="AG45" s="1663"/>
      <c r="AH45" s="1663"/>
      <c r="AI45" s="162" t="s">
        <v>2015</v>
      </c>
      <c r="AJ45" s="115"/>
      <c r="AK45" s="109"/>
      <c r="AL45" s="63"/>
      <c r="AM45" s="63"/>
      <c r="AN45" s="63"/>
      <c r="AO45" s="109"/>
      <c r="AP45" s="63"/>
      <c r="AQ45" s="110"/>
      <c r="AR45" s="62"/>
      <c r="AS45" s="62"/>
      <c r="AT45" s="62"/>
      <c r="AU45" s="62"/>
      <c r="AV45" s="62"/>
      <c r="AW45" s="62"/>
      <c r="AX45" s="62"/>
    </row>
    <row r="46" spans="1:50" ht="12" customHeight="1">
      <c r="A46" s="1666"/>
      <c r="B46" s="124"/>
      <c r="C46" s="62"/>
      <c r="D46" s="62"/>
      <c r="E46" s="107"/>
      <c r="F46" s="124"/>
      <c r="G46" s="62"/>
      <c r="H46" s="107"/>
      <c r="I46" s="124"/>
      <c r="J46" s="62"/>
      <c r="K46" s="62"/>
      <c r="L46" s="107"/>
      <c r="M46" s="124" t="s">
        <v>308</v>
      </c>
      <c r="N46" s="62"/>
      <c r="O46" s="62"/>
      <c r="P46" s="107"/>
      <c r="Q46" s="124"/>
      <c r="R46" s="62" t="s">
        <v>490</v>
      </c>
      <c r="S46" s="62"/>
      <c r="T46" s="62"/>
      <c r="U46" s="62" t="s">
        <v>8</v>
      </c>
      <c r="V46" s="694" t="s">
        <v>1085</v>
      </c>
      <c r="W46" s="62" t="s">
        <v>309</v>
      </c>
      <c r="X46" s="62"/>
      <c r="Y46" s="694" t="s">
        <v>1085</v>
      </c>
      <c r="Z46" s="62" t="s">
        <v>491</v>
      </c>
      <c r="AA46" s="62"/>
      <c r="AB46" s="62"/>
      <c r="AC46" s="694" t="s">
        <v>1085</v>
      </c>
      <c r="AD46" s="62" t="s">
        <v>492</v>
      </c>
      <c r="AE46" s="62"/>
      <c r="AF46" s="62"/>
      <c r="AG46" s="694" t="s">
        <v>1085</v>
      </c>
      <c r="AH46" s="1808"/>
      <c r="AI46" s="1808"/>
      <c r="AJ46" s="1809"/>
      <c r="AK46" s="109"/>
      <c r="AL46" s="63"/>
      <c r="AM46" s="63"/>
      <c r="AN46" s="63"/>
      <c r="AO46" s="109"/>
      <c r="AP46" s="63"/>
      <c r="AQ46" s="110"/>
      <c r="AR46" s="62"/>
      <c r="AS46" s="62"/>
      <c r="AT46" s="62"/>
      <c r="AU46" s="62"/>
      <c r="AV46" s="62"/>
      <c r="AW46" s="62"/>
      <c r="AX46" s="62"/>
    </row>
    <row r="47" spans="1:50" ht="12" customHeight="1">
      <c r="A47" s="1666"/>
      <c r="B47" s="124"/>
      <c r="C47" s="62"/>
      <c r="D47" s="62"/>
      <c r="E47" s="107"/>
      <c r="F47" s="124"/>
      <c r="G47" s="62"/>
      <c r="H47" s="107"/>
      <c r="I47" s="124"/>
      <c r="J47" s="62"/>
      <c r="K47" s="62"/>
      <c r="L47" s="107"/>
      <c r="M47" s="124" t="s">
        <v>2019</v>
      </c>
      <c r="N47" s="62"/>
      <c r="O47" s="62"/>
      <c r="P47" s="107"/>
      <c r="Q47" s="124" t="s">
        <v>27</v>
      </c>
      <c r="R47" s="62" t="s">
        <v>2022</v>
      </c>
      <c r="S47" s="62"/>
      <c r="T47" s="62"/>
      <c r="U47" s="62"/>
      <c r="V47" s="62"/>
      <c r="W47" s="129" t="s">
        <v>2021</v>
      </c>
      <c r="X47" s="1656"/>
      <c r="Y47" s="1656"/>
      <c r="Z47" s="1656"/>
      <c r="AA47" s="1656"/>
      <c r="AB47" s="1656"/>
      <c r="AC47" s="1656"/>
      <c r="AD47" s="1656"/>
      <c r="AE47" s="1656"/>
      <c r="AF47" s="1656"/>
      <c r="AG47" s="1656"/>
      <c r="AH47" s="1656"/>
      <c r="AI47" s="129" t="s">
        <v>2015</v>
      </c>
      <c r="AJ47" s="107"/>
      <c r="AK47" s="109"/>
      <c r="AL47" s="63"/>
      <c r="AM47" s="63"/>
      <c r="AN47" s="63"/>
      <c r="AO47" s="124"/>
      <c r="AP47" s="62"/>
      <c r="AQ47" s="110"/>
      <c r="AR47" s="62"/>
      <c r="AS47" s="62"/>
      <c r="AT47" s="62"/>
      <c r="AU47" s="62"/>
      <c r="AV47" s="62"/>
      <c r="AW47" s="62"/>
      <c r="AX47" s="62"/>
    </row>
    <row r="48" spans="1:50" ht="12" customHeight="1">
      <c r="A48" s="1666"/>
      <c r="B48" s="124"/>
      <c r="C48" s="62"/>
      <c r="D48" s="62"/>
      <c r="E48" s="107"/>
      <c r="F48" s="124"/>
      <c r="G48" s="62"/>
      <c r="H48" s="107"/>
      <c r="I48" s="124"/>
      <c r="J48" s="62"/>
      <c r="K48" s="62"/>
      <c r="L48" s="107"/>
      <c r="M48" s="1796" t="s">
        <v>1113</v>
      </c>
      <c r="N48" s="1797"/>
      <c r="O48" s="1797"/>
      <c r="P48" s="1798"/>
      <c r="Q48" s="127"/>
      <c r="R48" s="116" t="s">
        <v>490</v>
      </c>
      <c r="S48" s="116"/>
      <c r="T48" s="116"/>
      <c r="U48" s="116" t="s">
        <v>8</v>
      </c>
      <c r="V48" s="695" t="s">
        <v>1085</v>
      </c>
      <c r="W48" s="116" t="s">
        <v>309</v>
      </c>
      <c r="X48" s="116"/>
      <c r="Y48" s="695" t="s">
        <v>1085</v>
      </c>
      <c r="Z48" s="116" t="s">
        <v>491</v>
      </c>
      <c r="AA48" s="116"/>
      <c r="AB48" s="116"/>
      <c r="AC48" s="695" t="s">
        <v>1085</v>
      </c>
      <c r="AD48" s="116" t="s">
        <v>492</v>
      </c>
      <c r="AE48" s="116"/>
      <c r="AF48" s="116"/>
      <c r="AG48" s="695" t="s">
        <v>1085</v>
      </c>
      <c r="AH48" s="1810"/>
      <c r="AI48" s="1810"/>
      <c r="AJ48" s="1811"/>
      <c r="AK48" s="109"/>
      <c r="AL48" s="63"/>
      <c r="AM48" s="63"/>
      <c r="AN48" s="63"/>
      <c r="AO48" s="124"/>
      <c r="AP48" s="62"/>
      <c r="AQ48" s="110"/>
      <c r="AR48" s="62"/>
      <c r="AS48" s="62"/>
      <c r="AT48" s="62"/>
      <c r="AU48" s="62"/>
      <c r="AV48" s="62"/>
      <c r="AW48" s="62"/>
      <c r="AX48" s="62"/>
    </row>
    <row r="49" spans="1:50" ht="12" customHeight="1">
      <c r="A49" s="1666"/>
      <c r="B49" s="124"/>
      <c r="C49" s="62"/>
      <c r="D49" s="62"/>
      <c r="E49" s="107"/>
      <c r="F49" s="124"/>
      <c r="G49" s="62"/>
      <c r="H49" s="107"/>
      <c r="I49" s="124"/>
      <c r="J49" s="62"/>
      <c r="K49" s="62"/>
      <c r="L49" s="107"/>
      <c r="M49" s="143" t="s">
        <v>314</v>
      </c>
      <c r="N49" s="113"/>
      <c r="O49" s="113"/>
      <c r="P49" s="115"/>
      <c r="Q49" s="143" t="s">
        <v>27</v>
      </c>
      <c r="R49" s="113" t="s">
        <v>2020</v>
      </c>
      <c r="S49" s="113"/>
      <c r="T49" s="113"/>
      <c r="U49" s="113"/>
      <c r="V49" s="113"/>
      <c r="W49" s="162" t="s">
        <v>2021</v>
      </c>
      <c r="X49" s="1663"/>
      <c r="Y49" s="1663"/>
      <c r="Z49" s="1663"/>
      <c r="AA49" s="1663"/>
      <c r="AB49" s="1663"/>
      <c r="AC49" s="1663"/>
      <c r="AD49" s="1663"/>
      <c r="AE49" s="1663"/>
      <c r="AF49" s="1663"/>
      <c r="AG49" s="1663"/>
      <c r="AH49" s="1663"/>
      <c r="AI49" s="162" t="s">
        <v>2015</v>
      </c>
      <c r="AJ49" s="115"/>
      <c r="AK49" s="109"/>
      <c r="AL49" s="63"/>
      <c r="AM49" s="63"/>
      <c r="AN49" s="63"/>
      <c r="AO49" s="124"/>
      <c r="AP49" s="62"/>
      <c r="AQ49" s="110"/>
      <c r="AR49" s="62"/>
      <c r="AS49" s="62"/>
      <c r="AT49" s="62"/>
      <c r="AU49" s="62"/>
      <c r="AV49" s="62"/>
      <c r="AW49" s="62"/>
      <c r="AX49" s="62"/>
    </row>
    <row r="50" spans="1:50" ht="12" customHeight="1">
      <c r="A50" s="1666"/>
      <c r="B50" s="124"/>
      <c r="C50" s="62"/>
      <c r="D50" s="62"/>
      <c r="E50" s="107"/>
      <c r="F50" s="124"/>
      <c r="G50" s="62"/>
      <c r="H50" s="107"/>
      <c r="I50" s="124"/>
      <c r="J50" s="62"/>
      <c r="K50" s="62"/>
      <c r="L50" s="107"/>
      <c r="M50" s="124" t="s">
        <v>308</v>
      </c>
      <c r="N50" s="62"/>
      <c r="O50" s="62"/>
      <c r="P50" s="107"/>
      <c r="Q50" s="124"/>
      <c r="R50" s="62" t="s">
        <v>490</v>
      </c>
      <c r="S50" s="62"/>
      <c r="T50" s="62"/>
      <c r="U50" s="62" t="s">
        <v>8</v>
      </c>
      <c r="V50" s="694" t="s">
        <v>1085</v>
      </c>
      <c r="W50" s="62" t="s">
        <v>309</v>
      </c>
      <c r="X50" s="62"/>
      <c r="Y50" s="694" t="s">
        <v>1085</v>
      </c>
      <c r="Z50" s="62" t="s">
        <v>491</v>
      </c>
      <c r="AA50" s="62"/>
      <c r="AB50" s="62"/>
      <c r="AC50" s="694" t="s">
        <v>1085</v>
      </c>
      <c r="AD50" s="62" t="s">
        <v>492</v>
      </c>
      <c r="AE50" s="62"/>
      <c r="AF50" s="62"/>
      <c r="AG50" s="694" t="s">
        <v>1085</v>
      </c>
      <c r="AH50" s="1808"/>
      <c r="AI50" s="1808"/>
      <c r="AJ50" s="1809"/>
      <c r="AK50" s="109"/>
      <c r="AL50" s="63"/>
      <c r="AM50" s="63"/>
      <c r="AN50" s="63"/>
      <c r="AO50" s="109"/>
      <c r="AP50" s="63"/>
      <c r="AQ50" s="110"/>
      <c r="AR50" s="62"/>
      <c r="AS50" s="62"/>
      <c r="AT50" s="62"/>
      <c r="AU50" s="62"/>
      <c r="AV50" s="62"/>
      <c r="AW50" s="62"/>
      <c r="AX50" s="62"/>
    </row>
    <row r="51" spans="1:50" ht="12" customHeight="1">
      <c r="A51" s="1666"/>
      <c r="B51" s="124"/>
      <c r="C51" s="62"/>
      <c r="D51" s="62"/>
      <c r="E51" s="107"/>
      <c r="F51" s="124"/>
      <c r="G51" s="62"/>
      <c r="H51" s="107"/>
      <c r="I51" s="124"/>
      <c r="J51" s="62"/>
      <c r="K51" s="62"/>
      <c r="L51" s="107"/>
      <c r="M51" s="124" t="s">
        <v>2019</v>
      </c>
      <c r="N51" s="62"/>
      <c r="O51" s="62"/>
      <c r="P51" s="107"/>
      <c r="Q51" s="124" t="s">
        <v>27</v>
      </c>
      <c r="R51" s="62" t="s">
        <v>2022</v>
      </c>
      <c r="S51" s="62"/>
      <c r="T51" s="62"/>
      <c r="U51" s="62"/>
      <c r="V51" s="62"/>
      <c r="W51" s="129" t="s">
        <v>2021</v>
      </c>
      <c r="X51" s="1656"/>
      <c r="Y51" s="1656"/>
      <c r="Z51" s="1656"/>
      <c r="AA51" s="1656"/>
      <c r="AB51" s="1656"/>
      <c r="AC51" s="1656"/>
      <c r="AD51" s="1656"/>
      <c r="AE51" s="1656"/>
      <c r="AF51" s="1656"/>
      <c r="AG51" s="1656"/>
      <c r="AH51" s="1656"/>
      <c r="AI51" s="129" t="s">
        <v>2015</v>
      </c>
      <c r="AJ51" s="107"/>
      <c r="AK51" s="109"/>
      <c r="AL51" s="63"/>
      <c r="AM51" s="63"/>
      <c r="AN51" s="63"/>
      <c r="AO51" s="124"/>
      <c r="AP51" s="62"/>
      <c r="AQ51" s="110"/>
      <c r="AR51" s="62"/>
      <c r="AS51" s="62"/>
      <c r="AT51" s="62"/>
      <c r="AU51" s="62"/>
      <c r="AV51" s="62"/>
      <c r="AW51" s="62"/>
      <c r="AX51" s="62"/>
    </row>
    <row r="52" spans="1:50" ht="12" customHeight="1">
      <c r="A52" s="1666"/>
      <c r="B52" s="124"/>
      <c r="C52" s="62"/>
      <c r="D52" s="62"/>
      <c r="E52" s="107"/>
      <c r="F52" s="124"/>
      <c r="G52" s="62"/>
      <c r="H52" s="107"/>
      <c r="I52" s="127"/>
      <c r="J52" s="116"/>
      <c r="K52" s="116"/>
      <c r="L52" s="157"/>
      <c r="M52" s="1796" t="s">
        <v>1113</v>
      </c>
      <c r="N52" s="1797"/>
      <c r="O52" s="1797"/>
      <c r="P52" s="1798"/>
      <c r="Q52" s="127"/>
      <c r="R52" s="116" t="s">
        <v>490</v>
      </c>
      <c r="S52" s="116"/>
      <c r="T52" s="116"/>
      <c r="U52" s="116" t="s">
        <v>8</v>
      </c>
      <c r="V52" s="695" t="s">
        <v>1085</v>
      </c>
      <c r="W52" s="116" t="s">
        <v>309</v>
      </c>
      <c r="X52" s="116"/>
      <c r="Y52" s="695" t="s">
        <v>1085</v>
      </c>
      <c r="Z52" s="116" t="s">
        <v>491</v>
      </c>
      <c r="AA52" s="116"/>
      <c r="AB52" s="116"/>
      <c r="AC52" s="695" t="s">
        <v>1085</v>
      </c>
      <c r="AD52" s="116" t="s">
        <v>492</v>
      </c>
      <c r="AE52" s="116"/>
      <c r="AF52" s="116"/>
      <c r="AG52" s="695" t="s">
        <v>1085</v>
      </c>
      <c r="AH52" s="1810"/>
      <c r="AI52" s="1810"/>
      <c r="AJ52" s="1811"/>
      <c r="AK52" s="109"/>
      <c r="AL52" s="63"/>
      <c r="AM52" s="63"/>
      <c r="AN52" s="63"/>
      <c r="AO52" s="127"/>
      <c r="AP52" s="116"/>
      <c r="AQ52" s="119"/>
      <c r="AR52" s="62"/>
      <c r="AS52" s="62"/>
      <c r="AT52" s="62"/>
      <c r="AU52" s="62"/>
      <c r="AV52" s="62"/>
      <c r="AW52" s="62"/>
      <c r="AX52" s="62"/>
    </row>
    <row r="53" spans="1:50" ht="12" customHeight="1">
      <c r="A53" s="1666"/>
      <c r="B53" s="124"/>
      <c r="C53" s="62"/>
      <c r="D53" s="62"/>
      <c r="E53" s="107"/>
      <c r="F53" s="124"/>
      <c r="G53" s="62"/>
      <c r="H53" s="107"/>
      <c r="I53" s="143" t="s">
        <v>1874</v>
      </c>
      <c r="J53" s="113"/>
      <c r="K53" s="113"/>
      <c r="L53" s="115"/>
      <c r="M53" s="143" t="s">
        <v>315</v>
      </c>
      <c r="N53" s="113"/>
      <c r="O53" s="113"/>
      <c r="P53" s="115"/>
      <c r="Q53" s="113"/>
      <c r="R53" s="705" t="s">
        <v>1085</v>
      </c>
      <c r="S53" s="113" t="s">
        <v>316</v>
      </c>
      <c r="T53" s="113"/>
      <c r="U53" s="113"/>
      <c r="V53" s="113"/>
      <c r="W53" s="113"/>
      <c r="X53" s="113"/>
      <c r="Y53" s="113"/>
      <c r="Z53" s="705" t="s">
        <v>1085</v>
      </c>
      <c r="AA53" s="113" t="s">
        <v>1875</v>
      </c>
      <c r="AB53" s="113"/>
      <c r="AC53" s="113"/>
      <c r="AD53" s="113"/>
      <c r="AE53" s="113"/>
      <c r="AF53" s="113"/>
      <c r="AG53" s="113"/>
      <c r="AH53" s="113"/>
      <c r="AI53" s="113"/>
      <c r="AJ53" s="113"/>
      <c r="AK53" s="696" t="s">
        <v>1085</v>
      </c>
      <c r="AL53" s="158" t="s">
        <v>1585</v>
      </c>
      <c r="AM53" s="158"/>
      <c r="AN53" s="158"/>
      <c r="AO53" s="143"/>
      <c r="AP53" s="113"/>
      <c r="AQ53" s="537"/>
      <c r="AR53" s="62"/>
      <c r="AS53" s="62"/>
      <c r="AT53" s="62"/>
      <c r="AU53" s="62"/>
      <c r="AV53" s="62"/>
      <c r="AW53" s="62"/>
      <c r="AX53" s="62"/>
    </row>
    <row r="54" spans="1:50" ht="12" customHeight="1">
      <c r="A54" s="1666"/>
      <c r="B54" s="124"/>
      <c r="C54" s="62"/>
      <c r="D54" s="62"/>
      <c r="E54" s="107"/>
      <c r="F54" s="124"/>
      <c r="G54" s="62"/>
      <c r="H54" s="107"/>
      <c r="I54" s="124" t="s">
        <v>1876</v>
      </c>
      <c r="J54" s="62"/>
      <c r="K54" s="62"/>
      <c r="L54" s="107"/>
      <c r="M54" s="127"/>
      <c r="N54" s="116"/>
      <c r="O54" s="116"/>
      <c r="P54" s="157"/>
      <c r="Q54" s="62"/>
      <c r="R54" s="694" t="s">
        <v>1085</v>
      </c>
      <c r="S54" s="62" t="s">
        <v>317</v>
      </c>
      <c r="T54" s="62"/>
      <c r="U54" s="62"/>
      <c r="V54" s="62"/>
      <c r="W54" s="62"/>
      <c r="X54" s="62"/>
      <c r="Y54" s="62"/>
      <c r="Z54" s="694" t="s">
        <v>1085</v>
      </c>
      <c r="AA54" s="62" t="s">
        <v>318</v>
      </c>
      <c r="AB54" s="62"/>
      <c r="AC54" s="62"/>
      <c r="AD54" s="62"/>
      <c r="AE54" s="694" t="s">
        <v>1085</v>
      </c>
      <c r="AF54" s="62" t="s">
        <v>1715</v>
      </c>
      <c r="AG54" s="62"/>
      <c r="AH54" s="62"/>
      <c r="AI54" s="62"/>
      <c r="AJ54" s="62" t="s">
        <v>261</v>
      </c>
      <c r="AK54" s="693" t="s">
        <v>1085</v>
      </c>
      <c r="AL54" s="63" t="s">
        <v>165</v>
      </c>
      <c r="AM54" s="63"/>
      <c r="AN54" s="63"/>
      <c r="AO54" s="124"/>
      <c r="AP54" s="62"/>
      <c r="AQ54" s="110"/>
      <c r="AR54" s="62"/>
      <c r="AS54" s="62"/>
      <c r="AT54" s="62"/>
      <c r="AU54" s="62"/>
      <c r="AV54" s="62"/>
      <c r="AW54" s="62"/>
      <c r="AX54" s="62"/>
    </row>
    <row r="55" spans="1:50" ht="12" customHeight="1">
      <c r="A55" s="1666"/>
      <c r="B55" s="124"/>
      <c r="C55" s="62"/>
      <c r="D55" s="62"/>
      <c r="E55" s="107"/>
      <c r="F55" s="124"/>
      <c r="G55" s="62"/>
      <c r="H55" s="107"/>
      <c r="I55" s="124"/>
      <c r="J55" s="62"/>
      <c r="K55" s="62"/>
      <c r="L55" s="107"/>
      <c r="M55" s="143" t="s">
        <v>319</v>
      </c>
      <c r="N55" s="113"/>
      <c r="O55" s="113"/>
      <c r="P55" s="115"/>
      <c r="Q55" s="113"/>
      <c r="R55" s="705" t="s">
        <v>1085</v>
      </c>
      <c r="S55" s="113" t="s">
        <v>316</v>
      </c>
      <c r="T55" s="113"/>
      <c r="U55" s="113"/>
      <c r="V55" s="113"/>
      <c r="W55" s="113"/>
      <c r="X55" s="113"/>
      <c r="Y55" s="113"/>
      <c r="Z55" s="705" t="s">
        <v>1085</v>
      </c>
      <c r="AA55" s="113" t="s">
        <v>1875</v>
      </c>
      <c r="AB55" s="113"/>
      <c r="AC55" s="113"/>
      <c r="AD55" s="113"/>
      <c r="AE55" s="113"/>
      <c r="AF55" s="113"/>
      <c r="AG55" s="113"/>
      <c r="AH55" s="113"/>
      <c r="AI55" s="113"/>
      <c r="AJ55" s="113"/>
      <c r="AK55" s="693" t="s">
        <v>1085</v>
      </c>
      <c r="AL55" s="63" t="s">
        <v>311</v>
      </c>
      <c r="AM55" s="63"/>
      <c r="AN55" s="63"/>
      <c r="AO55" s="124"/>
      <c r="AP55" s="62"/>
      <c r="AQ55" s="110"/>
      <c r="AR55" s="62"/>
      <c r="AS55" s="62"/>
      <c r="AT55" s="62"/>
      <c r="AU55" s="62"/>
      <c r="AV55" s="62"/>
      <c r="AW55" s="62"/>
      <c r="AX55" s="62"/>
    </row>
    <row r="56" spans="1:50" ht="12" customHeight="1">
      <c r="A56" s="1666"/>
      <c r="B56" s="124"/>
      <c r="C56" s="62"/>
      <c r="D56" s="62"/>
      <c r="E56" s="107"/>
      <c r="F56" s="124"/>
      <c r="G56" s="62"/>
      <c r="H56" s="107"/>
      <c r="I56" s="1799" t="s">
        <v>2023</v>
      </c>
      <c r="J56" s="1800"/>
      <c r="K56" s="1800"/>
      <c r="L56" s="1801"/>
      <c r="M56" s="127"/>
      <c r="N56" s="116"/>
      <c r="O56" s="116"/>
      <c r="P56" s="157"/>
      <c r="Q56" s="62"/>
      <c r="R56" s="694" t="s">
        <v>1085</v>
      </c>
      <c r="S56" s="62" t="s">
        <v>317</v>
      </c>
      <c r="T56" s="62"/>
      <c r="U56" s="62"/>
      <c r="V56" s="62"/>
      <c r="W56" s="62"/>
      <c r="X56" s="62"/>
      <c r="Y56" s="62"/>
      <c r="Z56" s="694" t="s">
        <v>1085</v>
      </c>
      <c r="AA56" s="62" t="s">
        <v>318</v>
      </c>
      <c r="AB56" s="62"/>
      <c r="AC56" s="62"/>
      <c r="AD56" s="62"/>
      <c r="AE56" s="694" t="s">
        <v>1085</v>
      </c>
      <c r="AF56" s="62" t="s">
        <v>1715</v>
      </c>
      <c r="AG56" s="62"/>
      <c r="AH56" s="62"/>
      <c r="AI56" s="62"/>
      <c r="AJ56" s="62" t="s">
        <v>261</v>
      </c>
      <c r="AK56" s="693" t="s">
        <v>1085</v>
      </c>
      <c r="AL56" s="63" t="s">
        <v>167</v>
      </c>
      <c r="AM56" s="63"/>
      <c r="AN56" s="63"/>
      <c r="AO56" s="124"/>
      <c r="AP56" s="62"/>
      <c r="AQ56" s="110"/>
      <c r="AR56" s="62"/>
      <c r="AS56" s="62"/>
      <c r="AT56" s="62"/>
      <c r="AU56" s="62"/>
      <c r="AV56" s="62"/>
      <c r="AW56" s="62"/>
      <c r="AX56" s="62"/>
    </row>
    <row r="57" spans="1:50" ht="12" customHeight="1">
      <c r="A57" s="1666"/>
      <c r="B57" s="124"/>
      <c r="C57" s="62"/>
      <c r="D57" s="62"/>
      <c r="E57" s="107"/>
      <c r="F57" s="124"/>
      <c r="G57" s="62"/>
      <c r="H57" s="107"/>
      <c r="I57" s="1799"/>
      <c r="J57" s="1800"/>
      <c r="K57" s="1800"/>
      <c r="L57" s="1801"/>
      <c r="M57" s="143" t="s">
        <v>320</v>
      </c>
      <c r="N57" s="113"/>
      <c r="O57" s="113"/>
      <c r="P57" s="115"/>
      <c r="Q57" s="113"/>
      <c r="R57" s="705" t="s">
        <v>1085</v>
      </c>
      <c r="S57" s="113" t="s">
        <v>316</v>
      </c>
      <c r="T57" s="113"/>
      <c r="U57" s="113"/>
      <c r="V57" s="113"/>
      <c r="W57" s="113"/>
      <c r="X57" s="113"/>
      <c r="Y57" s="113"/>
      <c r="Z57" s="705" t="s">
        <v>1085</v>
      </c>
      <c r="AA57" s="113" t="s">
        <v>1875</v>
      </c>
      <c r="AB57" s="113"/>
      <c r="AC57" s="113"/>
      <c r="AD57" s="113"/>
      <c r="AE57" s="113"/>
      <c r="AF57" s="113"/>
      <c r="AG57" s="113"/>
      <c r="AH57" s="113"/>
      <c r="AI57" s="113"/>
      <c r="AJ57" s="113"/>
      <c r="AK57" s="109"/>
      <c r="AL57" s="63"/>
      <c r="AM57" s="63"/>
      <c r="AN57" s="63"/>
      <c r="AO57" s="109"/>
      <c r="AP57" s="63"/>
      <c r="AQ57" s="110"/>
      <c r="AR57" s="62"/>
      <c r="AS57" s="62"/>
      <c r="AT57" s="62"/>
      <c r="AU57" s="62"/>
      <c r="AV57" s="62"/>
      <c r="AW57" s="62"/>
      <c r="AX57" s="62"/>
    </row>
    <row r="58" spans="1:50" ht="12" customHeight="1">
      <c r="A58" s="1666"/>
      <c r="B58" s="124"/>
      <c r="C58" s="62"/>
      <c r="D58" s="62"/>
      <c r="E58" s="107"/>
      <c r="F58" s="124"/>
      <c r="G58" s="62"/>
      <c r="H58" s="107"/>
      <c r="I58" s="1799"/>
      <c r="J58" s="1800"/>
      <c r="K58" s="1800"/>
      <c r="L58" s="1801"/>
      <c r="M58" s="1796" t="s">
        <v>1113</v>
      </c>
      <c r="N58" s="1797"/>
      <c r="O58" s="1797"/>
      <c r="P58" s="1798"/>
      <c r="Q58" s="62"/>
      <c r="R58" s="694" t="s">
        <v>1085</v>
      </c>
      <c r="S58" s="62" t="s">
        <v>317</v>
      </c>
      <c r="T58" s="62"/>
      <c r="U58" s="62"/>
      <c r="V58" s="62"/>
      <c r="W58" s="62"/>
      <c r="X58" s="62"/>
      <c r="Y58" s="62"/>
      <c r="Z58" s="694" t="s">
        <v>1085</v>
      </c>
      <c r="AA58" s="62" t="s">
        <v>318</v>
      </c>
      <c r="AB58" s="62"/>
      <c r="AC58" s="62"/>
      <c r="AD58" s="62"/>
      <c r="AE58" s="694" t="s">
        <v>1085</v>
      </c>
      <c r="AF58" s="62" t="s">
        <v>1715</v>
      </c>
      <c r="AG58" s="62"/>
      <c r="AH58" s="62"/>
      <c r="AI58" s="62"/>
      <c r="AJ58" s="62" t="s">
        <v>261</v>
      </c>
      <c r="AK58" s="109"/>
      <c r="AL58" s="63"/>
      <c r="AM58" s="63"/>
      <c r="AN58" s="63"/>
      <c r="AO58" s="109"/>
      <c r="AP58" s="63"/>
      <c r="AQ58" s="110"/>
      <c r="AR58" s="62"/>
      <c r="AS58" s="62"/>
      <c r="AT58" s="62"/>
      <c r="AU58" s="62"/>
      <c r="AV58" s="62"/>
      <c r="AW58" s="62"/>
      <c r="AX58" s="62"/>
    </row>
    <row r="59" spans="1:50" ht="12" customHeight="1">
      <c r="A59" s="1666"/>
      <c r="B59" s="124"/>
      <c r="C59" s="62"/>
      <c r="D59" s="62"/>
      <c r="E59" s="107"/>
      <c r="F59" s="124"/>
      <c r="G59" s="62"/>
      <c r="H59" s="107"/>
      <c r="I59" s="1799"/>
      <c r="J59" s="1800"/>
      <c r="K59" s="1800"/>
      <c r="L59" s="1801"/>
      <c r="M59" s="143" t="s">
        <v>321</v>
      </c>
      <c r="N59" s="113"/>
      <c r="O59" s="113"/>
      <c r="P59" s="115"/>
      <c r="Q59" s="113"/>
      <c r="R59" s="705" t="s">
        <v>1085</v>
      </c>
      <c r="S59" s="113" t="s">
        <v>316</v>
      </c>
      <c r="T59" s="113"/>
      <c r="U59" s="113"/>
      <c r="V59" s="113"/>
      <c r="W59" s="113"/>
      <c r="X59" s="113"/>
      <c r="Y59" s="113"/>
      <c r="Z59" s="705" t="s">
        <v>1085</v>
      </c>
      <c r="AA59" s="113" t="s">
        <v>1875</v>
      </c>
      <c r="AB59" s="113"/>
      <c r="AC59" s="113"/>
      <c r="AD59" s="113"/>
      <c r="AE59" s="113"/>
      <c r="AF59" s="113"/>
      <c r="AG59" s="113"/>
      <c r="AH59" s="113"/>
      <c r="AI59" s="113"/>
      <c r="AJ59" s="113"/>
      <c r="AK59" s="109"/>
      <c r="AL59" s="63"/>
      <c r="AM59" s="63"/>
      <c r="AN59" s="63"/>
      <c r="AO59" s="109"/>
      <c r="AP59" s="63"/>
      <c r="AQ59" s="110"/>
      <c r="AR59" s="62"/>
      <c r="AS59" s="62"/>
      <c r="AT59" s="62"/>
      <c r="AU59" s="62"/>
      <c r="AV59" s="62"/>
      <c r="AW59" s="62"/>
      <c r="AX59" s="62"/>
    </row>
    <row r="60" spans="1:50" ht="12" customHeight="1">
      <c r="A60" s="1666"/>
      <c r="B60" s="124"/>
      <c r="C60" s="62"/>
      <c r="D60" s="62"/>
      <c r="E60" s="107"/>
      <c r="F60" s="124"/>
      <c r="G60" s="62"/>
      <c r="H60" s="107"/>
      <c r="I60" s="1802"/>
      <c r="J60" s="1803"/>
      <c r="K60" s="1803"/>
      <c r="L60" s="1804"/>
      <c r="M60" s="1796" t="s">
        <v>1113</v>
      </c>
      <c r="N60" s="1797"/>
      <c r="O60" s="1797"/>
      <c r="P60" s="1798"/>
      <c r="Q60" s="116"/>
      <c r="R60" s="695" t="s">
        <v>1085</v>
      </c>
      <c r="S60" s="116" t="s">
        <v>317</v>
      </c>
      <c r="T60" s="116"/>
      <c r="U60" s="116"/>
      <c r="V60" s="116"/>
      <c r="W60" s="116"/>
      <c r="X60" s="116"/>
      <c r="Y60" s="116"/>
      <c r="Z60" s="695" t="s">
        <v>1085</v>
      </c>
      <c r="AA60" s="116" t="s">
        <v>318</v>
      </c>
      <c r="AB60" s="116"/>
      <c r="AC60" s="116"/>
      <c r="AD60" s="116"/>
      <c r="AE60" s="695" t="s">
        <v>1085</v>
      </c>
      <c r="AF60" s="116" t="s">
        <v>1715</v>
      </c>
      <c r="AG60" s="116"/>
      <c r="AH60" s="116"/>
      <c r="AI60" s="116"/>
      <c r="AJ60" s="157" t="s">
        <v>261</v>
      </c>
      <c r="AK60" s="109"/>
      <c r="AL60" s="63"/>
      <c r="AM60" s="63"/>
      <c r="AN60" s="63"/>
      <c r="AO60" s="109"/>
      <c r="AP60" s="63"/>
      <c r="AQ60" s="110"/>
      <c r="AR60" s="62"/>
      <c r="AS60" s="62"/>
      <c r="AT60" s="62"/>
      <c r="AU60" s="62"/>
      <c r="AV60" s="62"/>
      <c r="AW60" s="62"/>
      <c r="AX60" s="62"/>
    </row>
    <row r="61" spans="1:50" ht="12" customHeight="1">
      <c r="A61" s="1666"/>
      <c r="B61" s="124"/>
      <c r="C61" s="62"/>
      <c r="D61" s="62"/>
      <c r="E61" s="107"/>
      <c r="F61" s="124"/>
      <c r="G61" s="62"/>
      <c r="H61" s="107"/>
      <c r="I61" s="143" t="s">
        <v>1877</v>
      </c>
      <c r="J61" s="113"/>
      <c r="K61" s="113"/>
      <c r="L61" s="115"/>
      <c r="M61" s="143" t="s">
        <v>315</v>
      </c>
      <c r="N61" s="113"/>
      <c r="O61" s="113"/>
      <c r="P61" s="115"/>
      <c r="Q61" s="62"/>
      <c r="R61" s="694" t="s">
        <v>1085</v>
      </c>
      <c r="S61" s="62" t="s">
        <v>322</v>
      </c>
      <c r="T61" s="62"/>
      <c r="U61" s="62"/>
      <c r="V61" s="62"/>
      <c r="W61" s="62"/>
      <c r="X61" s="62"/>
      <c r="Y61" s="62"/>
      <c r="Z61" s="62"/>
      <c r="AA61" s="62"/>
      <c r="AB61" s="62"/>
      <c r="AC61" s="62"/>
      <c r="AD61" s="62"/>
      <c r="AE61" s="62"/>
      <c r="AF61" s="62"/>
      <c r="AG61" s="62"/>
      <c r="AH61" s="62"/>
      <c r="AI61" s="62"/>
      <c r="AJ61" s="62"/>
      <c r="AK61" s="696" t="s">
        <v>1085</v>
      </c>
      <c r="AL61" s="158" t="s">
        <v>1585</v>
      </c>
      <c r="AM61" s="158"/>
      <c r="AN61" s="158"/>
      <c r="AO61" s="143"/>
      <c r="AP61" s="113"/>
      <c r="AQ61" s="537"/>
      <c r="AR61" s="62"/>
      <c r="AS61" s="62"/>
      <c r="AT61" s="62"/>
      <c r="AU61" s="62"/>
      <c r="AV61" s="62"/>
      <c r="AW61" s="62"/>
      <c r="AX61" s="62"/>
    </row>
    <row r="62" spans="1:50" ht="12" customHeight="1">
      <c r="A62" s="1666"/>
      <c r="B62" s="124"/>
      <c r="C62" s="62"/>
      <c r="D62" s="62"/>
      <c r="E62" s="107"/>
      <c r="F62" s="124"/>
      <c r="G62" s="62"/>
      <c r="H62" s="107"/>
      <c r="I62" s="124" t="s">
        <v>1878</v>
      </c>
      <c r="J62" s="62"/>
      <c r="K62" s="62"/>
      <c r="L62" s="107"/>
      <c r="M62" s="124"/>
      <c r="N62" s="62"/>
      <c r="O62" s="62"/>
      <c r="P62" s="107"/>
      <c r="Q62" s="62"/>
      <c r="R62" s="62"/>
      <c r="S62" s="62" t="s">
        <v>262</v>
      </c>
      <c r="T62" s="694" t="s">
        <v>1085</v>
      </c>
      <c r="U62" s="62" t="s">
        <v>323</v>
      </c>
      <c r="V62" s="62"/>
      <c r="W62" s="62"/>
      <c r="X62" s="694" t="s">
        <v>1085</v>
      </c>
      <c r="Y62" s="62" t="s">
        <v>1525</v>
      </c>
      <c r="Z62" s="62"/>
      <c r="AA62" s="62"/>
      <c r="AB62" s="62"/>
      <c r="AC62" s="694" t="s">
        <v>589</v>
      </c>
      <c r="AD62" s="62" t="s">
        <v>263</v>
      </c>
      <c r="AE62" s="62"/>
      <c r="AF62" s="62"/>
      <c r="AG62" s="62"/>
      <c r="AH62" s="62"/>
      <c r="AI62" s="62"/>
      <c r="AJ62" s="62"/>
      <c r="AK62" s="693" t="s">
        <v>1085</v>
      </c>
      <c r="AL62" s="63" t="s">
        <v>165</v>
      </c>
      <c r="AM62" s="63"/>
      <c r="AN62" s="63"/>
      <c r="AO62" s="124"/>
      <c r="AP62" s="62"/>
      <c r="AQ62" s="110"/>
      <c r="AR62" s="62"/>
      <c r="AS62" s="62"/>
      <c r="AT62" s="62"/>
      <c r="AU62" s="62"/>
      <c r="AV62" s="62"/>
      <c r="AW62" s="62"/>
      <c r="AX62" s="62"/>
    </row>
    <row r="63" spans="1:50" ht="12" customHeight="1">
      <c r="A63" s="1666"/>
      <c r="B63" s="124"/>
      <c r="C63" s="62"/>
      <c r="D63" s="62"/>
      <c r="E63" s="107"/>
      <c r="F63" s="124"/>
      <c r="G63" s="62"/>
      <c r="H63" s="107"/>
      <c r="I63" s="124"/>
      <c r="J63" s="62"/>
      <c r="K63" s="62"/>
      <c r="L63" s="107"/>
      <c r="M63" s="127"/>
      <c r="N63" s="116"/>
      <c r="O63" s="116"/>
      <c r="P63" s="157"/>
      <c r="Q63" s="116"/>
      <c r="R63" s="695" t="s">
        <v>1085</v>
      </c>
      <c r="S63" s="116" t="s">
        <v>1527</v>
      </c>
      <c r="T63" s="116"/>
      <c r="U63" s="116"/>
      <c r="V63" s="116" t="s">
        <v>680</v>
      </c>
      <c r="W63" s="695" t="s">
        <v>1085</v>
      </c>
      <c r="X63" s="116" t="s">
        <v>1528</v>
      </c>
      <c r="Y63" s="116"/>
      <c r="Z63" s="116"/>
      <c r="AA63" s="116"/>
      <c r="AB63" s="116"/>
      <c r="AC63" s="116"/>
      <c r="AD63" s="116"/>
      <c r="AE63" s="116"/>
      <c r="AF63" s="116"/>
      <c r="AG63" s="116"/>
      <c r="AH63" s="116"/>
      <c r="AI63" s="116"/>
      <c r="AJ63" s="157" t="s">
        <v>586</v>
      </c>
      <c r="AK63" s="693" t="s">
        <v>1085</v>
      </c>
      <c r="AL63" s="63" t="s">
        <v>311</v>
      </c>
      <c r="AM63" s="63"/>
      <c r="AN63" s="63"/>
      <c r="AO63" s="124"/>
      <c r="AP63" s="62"/>
      <c r="AQ63" s="110"/>
      <c r="AR63" s="62"/>
      <c r="AS63" s="62"/>
      <c r="AT63" s="62"/>
      <c r="AU63" s="62"/>
      <c r="AV63" s="62"/>
      <c r="AW63" s="62"/>
      <c r="AX63" s="62"/>
    </row>
    <row r="64" spans="1:50" ht="12" customHeight="1">
      <c r="A64" s="1666"/>
      <c r="B64" s="124"/>
      <c r="C64" s="62"/>
      <c r="D64" s="62"/>
      <c r="E64" s="107"/>
      <c r="F64" s="124"/>
      <c r="G64" s="62"/>
      <c r="H64" s="107"/>
      <c r="I64" s="124"/>
      <c r="J64" s="62"/>
      <c r="K64" s="62"/>
      <c r="L64" s="107"/>
      <c r="M64" s="143" t="s">
        <v>162</v>
      </c>
      <c r="N64" s="113"/>
      <c r="O64" s="113"/>
      <c r="P64" s="115"/>
      <c r="Q64" s="62"/>
      <c r="R64" s="694" t="s">
        <v>1085</v>
      </c>
      <c r="S64" s="62" t="s">
        <v>322</v>
      </c>
      <c r="T64" s="62"/>
      <c r="U64" s="62"/>
      <c r="V64" s="62"/>
      <c r="W64" s="62"/>
      <c r="X64" s="62"/>
      <c r="Y64" s="62"/>
      <c r="Z64" s="62"/>
      <c r="AA64" s="62"/>
      <c r="AB64" s="62"/>
      <c r="AC64" s="62"/>
      <c r="AD64" s="62"/>
      <c r="AE64" s="62"/>
      <c r="AF64" s="62"/>
      <c r="AG64" s="62"/>
      <c r="AH64" s="62"/>
      <c r="AI64" s="62"/>
      <c r="AJ64" s="62"/>
      <c r="AK64" s="109"/>
      <c r="AL64" s="63"/>
      <c r="AM64" s="63"/>
      <c r="AN64" s="63"/>
      <c r="AO64" s="124"/>
      <c r="AP64" s="62"/>
      <c r="AQ64" s="110"/>
      <c r="AR64" s="62"/>
      <c r="AS64" s="62"/>
      <c r="AT64" s="62"/>
      <c r="AU64" s="62"/>
      <c r="AV64" s="62"/>
      <c r="AW64" s="62"/>
      <c r="AX64" s="62"/>
    </row>
    <row r="65" spans="1:50" ht="12" customHeight="1">
      <c r="A65" s="1666"/>
      <c r="B65" s="124"/>
      <c r="C65" s="62"/>
      <c r="D65" s="62"/>
      <c r="E65" s="107"/>
      <c r="F65" s="124"/>
      <c r="G65" s="62"/>
      <c r="H65" s="107"/>
      <c r="I65" s="124"/>
      <c r="J65" s="62"/>
      <c r="K65" s="62"/>
      <c r="L65" s="107"/>
      <c r="M65" s="124"/>
      <c r="N65" s="62"/>
      <c r="O65" s="62"/>
      <c r="P65" s="107"/>
      <c r="Q65" s="62"/>
      <c r="R65" s="62"/>
      <c r="S65" s="62" t="s">
        <v>264</v>
      </c>
      <c r="T65" s="694" t="s">
        <v>1085</v>
      </c>
      <c r="U65" s="62" t="s">
        <v>323</v>
      </c>
      <c r="V65" s="62"/>
      <c r="W65" s="62"/>
      <c r="X65" s="694" t="s">
        <v>1085</v>
      </c>
      <c r="Y65" s="62" t="s">
        <v>1525</v>
      </c>
      <c r="Z65" s="62"/>
      <c r="AA65" s="62"/>
      <c r="AB65" s="62"/>
      <c r="AC65" s="694" t="s">
        <v>589</v>
      </c>
      <c r="AD65" s="62" t="s">
        <v>263</v>
      </c>
      <c r="AE65" s="62"/>
      <c r="AF65" s="62"/>
      <c r="AG65" s="62"/>
      <c r="AH65" s="62"/>
      <c r="AI65" s="62"/>
      <c r="AJ65" s="62"/>
      <c r="AK65" s="109"/>
      <c r="AL65" s="63"/>
      <c r="AM65" s="63"/>
      <c r="AN65" s="63"/>
      <c r="AO65" s="124"/>
      <c r="AP65" s="62"/>
      <c r="AQ65" s="110"/>
      <c r="AR65" s="62"/>
      <c r="AS65" s="62"/>
      <c r="AT65" s="62"/>
      <c r="AU65" s="62"/>
      <c r="AV65" s="62"/>
      <c r="AW65" s="62"/>
      <c r="AX65" s="62"/>
    </row>
    <row r="66" spans="1:50" ht="12" customHeight="1">
      <c r="A66" s="1666"/>
      <c r="B66" s="124"/>
      <c r="C66" s="62"/>
      <c r="D66" s="62"/>
      <c r="E66" s="107"/>
      <c r="F66" s="124"/>
      <c r="G66" s="62"/>
      <c r="H66" s="107"/>
      <c r="I66" s="124"/>
      <c r="J66" s="62"/>
      <c r="K66" s="62"/>
      <c r="L66" s="107"/>
      <c r="M66" s="127"/>
      <c r="N66" s="116"/>
      <c r="O66" s="116"/>
      <c r="P66" s="157"/>
      <c r="Q66" s="116"/>
      <c r="R66" s="695" t="s">
        <v>1085</v>
      </c>
      <c r="S66" s="116" t="s">
        <v>1527</v>
      </c>
      <c r="T66" s="116"/>
      <c r="U66" s="116"/>
      <c r="V66" s="116" t="s">
        <v>8</v>
      </c>
      <c r="W66" s="695" t="s">
        <v>1085</v>
      </c>
      <c r="X66" s="116" t="s">
        <v>1528</v>
      </c>
      <c r="Y66" s="116"/>
      <c r="Z66" s="116"/>
      <c r="AA66" s="116"/>
      <c r="AB66" s="116"/>
      <c r="AC66" s="116"/>
      <c r="AD66" s="116"/>
      <c r="AE66" s="116"/>
      <c r="AF66" s="116"/>
      <c r="AG66" s="116"/>
      <c r="AH66" s="116"/>
      <c r="AI66" s="116"/>
      <c r="AJ66" s="157" t="s">
        <v>586</v>
      </c>
      <c r="AK66" s="109"/>
      <c r="AL66" s="63"/>
      <c r="AM66" s="63"/>
      <c r="AN66" s="63"/>
      <c r="AO66" s="124"/>
      <c r="AP66" s="62"/>
      <c r="AQ66" s="110"/>
      <c r="AR66" s="62"/>
      <c r="AS66" s="62"/>
      <c r="AT66" s="62"/>
      <c r="AU66" s="62"/>
      <c r="AV66" s="62"/>
      <c r="AW66" s="62"/>
      <c r="AX66" s="62"/>
    </row>
    <row r="67" spans="1:50" ht="12" customHeight="1">
      <c r="A67" s="1666"/>
      <c r="B67" s="124"/>
      <c r="C67" s="62"/>
      <c r="D67" s="62"/>
      <c r="E67" s="107"/>
      <c r="F67" s="124"/>
      <c r="G67" s="62"/>
      <c r="H67" s="107"/>
      <c r="I67" s="124"/>
      <c r="J67" s="62"/>
      <c r="K67" s="62"/>
      <c r="L67" s="107"/>
      <c r="M67" s="143" t="s">
        <v>163</v>
      </c>
      <c r="N67" s="113"/>
      <c r="O67" s="113"/>
      <c r="P67" s="115"/>
      <c r="Q67" s="62"/>
      <c r="R67" s="694" t="s">
        <v>1085</v>
      </c>
      <c r="S67" s="62" t="s">
        <v>322</v>
      </c>
      <c r="T67" s="62"/>
      <c r="U67" s="62"/>
      <c r="V67" s="62"/>
      <c r="W67" s="62"/>
      <c r="X67" s="62"/>
      <c r="Y67" s="62"/>
      <c r="Z67" s="62"/>
      <c r="AA67" s="62"/>
      <c r="AB67" s="62"/>
      <c r="AC67" s="62"/>
      <c r="AD67" s="62"/>
      <c r="AE67" s="62"/>
      <c r="AF67" s="62"/>
      <c r="AG67" s="62"/>
      <c r="AH67" s="62"/>
      <c r="AI67" s="62"/>
      <c r="AJ67" s="62"/>
      <c r="AK67" s="109"/>
      <c r="AL67" s="63"/>
      <c r="AM67" s="63"/>
      <c r="AN67" s="63"/>
      <c r="AO67" s="124"/>
      <c r="AP67" s="62"/>
      <c r="AQ67" s="110"/>
      <c r="AR67" s="62"/>
      <c r="AS67" s="62"/>
      <c r="AT67" s="62"/>
      <c r="AU67" s="62"/>
      <c r="AV67" s="62"/>
      <c r="AW67" s="62"/>
      <c r="AX67" s="62"/>
    </row>
    <row r="68" spans="1:50" ht="12" customHeight="1">
      <c r="A68" s="1666"/>
      <c r="B68" s="124"/>
      <c r="C68" s="62"/>
      <c r="D68" s="62"/>
      <c r="E68" s="107"/>
      <c r="F68" s="124"/>
      <c r="G68" s="62"/>
      <c r="H68" s="107"/>
      <c r="I68" s="124"/>
      <c r="J68" s="62"/>
      <c r="K68" s="62"/>
      <c r="L68" s="107"/>
      <c r="M68" s="124"/>
      <c r="N68" s="62"/>
      <c r="O68" s="62"/>
      <c r="P68" s="107"/>
      <c r="Q68" s="62"/>
      <c r="R68" s="62"/>
      <c r="S68" s="62" t="s">
        <v>264</v>
      </c>
      <c r="T68" s="694" t="s">
        <v>1085</v>
      </c>
      <c r="U68" s="62" t="s">
        <v>323</v>
      </c>
      <c r="V68" s="62"/>
      <c r="W68" s="62"/>
      <c r="X68" s="694" t="s">
        <v>1085</v>
      </c>
      <c r="Y68" s="62" t="s">
        <v>1525</v>
      </c>
      <c r="Z68" s="62"/>
      <c r="AA68" s="62"/>
      <c r="AB68" s="62"/>
      <c r="AC68" s="694" t="s">
        <v>589</v>
      </c>
      <c r="AD68" s="62" t="s">
        <v>263</v>
      </c>
      <c r="AE68" s="62"/>
      <c r="AF68" s="62"/>
      <c r="AG68" s="62"/>
      <c r="AH68" s="62"/>
      <c r="AI68" s="62"/>
      <c r="AJ68" s="62"/>
      <c r="AK68" s="109"/>
      <c r="AL68" s="63"/>
      <c r="AM68" s="63"/>
      <c r="AN68" s="63"/>
      <c r="AO68" s="124"/>
      <c r="AP68" s="62"/>
      <c r="AQ68" s="110"/>
      <c r="AR68" s="62"/>
      <c r="AS68" s="62"/>
      <c r="AT68" s="62"/>
      <c r="AU68" s="62"/>
      <c r="AV68" s="62"/>
      <c r="AW68" s="62"/>
      <c r="AX68" s="62"/>
    </row>
    <row r="69" spans="1:50" ht="12" customHeight="1">
      <c r="A69" s="1666"/>
      <c r="B69" s="124"/>
      <c r="C69" s="62"/>
      <c r="D69" s="62"/>
      <c r="E69" s="107"/>
      <c r="F69" s="124"/>
      <c r="G69" s="62"/>
      <c r="H69" s="107"/>
      <c r="I69" s="124"/>
      <c r="J69" s="62"/>
      <c r="K69" s="62"/>
      <c r="L69" s="107"/>
      <c r="M69" s="1796" t="s">
        <v>1113</v>
      </c>
      <c r="N69" s="1797"/>
      <c r="O69" s="1797"/>
      <c r="P69" s="1798"/>
      <c r="Q69" s="116"/>
      <c r="R69" s="695" t="s">
        <v>1085</v>
      </c>
      <c r="S69" s="116" t="s">
        <v>1527</v>
      </c>
      <c r="T69" s="116"/>
      <c r="U69" s="116"/>
      <c r="V69" s="116" t="s">
        <v>8</v>
      </c>
      <c r="W69" s="695" t="s">
        <v>1085</v>
      </c>
      <c r="X69" s="116" t="s">
        <v>1528</v>
      </c>
      <c r="Y69" s="116"/>
      <c r="Z69" s="116"/>
      <c r="AA69" s="116"/>
      <c r="AB69" s="116"/>
      <c r="AC69" s="116"/>
      <c r="AD69" s="116"/>
      <c r="AE69" s="116"/>
      <c r="AF69" s="116"/>
      <c r="AG69" s="116"/>
      <c r="AH69" s="116"/>
      <c r="AI69" s="116"/>
      <c r="AJ69" s="157" t="s">
        <v>586</v>
      </c>
      <c r="AK69" s="109"/>
      <c r="AL69" s="63"/>
      <c r="AM69" s="63"/>
      <c r="AN69" s="63"/>
      <c r="AO69" s="124"/>
      <c r="AP69" s="62"/>
      <c r="AQ69" s="110"/>
      <c r="AR69" s="62"/>
      <c r="AS69" s="62"/>
      <c r="AT69" s="62"/>
      <c r="AU69" s="62"/>
      <c r="AV69" s="62"/>
      <c r="AW69" s="62"/>
      <c r="AX69" s="62"/>
    </row>
    <row r="70" spans="1:50" ht="12" customHeight="1">
      <c r="A70" s="1666"/>
      <c r="B70" s="124"/>
      <c r="C70" s="62"/>
      <c r="D70" s="62"/>
      <c r="E70" s="107"/>
      <c r="F70" s="124"/>
      <c r="G70" s="62"/>
      <c r="H70" s="107"/>
      <c r="I70" s="124"/>
      <c r="J70" s="62"/>
      <c r="K70" s="62"/>
      <c r="L70" s="107"/>
      <c r="M70" s="143" t="s">
        <v>166</v>
      </c>
      <c r="N70" s="113"/>
      <c r="O70" s="113"/>
      <c r="P70" s="115"/>
      <c r="Q70" s="62"/>
      <c r="R70" s="694" t="s">
        <v>1085</v>
      </c>
      <c r="S70" s="62" t="s">
        <v>322</v>
      </c>
      <c r="T70" s="62"/>
      <c r="U70" s="62"/>
      <c r="V70" s="62"/>
      <c r="W70" s="62"/>
      <c r="X70" s="62"/>
      <c r="Y70" s="62"/>
      <c r="Z70" s="62"/>
      <c r="AA70" s="62"/>
      <c r="AB70" s="62"/>
      <c r="AC70" s="62"/>
      <c r="AD70" s="62"/>
      <c r="AE70" s="62"/>
      <c r="AF70" s="62"/>
      <c r="AG70" s="62"/>
      <c r="AH70" s="62"/>
      <c r="AI70" s="62"/>
      <c r="AJ70" s="62"/>
      <c r="AK70" s="109"/>
      <c r="AL70" s="63"/>
      <c r="AM70" s="63"/>
      <c r="AN70" s="63"/>
      <c r="AO70" s="109"/>
      <c r="AP70" s="63"/>
      <c r="AQ70" s="110"/>
      <c r="AR70" s="62"/>
      <c r="AS70" s="62"/>
      <c r="AT70" s="62"/>
      <c r="AU70" s="62"/>
      <c r="AV70" s="62"/>
      <c r="AW70" s="62"/>
      <c r="AX70" s="62"/>
    </row>
    <row r="71" spans="1:50" ht="12" customHeight="1">
      <c r="A71" s="1666"/>
      <c r="B71" s="124"/>
      <c r="C71" s="62"/>
      <c r="D71" s="62"/>
      <c r="E71" s="107"/>
      <c r="F71" s="124"/>
      <c r="G71" s="62"/>
      <c r="H71" s="107"/>
      <c r="I71" s="124" t="s">
        <v>1529</v>
      </c>
      <c r="J71" s="62"/>
      <c r="K71" s="62"/>
      <c r="L71" s="107"/>
      <c r="M71" s="124"/>
      <c r="N71" s="62"/>
      <c r="O71" s="62"/>
      <c r="P71" s="107"/>
      <c r="Q71" s="62"/>
      <c r="R71" s="62"/>
      <c r="S71" s="62" t="s">
        <v>265</v>
      </c>
      <c r="T71" s="694" t="s">
        <v>1085</v>
      </c>
      <c r="U71" s="62" t="s">
        <v>323</v>
      </c>
      <c r="V71" s="62"/>
      <c r="W71" s="62"/>
      <c r="X71" s="694" t="s">
        <v>1085</v>
      </c>
      <c r="Y71" s="62" t="s">
        <v>1525</v>
      </c>
      <c r="Z71" s="62"/>
      <c r="AA71" s="62"/>
      <c r="AB71" s="62"/>
      <c r="AC71" s="694" t="s">
        <v>589</v>
      </c>
      <c r="AD71" s="62" t="s">
        <v>263</v>
      </c>
      <c r="AE71" s="62"/>
      <c r="AF71" s="62"/>
      <c r="AG71" s="62"/>
      <c r="AH71" s="62"/>
      <c r="AI71" s="62"/>
      <c r="AJ71" s="62"/>
      <c r="AK71" s="109"/>
      <c r="AL71" s="63"/>
      <c r="AM71" s="63"/>
      <c r="AN71" s="63"/>
      <c r="AO71" s="109"/>
      <c r="AP71" s="63"/>
      <c r="AQ71" s="110"/>
      <c r="AR71" s="62"/>
      <c r="AS71" s="62"/>
      <c r="AT71" s="62"/>
      <c r="AU71" s="62"/>
      <c r="AV71" s="62"/>
      <c r="AW71" s="62"/>
      <c r="AX71" s="62"/>
    </row>
    <row r="72" spans="1:50" ht="12" customHeight="1" thickBot="1">
      <c r="A72" s="1667"/>
      <c r="B72" s="145"/>
      <c r="C72" s="131"/>
      <c r="D72" s="131"/>
      <c r="E72" s="133"/>
      <c r="F72" s="145"/>
      <c r="G72" s="131"/>
      <c r="H72" s="133"/>
      <c r="I72" s="145" t="s">
        <v>1530</v>
      </c>
      <c r="J72" s="131"/>
      <c r="K72" s="131"/>
      <c r="L72" s="133"/>
      <c r="M72" s="1805" t="s">
        <v>1113</v>
      </c>
      <c r="N72" s="1759"/>
      <c r="O72" s="1759"/>
      <c r="P72" s="1806"/>
      <c r="Q72" s="145"/>
      <c r="R72" s="700" t="s">
        <v>1085</v>
      </c>
      <c r="S72" s="131" t="s">
        <v>1527</v>
      </c>
      <c r="T72" s="131"/>
      <c r="U72" s="131"/>
      <c r="V72" s="131" t="s">
        <v>8</v>
      </c>
      <c r="W72" s="700" t="s">
        <v>1085</v>
      </c>
      <c r="X72" s="131" t="s">
        <v>1528</v>
      </c>
      <c r="Y72" s="131"/>
      <c r="Z72" s="131"/>
      <c r="AA72" s="131"/>
      <c r="AB72" s="131"/>
      <c r="AC72" s="131"/>
      <c r="AD72" s="131"/>
      <c r="AE72" s="131"/>
      <c r="AF72" s="131"/>
      <c r="AG72" s="131"/>
      <c r="AH72" s="131"/>
      <c r="AI72" s="131"/>
      <c r="AJ72" s="133" t="s">
        <v>586</v>
      </c>
      <c r="AK72" s="134"/>
      <c r="AL72" s="66"/>
      <c r="AM72" s="66"/>
      <c r="AN72" s="66"/>
      <c r="AO72" s="134"/>
      <c r="AP72" s="66"/>
      <c r="AQ72" s="135"/>
      <c r="AR72" s="62"/>
      <c r="AS72" s="62"/>
      <c r="AT72" s="62"/>
      <c r="AU72" s="62"/>
      <c r="AV72" s="62"/>
      <c r="AW72" s="62"/>
      <c r="AX72" s="62"/>
    </row>
    <row r="73" spans="1:50" ht="12" customHeight="1"/>
    <row r="74" spans="1:50" ht="12" customHeight="1"/>
    <row r="75" spans="1:50" ht="12" customHeight="1"/>
    <row r="76" spans="1:50" ht="12" customHeight="1"/>
    <row r="77" spans="1:50" ht="12" customHeight="1"/>
    <row r="78" spans="1:50" ht="12" customHeight="1"/>
    <row r="79" spans="1:50" ht="12" customHeight="1"/>
    <row r="80" spans="1:5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9">
    <mergeCell ref="AH50:AJ50"/>
    <mergeCell ref="X51:AH51"/>
    <mergeCell ref="Y18:AB18"/>
    <mergeCell ref="Y19:AB19"/>
    <mergeCell ref="Y20:AB20"/>
    <mergeCell ref="AB28:AE28"/>
    <mergeCell ref="AH48:AJ48"/>
    <mergeCell ref="X43:AH43"/>
    <mergeCell ref="AH44:AJ44"/>
    <mergeCell ref="X45:AH45"/>
    <mergeCell ref="F6:H6"/>
    <mergeCell ref="Y21:AB21"/>
    <mergeCell ref="AC37:AH37"/>
    <mergeCell ref="U18:V18"/>
    <mergeCell ref="U19:V19"/>
    <mergeCell ref="U20:V20"/>
    <mergeCell ref="U21:V21"/>
    <mergeCell ref="M72:P72"/>
    <mergeCell ref="M60:P60"/>
    <mergeCell ref="M69:P69"/>
    <mergeCell ref="AO4:AQ4"/>
    <mergeCell ref="AK5:AN5"/>
    <mergeCell ref="AO5:AQ5"/>
    <mergeCell ref="W30:AH30"/>
    <mergeCell ref="AB24:AD24"/>
    <mergeCell ref="X49:AH49"/>
    <mergeCell ref="X38:AH38"/>
    <mergeCell ref="AH39:AJ39"/>
    <mergeCell ref="AH42:AJ42"/>
    <mergeCell ref="X41:AH41"/>
    <mergeCell ref="AH52:AJ52"/>
    <mergeCell ref="AH46:AJ46"/>
    <mergeCell ref="X47:AH47"/>
    <mergeCell ref="A1:AC1"/>
    <mergeCell ref="B4:E4"/>
    <mergeCell ref="F4:H4"/>
    <mergeCell ref="I4:L4"/>
    <mergeCell ref="W31:AH31"/>
    <mergeCell ref="B5:E5"/>
    <mergeCell ref="F5:H5"/>
    <mergeCell ref="I5:L5"/>
    <mergeCell ref="M5:P5"/>
    <mergeCell ref="B11:E11"/>
    <mergeCell ref="A6:A72"/>
    <mergeCell ref="M48:P48"/>
    <mergeCell ref="M52:P52"/>
    <mergeCell ref="I56:L60"/>
    <mergeCell ref="M58:P58"/>
    <mergeCell ref="Y35:AH35"/>
  </mergeCells>
  <phoneticPr fontId="4"/>
  <dataValidations count="8">
    <dataValidation type="list" allowBlank="1" showInputMessage="1" sqref="W30:AH31" xr:uid="{00000000-0002-0000-0F00-000000000000}">
      <formula1>$AS$30:$AX$30</formula1>
    </dataValidation>
    <dataValidation type="list" allowBlank="1" showInputMessage="1" sqref="AC37:AH37" xr:uid="{00000000-0002-0000-0F00-000001000000}">
      <formula1>$AT$37:$AV$37</formula1>
    </dataValidation>
    <dataValidation type="list" allowBlank="1" showInputMessage="1" sqref="Y35:AH35" xr:uid="{00000000-0002-0000-0F00-000002000000}">
      <formula1>$AT$35:$AU$35</formula1>
    </dataValidation>
    <dataValidation type="list" allowBlank="1" showInputMessage="1" showErrorMessage="1" sqref="M60 M72 M69 M58 M48 M52" xr:uid="{00000000-0002-0000-0F00-000003000000}">
      <formula1>"□該当無し,■該当なし"</formula1>
    </dataValidation>
    <dataValidation type="list" showInputMessage="1" showErrorMessage="1" sqref="AK6 AK29" xr:uid="{00000000-0002-0000-0F00-000004000000}">
      <formula1>"　,■,□"</formula1>
    </dataValidation>
    <dataValidation type="list" allowBlank="1" showInputMessage="1" showErrorMessage="1" sqref="T68 S22 W66 X68 AC68 T71 W69 R72 W63 R53:R61 X62 AE60 AC62 T62 AK7:AK19 R37 X71 X65 R63:R64 R30:R33 AC71 AC65 R69:R70 T65 AE58 AB40 AA8:AA9 Y48 AC48 AG46 Y46 AC46 V46 U6:U13 R35 AK61:AK63 V39 AG44 Y44 AC44 AG42 Y42 AC42 V42 AK38:AK42 AG39 S40 X40 AA23:AA24 AC26 X26 AA27:AA28 Y39 S16 V27:V28 V23:V24 R66:R67 AK53:AK56 AK30:AK31 AA12:AA13 AE56 V44 X6:X13 Z53:Z60 AE54 V48 AC39 W72 AG48 AG52 Y52 AC52 AG50 Y50 AC50 V50 V52" xr:uid="{00000000-0002-0000-0F00-000005000000}">
      <formula1>"■,□"</formula1>
    </dataValidation>
    <dataValidation type="list" allowBlank="1" showInputMessage="1" showErrorMessage="1" sqref="B11" xr:uid="{00000000-0002-0000-0F00-000006000000}">
      <formula1>"■該当なし,□該当なし"</formula1>
    </dataValidation>
    <dataValidation type="list" allowBlank="1" showInputMessage="1" sqref="F6:H6" xr:uid="{00000000-0002-0000-0F00-000007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92D050"/>
  </sheetPr>
  <dimension ref="A1:AX69"/>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1794" t="s">
        <v>2634</v>
      </c>
      <c r="B1" s="1794"/>
      <c r="C1" s="1794"/>
      <c r="D1" s="1794"/>
      <c r="E1" s="1794"/>
      <c r="F1" s="1794"/>
      <c r="G1" s="1794"/>
      <c r="H1" s="1794"/>
      <c r="I1" s="1794"/>
      <c r="J1" s="1794"/>
      <c r="K1" s="1794"/>
      <c r="L1" s="1794"/>
      <c r="M1" s="1794"/>
      <c r="N1" s="1794"/>
      <c r="O1" s="1794"/>
      <c r="P1" s="1794"/>
      <c r="Q1" s="1794"/>
      <c r="R1" s="1794"/>
      <c r="S1" s="1794"/>
      <c r="T1" s="1794"/>
      <c r="U1" s="1794"/>
      <c r="V1" s="1794"/>
      <c r="W1" s="1794"/>
      <c r="X1" s="1794"/>
      <c r="Y1" s="1794"/>
      <c r="Z1" s="1794"/>
      <c r="AA1" s="1794"/>
      <c r="AB1" s="1794"/>
      <c r="AC1" s="1794"/>
      <c r="AD1" s="62"/>
      <c r="AE1" s="62"/>
      <c r="AF1" s="62"/>
      <c r="AG1" s="62"/>
      <c r="AH1" s="62"/>
      <c r="AI1" s="62"/>
      <c r="AJ1" s="62"/>
      <c r="AK1" s="62"/>
      <c r="AL1" s="62"/>
      <c r="AM1" s="62"/>
      <c r="AN1" s="62"/>
      <c r="AO1" s="125"/>
      <c r="AP1" s="125"/>
      <c r="AQ1" s="125" t="s">
        <v>2240</v>
      </c>
      <c r="AR1" s="62"/>
      <c r="AS1" s="62"/>
      <c r="AT1" s="62"/>
      <c r="AU1" s="62"/>
      <c r="AV1" s="62"/>
      <c r="AW1" s="62"/>
      <c r="AX1" s="62"/>
    </row>
    <row r="2" spans="1:50" ht="12"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125"/>
      <c r="AP2" s="125"/>
      <c r="AQ2" s="125"/>
      <c r="AR2" s="62"/>
      <c r="AS2" s="62"/>
      <c r="AT2" s="62"/>
      <c r="AU2" s="62"/>
      <c r="AV2" s="62"/>
      <c r="AW2" s="62"/>
      <c r="AX2" s="62"/>
    </row>
    <row r="3" spans="1:50" ht="12" customHeight="1" thickBot="1">
      <c r="A3" s="155" t="s">
        <v>1796</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t="s">
        <v>108</v>
      </c>
      <c r="AK3" s="62"/>
      <c r="AL3" s="62"/>
      <c r="AM3" s="62"/>
      <c r="AN3" s="62"/>
      <c r="AO3" s="62"/>
      <c r="AP3" s="62"/>
      <c r="AQ3" s="62"/>
      <c r="AR3" s="62"/>
      <c r="AS3" s="62"/>
      <c r="AT3" s="62"/>
      <c r="AU3" s="62"/>
      <c r="AV3" s="62"/>
      <c r="AW3" s="62"/>
      <c r="AX3" s="62"/>
    </row>
    <row r="4" spans="1:50" ht="12" customHeight="1">
      <c r="A4" s="523"/>
      <c r="B4" s="1687" t="s">
        <v>112</v>
      </c>
      <c r="C4" s="1688"/>
      <c r="D4" s="1688"/>
      <c r="E4" s="1689"/>
      <c r="F4" s="1690" t="s">
        <v>24</v>
      </c>
      <c r="G4" s="1691"/>
      <c r="H4" s="1692"/>
      <c r="I4" s="1690" t="s">
        <v>113</v>
      </c>
      <c r="J4" s="1691"/>
      <c r="K4" s="1691"/>
      <c r="L4" s="1692"/>
      <c r="M4" s="524"/>
      <c r="N4" s="518"/>
      <c r="O4" s="518"/>
      <c r="P4" s="518"/>
      <c r="Q4" s="518"/>
      <c r="R4" s="518"/>
      <c r="S4" s="518"/>
      <c r="T4" s="518"/>
      <c r="U4" s="518"/>
      <c r="V4" s="518" t="s">
        <v>114</v>
      </c>
      <c r="W4" s="518"/>
      <c r="X4" s="518"/>
      <c r="Y4" s="518"/>
      <c r="Z4" s="518"/>
      <c r="AA4" s="518"/>
      <c r="AB4" s="518"/>
      <c r="AC4" s="518"/>
      <c r="AD4" s="518"/>
      <c r="AE4" s="518"/>
      <c r="AF4" s="518"/>
      <c r="AG4" s="518"/>
      <c r="AH4" s="518"/>
      <c r="AI4" s="518"/>
      <c r="AJ4" s="518"/>
      <c r="AK4" s="146"/>
      <c r="AL4" s="148"/>
      <c r="AM4" s="148"/>
      <c r="AN4" s="525" t="s">
        <v>1795</v>
      </c>
      <c r="AO4" s="1690" t="s">
        <v>116</v>
      </c>
      <c r="AP4" s="1691"/>
      <c r="AQ4" s="1696"/>
      <c r="AR4" s="62"/>
      <c r="AS4" s="62"/>
      <c r="AT4" s="62"/>
      <c r="AU4" s="62"/>
      <c r="AV4" s="62"/>
      <c r="AW4" s="62"/>
      <c r="AX4" s="62"/>
    </row>
    <row r="5" spans="1:50" ht="12" customHeight="1" thickBot="1">
      <c r="A5" s="526"/>
      <c r="B5" s="1678" t="s">
        <v>1760</v>
      </c>
      <c r="C5" s="1679"/>
      <c r="D5" s="1679"/>
      <c r="E5" s="1680"/>
      <c r="F5" s="1678" t="s">
        <v>1761</v>
      </c>
      <c r="G5" s="1679"/>
      <c r="H5" s="1680"/>
      <c r="I5" s="1678"/>
      <c r="J5" s="1679"/>
      <c r="K5" s="1679"/>
      <c r="L5" s="1680"/>
      <c r="M5" s="1681" t="s">
        <v>115</v>
      </c>
      <c r="N5" s="1682"/>
      <c r="O5" s="1682"/>
      <c r="P5" s="1683"/>
      <c r="Q5" s="131"/>
      <c r="R5" s="131"/>
      <c r="S5" s="131"/>
      <c r="T5" s="131"/>
      <c r="U5" s="131"/>
      <c r="V5" s="131"/>
      <c r="W5" s="131"/>
      <c r="X5" s="131" t="s">
        <v>116</v>
      </c>
      <c r="Y5" s="131"/>
      <c r="Z5" s="131"/>
      <c r="AA5" s="131"/>
      <c r="AB5" s="131"/>
      <c r="AC5" s="131"/>
      <c r="AD5" s="131"/>
      <c r="AE5" s="131"/>
      <c r="AF5" s="131"/>
      <c r="AG5" s="131"/>
      <c r="AH5" s="131"/>
      <c r="AI5" s="131"/>
      <c r="AJ5" s="131"/>
      <c r="AK5" s="1681" t="s">
        <v>117</v>
      </c>
      <c r="AL5" s="1682"/>
      <c r="AM5" s="1682"/>
      <c r="AN5" s="1683"/>
      <c r="AO5" s="1678" t="s">
        <v>1762</v>
      </c>
      <c r="AP5" s="1679"/>
      <c r="AQ5" s="1697"/>
      <c r="AR5" s="62"/>
      <c r="AS5" s="62"/>
      <c r="AT5" s="62"/>
      <c r="AU5" s="62"/>
      <c r="AV5" s="62"/>
      <c r="AW5" s="62"/>
      <c r="AX5" s="62"/>
    </row>
    <row r="6" spans="1:50" ht="12" customHeight="1">
      <c r="A6" s="1665" t="s">
        <v>1794</v>
      </c>
      <c r="B6" s="151" t="s">
        <v>1799</v>
      </c>
      <c r="C6" s="152"/>
      <c r="D6" s="152"/>
      <c r="E6" s="153"/>
      <c r="F6" s="1705">
        <f>自己評価書表紙!O28</f>
        <v>1</v>
      </c>
      <c r="G6" s="1706"/>
      <c r="H6" s="1707"/>
      <c r="I6" s="529" t="s">
        <v>1802</v>
      </c>
      <c r="J6" s="146"/>
      <c r="K6" s="146"/>
      <c r="L6" s="177"/>
      <c r="M6" s="1833" t="s">
        <v>1305</v>
      </c>
      <c r="N6" s="1834"/>
      <c r="O6" s="1834"/>
      <c r="P6" s="1835"/>
      <c r="Q6" s="146" t="s">
        <v>479</v>
      </c>
      <c r="R6" s="146" t="s">
        <v>1802</v>
      </c>
      <c r="S6" s="146"/>
      <c r="T6" s="146"/>
      <c r="U6" s="64"/>
      <c r="V6" s="62" t="s">
        <v>1791</v>
      </c>
      <c r="W6" s="694" t="s">
        <v>1085</v>
      </c>
      <c r="X6" s="108" t="s">
        <v>895</v>
      </c>
      <c r="Z6" s="694" t="s">
        <v>1085</v>
      </c>
      <c r="AA6" s="108" t="s">
        <v>726</v>
      </c>
      <c r="AB6" s="108" t="s">
        <v>1792</v>
      </c>
      <c r="AC6" s="146"/>
      <c r="AD6" s="146"/>
      <c r="AE6" s="146"/>
      <c r="AF6" s="146"/>
      <c r="AG6" s="146"/>
      <c r="AH6" s="146"/>
      <c r="AI6" s="146"/>
      <c r="AJ6" s="146"/>
      <c r="AK6" s="706" t="s">
        <v>1085</v>
      </c>
      <c r="AL6" s="64" t="s">
        <v>161</v>
      </c>
      <c r="AM6" s="64"/>
      <c r="AN6" s="64"/>
      <c r="AO6" s="529"/>
      <c r="AP6" s="146"/>
      <c r="AQ6" s="530"/>
      <c r="AR6" s="62"/>
      <c r="AS6" s="62"/>
      <c r="AT6" s="62"/>
      <c r="AU6" s="62"/>
      <c r="AV6" s="62"/>
      <c r="AW6" s="62"/>
      <c r="AX6" s="62"/>
    </row>
    <row r="7" spans="1:50" ht="12" customHeight="1">
      <c r="A7" s="1666"/>
      <c r="B7" s="124" t="s">
        <v>1800</v>
      </c>
      <c r="C7" s="62"/>
      <c r="D7" s="62"/>
      <c r="E7" s="107"/>
      <c r="F7" s="136"/>
      <c r="G7" s="129"/>
      <c r="H7" s="137"/>
      <c r="I7" s="124"/>
      <c r="J7" s="62"/>
      <c r="K7" s="62"/>
      <c r="L7" s="107"/>
      <c r="M7" s="1815"/>
      <c r="N7" s="1816"/>
      <c r="O7" s="1816"/>
      <c r="P7" s="1836"/>
      <c r="Q7" s="62"/>
      <c r="R7" s="62"/>
      <c r="S7" s="62"/>
      <c r="T7" s="62"/>
      <c r="U7" s="63"/>
      <c r="V7" s="62"/>
      <c r="W7" s="62"/>
      <c r="X7" s="63"/>
      <c r="Y7" s="62"/>
      <c r="Z7" s="62"/>
      <c r="AA7" s="62"/>
      <c r="AB7" s="62"/>
      <c r="AC7" s="62"/>
      <c r="AD7" s="62"/>
      <c r="AE7" s="62"/>
      <c r="AF7" s="62"/>
      <c r="AG7" s="62"/>
      <c r="AH7" s="62"/>
      <c r="AI7" s="62"/>
      <c r="AJ7" s="107"/>
      <c r="AK7" s="694" t="s">
        <v>1085</v>
      </c>
      <c r="AL7" s="63" t="s">
        <v>249</v>
      </c>
      <c r="AM7" s="63"/>
      <c r="AN7" s="63"/>
      <c r="AO7" s="124"/>
      <c r="AP7" s="62"/>
      <c r="AQ7" s="110"/>
      <c r="AR7" s="62"/>
      <c r="AS7" s="62"/>
      <c r="AT7" s="62"/>
      <c r="AU7" s="62"/>
      <c r="AV7" s="62"/>
      <c r="AW7" s="62"/>
      <c r="AX7" s="62"/>
    </row>
    <row r="8" spans="1:50" ht="12" customHeight="1">
      <c r="A8" s="1666"/>
      <c r="B8" s="124" t="s">
        <v>1801</v>
      </c>
      <c r="C8" s="62"/>
      <c r="D8" s="62"/>
      <c r="E8" s="107"/>
      <c r="F8" s="136"/>
      <c r="G8" s="129"/>
      <c r="H8" s="137"/>
      <c r="I8" s="124"/>
      <c r="J8" s="62"/>
      <c r="K8" s="62"/>
      <c r="L8" s="107"/>
      <c r="M8" s="1815"/>
      <c r="N8" s="1816"/>
      <c r="O8" s="1816"/>
      <c r="P8" s="1836"/>
      <c r="Q8" s="62"/>
      <c r="R8" s="62"/>
      <c r="S8" s="62"/>
      <c r="T8" s="62"/>
      <c r="U8" s="63"/>
      <c r="V8" s="62"/>
      <c r="W8" s="62"/>
      <c r="X8" s="63"/>
      <c r="Y8" s="62"/>
      <c r="Z8" s="62"/>
      <c r="AA8" s="63"/>
      <c r="AB8" s="62"/>
      <c r="AC8" s="62"/>
      <c r="AD8" s="62"/>
      <c r="AE8" s="62"/>
      <c r="AF8" s="62"/>
      <c r="AG8" s="62"/>
      <c r="AH8" s="62"/>
      <c r="AI8" s="62"/>
      <c r="AJ8" s="107"/>
      <c r="AK8" s="694" t="s">
        <v>1085</v>
      </c>
      <c r="AL8" s="1828"/>
      <c r="AM8" s="1828"/>
      <c r="AN8" s="1829"/>
      <c r="AO8" s="109"/>
      <c r="AP8" s="63"/>
      <c r="AQ8" s="110"/>
      <c r="AR8" s="62"/>
      <c r="AS8" s="62"/>
      <c r="AT8" s="62"/>
      <c r="AU8" s="62"/>
      <c r="AV8" s="62"/>
      <c r="AW8" s="62"/>
      <c r="AX8" s="62"/>
    </row>
    <row r="9" spans="1:50" ht="12" customHeight="1">
      <c r="A9" s="1666"/>
      <c r="B9" s="124"/>
      <c r="C9" s="62"/>
      <c r="D9" s="62"/>
      <c r="E9" s="107"/>
      <c r="F9" s="136"/>
      <c r="G9" s="129"/>
      <c r="H9" s="137"/>
      <c r="I9" s="124"/>
      <c r="J9" s="62"/>
      <c r="K9" s="62"/>
      <c r="L9" s="107"/>
      <c r="M9" s="1837"/>
      <c r="N9" s="1838"/>
      <c r="O9" s="1838"/>
      <c r="P9" s="1839"/>
      <c r="Q9" s="127"/>
      <c r="R9" s="116"/>
      <c r="S9" s="116"/>
      <c r="T9" s="116"/>
      <c r="U9" s="118"/>
      <c r="V9" s="116"/>
      <c r="W9" s="116"/>
      <c r="X9" s="118"/>
      <c r="Y9" s="116"/>
      <c r="Z9" s="116"/>
      <c r="AA9" s="118"/>
      <c r="AB9" s="116"/>
      <c r="AC9" s="116"/>
      <c r="AD9" s="116"/>
      <c r="AE9" s="116"/>
      <c r="AF9" s="116"/>
      <c r="AG9" s="116"/>
      <c r="AH9" s="116"/>
      <c r="AI9" s="116"/>
      <c r="AJ9" s="157"/>
      <c r="AK9" s="693" t="s">
        <v>1085</v>
      </c>
      <c r="AL9" s="1828"/>
      <c r="AM9" s="1828"/>
      <c r="AN9" s="1829"/>
      <c r="AO9" s="109"/>
      <c r="AP9" s="63"/>
      <c r="AQ9" s="110"/>
      <c r="AR9" s="62"/>
      <c r="AS9" s="62"/>
      <c r="AT9" s="62"/>
      <c r="AU9" s="62"/>
      <c r="AV9" s="62"/>
      <c r="AW9" s="62"/>
      <c r="AX9" s="62"/>
    </row>
    <row r="10" spans="1:50" ht="12" customHeight="1">
      <c r="A10" s="1666"/>
      <c r="B10" s="124"/>
      <c r="C10" s="62"/>
      <c r="D10" s="62"/>
      <c r="E10" s="107"/>
      <c r="F10" s="124"/>
      <c r="G10" s="62"/>
      <c r="H10" s="107"/>
      <c r="I10" s="124"/>
      <c r="J10" s="62"/>
      <c r="K10" s="62"/>
      <c r="L10" s="107"/>
      <c r="M10" s="1817" t="s">
        <v>1822</v>
      </c>
      <c r="N10" s="1818"/>
      <c r="O10" s="1818"/>
      <c r="P10" s="1819"/>
      <c r="Q10" s="62" t="s">
        <v>479</v>
      </c>
      <c r="R10" s="62" t="s">
        <v>1802</v>
      </c>
      <c r="S10" s="62"/>
      <c r="T10" s="62"/>
      <c r="U10" s="63"/>
      <c r="V10" s="62" t="s">
        <v>1791</v>
      </c>
      <c r="W10" s="694" t="s">
        <v>1085</v>
      </c>
      <c r="X10" s="108" t="s">
        <v>895</v>
      </c>
      <c r="Z10" s="694" t="s">
        <v>1085</v>
      </c>
      <c r="AA10" s="108" t="s">
        <v>726</v>
      </c>
      <c r="AB10" s="108" t="s">
        <v>1792</v>
      </c>
      <c r="AC10" s="62"/>
      <c r="AD10" s="62"/>
      <c r="AE10" s="62"/>
      <c r="AF10" s="62"/>
      <c r="AG10" s="62"/>
      <c r="AH10" s="62"/>
      <c r="AI10" s="62"/>
      <c r="AJ10" s="62"/>
      <c r="AK10" s="696" t="s">
        <v>1085</v>
      </c>
      <c r="AL10" s="158" t="s">
        <v>161</v>
      </c>
      <c r="AM10" s="158"/>
      <c r="AN10" s="543"/>
      <c r="AO10" s="143"/>
      <c r="AP10" s="113"/>
      <c r="AQ10" s="537"/>
      <c r="AR10" s="62"/>
      <c r="AS10" s="62"/>
      <c r="AT10" s="62"/>
      <c r="AU10" s="62"/>
      <c r="AV10" s="62"/>
      <c r="AW10" s="62"/>
      <c r="AX10" s="62"/>
    </row>
    <row r="11" spans="1:50" ht="12" customHeight="1">
      <c r="A11" s="1666"/>
      <c r="B11" s="1708" t="s">
        <v>1118</v>
      </c>
      <c r="C11" s="1709"/>
      <c r="D11" s="1709"/>
      <c r="E11" s="1795"/>
      <c r="F11" s="124"/>
      <c r="G11" s="62"/>
      <c r="H11" s="107"/>
      <c r="I11" s="124"/>
      <c r="J11" s="62"/>
      <c r="K11" s="62"/>
      <c r="L11" s="107"/>
      <c r="M11" s="1820"/>
      <c r="N11" s="1821"/>
      <c r="O11" s="1821"/>
      <c r="P11" s="1822"/>
      <c r="Q11" s="694" t="s">
        <v>1085</v>
      </c>
      <c r="R11" s="62" t="s">
        <v>1803</v>
      </c>
      <c r="S11" s="62"/>
      <c r="T11" s="62"/>
      <c r="U11" s="63"/>
      <c r="V11" s="62"/>
      <c r="W11" s="62"/>
      <c r="X11" s="63"/>
      <c r="Y11" s="62"/>
      <c r="Z11" s="62"/>
      <c r="AA11" s="62"/>
      <c r="AB11" s="62"/>
      <c r="AC11" s="62"/>
      <c r="AD11" s="62"/>
      <c r="AE11" s="62"/>
      <c r="AF11" s="62"/>
      <c r="AG11" s="62"/>
      <c r="AH11" s="62"/>
      <c r="AI11" s="62"/>
      <c r="AJ11" s="107"/>
      <c r="AK11" s="693" t="s">
        <v>1085</v>
      </c>
      <c r="AL11" s="63" t="s">
        <v>249</v>
      </c>
      <c r="AM11" s="63"/>
      <c r="AN11" s="190"/>
      <c r="AO11" s="124"/>
      <c r="AP11" s="62"/>
      <c r="AQ11" s="110"/>
      <c r="AR11" s="62"/>
      <c r="AS11" s="62"/>
      <c r="AT11" s="62"/>
      <c r="AU11" s="62"/>
      <c r="AV11" s="62"/>
      <c r="AW11" s="62"/>
      <c r="AX11" s="62"/>
    </row>
    <row r="12" spans="1:50" ht="12" customHeight="1">
      <c r="A12" s="1666"/>
      <c r="B12" s="124"/>
      <c r="C12" s="62"/>
      <c r="D12" s="62"/>
      <c r="E12" s="107"/>
      <c r="F12" s="124"/>
      <c r="G12" s="62"/>
      <c r="H12" s="107"/>
      <c r="I12" s="124"/>
      <c r="J12" s="62"/>
      <c r="K12" s="62"/>
      <c r="L12" s="107"/>
      <c r="M12" s="1830"/>
      <c r="N12" s="1831"/>
      <c r="O12" s="1831"/>
      <c r="P12" s="1832"/>
      <c r="Q12" s="116"/>
      <c r="R12" s="116"/>
      <c r="S12" s="116"/>
      <c r="T12" s="116"/>
      <c r="U12" s="118"/>
      <c r="V12" s="116"/>
      <c r="W12" s="116"/>
      <c r="X12" s="118"/>
      <c r="Y12" s="116"/>
      <c r="Z12" s="116"/>
      <c r="AA12" s="118"/>
      <c r="AB12" s="116"/>
      <c r="AC12" s="116"/>
      <c r="AD12" s="116"/>
      <c r="AE12" s="116"/>
      <c r="AF12" s="116"/>
      <c r="AG12" s="116"/>
      <c r="AH12" s="116"/>
      <c r="AI12" s="116"/>
      <c r="AJ12" s="157"/>
      <c r="AK12" s="695" t="s">
        <v>1085</v>
      </c>
      <c r="AL12" s="118" t="s">
        <v>1588</v>
      </c>
      <c r="AM12" s="118"/>
      <c r="AN12" s="536"/>
      <c r="AO12" s="127"/>
      <c r="AP12" s="116"/>
      <c r="AQ12" s="119"/>
      <c r="AR12" s="62"/>
      <c r="AS12" s="62"/>
      <c r="AT12" s="62"/>
      <c r="AU12" s="62"/>
      <c r="AV12" s="62"/>
      <c r="AW12" s="62"/>
      <c r="AX12" s="62"/>
    </row>
    <row r="13" spans="1:50" ht="12" customHeight="1">
      <c r="A13" s="1666"/>
      <c r="B13" s="124"/>
      <c r="C13" s="62"/>
      <c r="D13" s="62"/>
      <c r="E13" s="107"/>
      <c r="F13" s="124"/>
      <c r="G13" s="62"/>
      <c r="H13" s="107"/>
      <c r="I13" s="124"/>
      <c r="J13" s="62"/>
      <c r="K13" s="62"/>
      <c r="L13" s="107"/>
      <c r="M13" s="1817" t="s">
        <v>2024</v>
      </c>
      <c r="N13" s="1823"/>
      <c r="O13" s="1823"/>
      <c r="P13" s="1824"/>
      <c r="Q13" s="62" t="s">
        <v>169</v>
      </c>
      <c r="R13" s="62" t="s">
        <v>1804</v>
      </c>
      <c r="S13" s="62"/>
      <c r="T13" s="62"/>
      <c r="U13" s="62"/>
      <c r="V13" s="62"/>
      <c r="W13" s="62"/>
      <c r="X13" s="62"/>
      <c r="Y13" s="62"/>
      <c r="Z13" s="62"/>
      <c r="AA13" s="62"/>
      <c r="AB13" s="62"/>
      <c r="AC13" s="62"/>
      <c r="AD13" s="62"/>
      <c r="AE13" s="62"/>
      <c r="AF13" s="62"/>
      <c r="AG13" s="62"/>
      <c r="AH13" s="62"/>
      <c r="AI13" s="62"/>
      <c r="AJ13" s="107"/>
      <c r="AK13" s="693" t="s">
        <v>1085</v>
      </c>
      <c r="AL13" s="63" t="s">
        <v>161</v>
      </c>
      <c r="AM13" s="63"/>
      <c r="AN13" s="63"/>
      <c r="AO13" s="124"/>
      <c r="AP13" s="62"/>
      <c r="AQ13" s="110"/>
      <c r="AR13" s="62"/>
      <c r="AS13" s="62"/>
      <c r="AT13" s="62"/>
      <c r="AU13" s="62"/>
      <c r="AV13" s="62"/>
      <c r="AW13" s="62"/>
      <c r="AX13" s="62"/>
    </row>
    <row r="14" spans="1:50" ht="12" customHeight="1">
      <c r="A14" s="1666"/>
      <c r="B14" s="124"/>
      <c r="C14" s="62"/>
      <c r="D14" s="62"/>
      <c r="E14" s="107"/>
      <c r="F14" s="124"/>
      <c r="G14" s="62"/>
      <c r="H14" s="107"/>
      <c r="I14" s="124"/>
      <c r="J14" s="62"/>
      <c r="K14" s="62"/>
      <c r="L14" s="107"/>
      <c r="M14" s="1825"/>
      <c r="N14" s="1826"/>
      <c r="O14" s="1826"/>
      <c r="P14" s="1827"/>
      <c r="Q14" s="125"/>
      <c r="R14" s="694" t="s">
        <v>1085</v>
      </c>
      <c r="S14" s="62" t="s">
        <v>1805</v>
      </c>
      <c r="T14" s="62"/>
      <c r="U14" s="62"/>
      <c r="V14" s="62"/>
      <c r="W14" s="108"/>
      <c r="X14" s="694" t="s">
        <v>1085</v>
      </c>
      <c r="Y14" s="121" t="s">
        <v>1806</v>
      </c>
      <c r="Z14" s="108"/>
      <c r="AA14" s="108"/>
      <c r="AB14" s="108"/>
      <c r="AC14" s="108"/>
      <c r="AD14" s="694" t="s">
        <v>1085</v>
      </c>
      <c r="AE14" s="121" t="s">
        <v>1807</v>
      </c>
      <c r="AF14" s="108"/>
      <c r="AG14" s="108"/>
      <c r="AH14" s="108"/>
      <c r="AI14" s="62"/>
      <c r="AJ14" s="107"/>
      <c r="AK14" s="693" t="s">
        <v>1085</v>
      </c>
      <c r="AL14" s="63" t="s">
        <v>1588</v>
      </c>
      <c r="AM14" s="63"/>
      <c r="AN14" s="63"/>
      <c r="AO14" s="124"/>
      <c r="AP14" s="62"/>
      <c r="AQ14" s="110"/>
      <c r="AR14" s="62"/>
      <c r="AS14" s="62"/>
      <c r="AT14" s="62"/>
      <c r="AU14" s="62"/>
      <c r="AV14" s="62"/>
      <c r="AW14" s="62"/>
      <c r="AX14" s="62"/>
    </row>
    <row r="15" spans="1:50" ht="12" customHeight="1">
      <c r="A15" s="1666"/>
      <c r="B15" s="124"/>
      <c r="C15" s="62"/>
      <c r="D15" s="62"/>
      <c r="E15" s="107"/>
      <c r="F15" s="124"/>
      <c r="G15" s="62"/>
      <c r="H15" s="107"/>
      <c r="I15" s="124"/>
      <c r="J15" s="62"/>
      <c r="K15" s="62"/>
      <c r="L15" s="107"/>
      <c r="M15" s="124"/>
      <c r="N15" s="62"/>
      <c r="O15" s="62"/>
      <c r="P15" s="107"/>
      <c r="Q15" s="62"/>
      <c r="R15" s="694" t="s">
        <v>1085</v>
      </c>
      <c r="S15" s="63" t="s">
        <v>1808</v>
      </c>
      <c r="T15" s="62"/>
      <c r="U15" s="62"/>
      <c r="V15" s="62"/>
      <c r="W15" s="62"/>
      <c r="X15" s="125" t="s">
        <v>1798</v>
      </c>
      <c r="Y15" s="1661"/>
      <c r="Z15" s="1661"/>
      <c r="AA15" s="1661"/>
      <c r="AB15" s="1661"/>
      <c r="AC15" s="1661"/>
      <c r="AD15" s="1661"/>
      <c r="AE15" s="1661"/>
      <c r="AF15" s="1661"/>
      <c r="AG15" s="1661"/>
      <c r="AH15" s="108" t="s">
        <v>1797</v>
      </c>
      <c r="AI15" s="62"/>
      <c r="AJ15" s="62"/>
      <c r="AK15" s="693" t="s">
        <v>1085</v>
      </c>
      <c r="AL15" s="63" t="s">
        <v>1585</v>
      </c>
      <c r="AM15" s="63"/>
      <c r="AN15" s="63"/>
      <c r="AO15" s="109"/>
      <c r="AP15" s="63"/>
      <c r="AQ15" s="110"/>
      <c r="AR15" s="62"/>
      <c r="AS15" s="62"/>
      <c r="AT15" s="62"/>
      <c r="AU15" s="62"/>
      <c r="AV15" s="62"/>
      <c r="AW15" s="62"/>
      <c r="AX15" s="62"/>
    </row>
    <row r="16" spans="1:50" ht="12" customHeight="1">
      <c r="A16" s="1666"/>
      <c r="B16" s="124"/>
      <c r="C16" s="62"/>
      <c r="D16" s="62"/>
      <c r="E16" s="107"/>
      <c r="F16" s="124"/>
      <c r="G16" s="62"/>
      <c r="H16" s="107"/>
      <c r="I16" s="124"/>
      <c r="J16" s="62"/>
      <c r="K16" s="62"/>
      <c r="L16" s="107"/>
      <c r="M16" s="124"/>
      <c r="N16" s="62"/>
      <c r="O16" s="62"/>
      <c r="P16" s="107"/>
      <c r="Q16" s="62" t="s">
        <v>169</v>
      </c>
      <c r="R16" s="62" t="s">
        <v>1809</v>
      </c>
      <c r="S16" s="62"/>
      <c r="T16" s="125"/>
      <c r="U16" s="62"/>
      <c r="V16" s="62"/>
      <c r="W16" s="62"/>
      <c r="X16" s="125"/>
      <c r="Y16" s="129"/>
      <c r="Z16" s="129"/>
      <c r="AA16" s="129"/>
      <c r="AB16" s="129"/>
      <c r="AC16" s="108"/>
      <c r="AD16" s="108"/>
      <c r="AE16" s="108"/>
      <c r="AF16" s="108"/>
      <c r="AG16" s="108"/>
      <c r="AH16" s="108"/>
      <c r="AI16" s="62"/>
      <c r="AJ16" s="62"/>
      <c r="AK16" s="693" t="s">
        <v>1085</v>
      </c>
      <c r="AL16" s="63" t="s">
        <v>249</v>
      </c>
      <c r="AM16" s="63"/>
      <c r="AN16" s="63"/>
      <c r="AO16" s="124"/>
      <c r="AP16" s="62"/>
      <c r="AQ16" s="110"/>
      <c r="AR16" s="62"/>
      <c r="AS16" s="62"/>
      <c r="AT16" s="62"/>
      <c r="AU16" s="62"/>
      <c r="AV16" s="62"/>
      <c r="AW16" s="62"/>
      <c r="AX16" s="62"/>
    </row>
    <row r="17" spans="1:50" ht="12" customHeight="1">
      <c r="A17" s="1666"/>
      <c r="B17" s="124"/>
      <c r="C17" s="62"/>
      <c r="D17" s="62"/>
      <c r="E17" s="107"/>
      <c r="F17" s="124"/>
      <c r="G17" s="62"/>
      <c r="H17" s="107"/>
      <c r="I17" s="124"/>
      <c r="J17" s="62"/>
      <c r="K17" s="62"/>
      <c r="L17" s="107"/>
      <c r="M17" s="127"/>
      <c r="N17" s="116"/>
      <c r="O17" s="116"/>
      <c r="P17" s="157"/>
      <c r="Q17" s="127"/>
      <c r="R17" s="695" t="s">
        <v>1085</v>
      </c>
      <c r="S17" s="116" t="s">
        <v>1810</v>
      </c>
      <c r="T17" s="150"/>
      <c r="U17" s="163"/>
      <c r="V17" s="695" t="s">
        <v>1085</v>
      </c>
      <c r="W17" s="118" t="s">
        <v>1715</v>
      </c>
      <c r="X17" s="116"/>
      <c r="Y17" s="150" t="s">
        <v>1798</v>
      </c>
      <c r="Z17" s="1657"/>
      <c r="AA17" s="1657"/>
      <c r="AB17" s="1657"/>
      <c r="AC17" s="1657"/>
      <c r="AD17" s="1657"/>
      <c r="AE17" s="1657"/>
      <c r="AF17" s="1657"/>
      <c r="AG17" s="1657"/>
      <c r="AH17" s="122" t="s">
        <v>1797</v>
      </c>
      <c r="AI17" s="116"/>
      <c r="AJ17" s="116"/>
      <c r="AK17" s="701" t="s">
        <v>1085</v>
      </c>
      <c r="AL17" s="1840"/>
      <c r="AM17" s="1840"/>
      <c r="AN17" s="1841"/>
      <c r="AO17" s="127"/>
      <c r="AP17" s="116"/>
      <c r="AQ17" s="119"/>
      <c r="AR17" s="62"/>
      <c r="AS17" s="62"/>
      <c r="AT17" s="62"/>
      <c r="AU17" s="62"/>
      <c r="AV17" s="62"/>
      <c r="AW17" s="62"/>
      <c r="AX17" s="62"/>
    </row>
    <row r="18" spans="1:50" ht="12" customHeight="1">
      <c r="A18" s="1666"/>
      <c r="B18" s="124"/>
      <c r="C18" s="62"/>
      <c r="D18" s="62"/>
      <c r="E18" s="107"/>
      <c r="F18" s="124"/>
      <c r="G18" s="62"/>
      <c r="H18" s="107"/>
      <c r="I18" s="124"/>
      <c r="J18" s="62"/>
      <c r="K18" s="62"/>
      <c r="L18" s="107"/>
      <c r="M18" s="1762" t="s">
        <v>2025</v>
      </c>
      <c r="N18" s="1763"/>
      <c r="O18" s="1763"/>
      <c r="P18" s="1771"/>
      <c r="Q18" s="62" t="s">
        <v>169</v>
      </c>
      <c r="R18" s="62" t="s">
        <v>1811</v>
      </c>
      <c r="S18" s="62"/>
      <c r="T18" s="62"/>
      <c r="U18" s="62"/>
      <c r="V18" s="62"/>
      <c r="W18" s="62"/>
      <c r="X18" s="62"/>
      <c r="Y18" s="62"/>
      <c r="Z18" s="62"/>
      <c r="AA18" s="62"/>
      <c r="AB18" s="62"/>
      <c r="AC18" s="62"/>
      <c r="AD18" s="62"/>
      <c r="AE18" s="62"/>
      <c r="AF18" s="62"/>
      <c r="AG18" s="62"/>
      <c r="AH18" s="108"/>
      <c r="AI18" s="62"/>
      <c r="AJ18" s="62"/>
      <c r="AK18" s="693" t="s">
        <v>1085</v>
      </c>
      <c r="AL18" s="63" t="s">
        <v>1588</v>
      </c>
      <c r="AM18" s="63"/>
      <c r="AN18" s="63"/>
      <c r="AO18" s="124"/>
      <c r="AP18" s="62"/>
      <c r="AQ18" s="110"/>
      <c r="AR18" s="62"/>
      <c r="AS18" s="62"/>
      <c r="AT18" s="62"/>
      <c r="AU18" s="62"/>
      <c r="AV18" s="62"/>
      <c r="AW18" s="62"/>
      <c r="AX18" s="62"/>
    </row>
    <row r="19" spans="1:50" ht="12" customHeight="1">
      <c r="A19" s="1666"/>
      <c r="B19" s="124"/>
      <c r="C19" s="62"/>
      <c r="D19" s="62"/>
      <c r="E19" s="107"/>
      <c r="F19" s="124"/>
      <c r="G19" s="62"/>
      <c r="H19" s="107"/>
      <c r="I19" s="124"/>
      <c r="J19" s="62"/>
      <c r="K19" s="62"/>
      <c r="L19" s="107"/>
      <c r="M19" s="1762"/>
      <c r="N19" s="1763"/>
      <c r="O19" s="1763"/>
      <c r="P19" s="1771"/>
      <c r="Q19" s="125"/>
      <c r="R19" s="694" t="s">
        <v>1085</v>
      </c>
      <c r="S19" s="62" t="s">
        <v>1812</v>
      </c>
      <c r="T19" s="62"/>
      <c r="U19" s="62"/>
      <c r="V19" s="62"/>
      <c r="W19" s="108"/>
      <c r="X19" s="694" t="s">
        <v>1085</v>
      </c>
      <c r="Y19" s="121" t="s">
        <v>1813</v>
      </c>
      <c r="Z19" s="108"/>
      <c r="AA19" s="108"/>
      <c r="AB19" s="108"/>
      <c r="AC19" s="108"/>
      <c r="AD19" s="694" t="s">
        <v>1085</v>
      </c>
      <c r="AE19" s="121" t="s">
        <v>1814</v>
      </c>
      <c r="AF19" s="108"/>
      <c r="AG19" s="108"/>
      <c r="AH19" s="108"/>
      <c r="AI19" s="62"/>
      <c r="AJ19" s="62"/>
      <c r="AK19" s="693" t="s">
        <v>1085</v>
      </c>
      <c r="AL19" s="63" t="s">
        <v>1585</v>
      </c>
      <c r="AM19" s="63"/>
      <c r="AN19" s="63"/>
      <c r="AO19" s="124"/>
      <c r="AP19" s="62"/>
      <c r="AQ19" s="110"/>
      <c r="AR19" s="62"/>
      <c r="AS19" s="62"/>
      <c r="AT19" s="62"/>
      <c r="AU19" s="62"/>
      <c r="AV19" s="62"/>
      <c r="AW19" s="62"/>
      <c r="AX19" s="62"/>
    </row>
    <row r="20" spans="1:50" ht="12" customHeight="1">
      <c r="A20" s="1666"/>
      <c r="B20" s="124"/>
      <c r="C20" s="62"/>
      <c r="D20" s="62"/>
      <c r="E20" s="107"/>
      <c r="F20" s="124"/>
      <c r="G20" s="62"/>
      <c r="H20" s="107"/>
      <c r="I20" s="124"/>
      <c r="J20" s="62"/>
      <c r="K20" s="62"/>
      <c r="L20" s="107"/>
      <c r="M20" s="124"/>
      <c r="N20" s="62"/>
      <c r="O20" s="62"/>
      <c r="P20" s="107"/>
      <c r="Q20" s="62"/>
      <c r="R20" s="694" t="s">
        <v>1085</v>
      </c>
      <c r="S20" s="63" t="s">
        <v>1715</v>
      </c>
      <c r="T20" s="62"/>
      <c r="U20" s="125" t="s">
        <v>1798</v>
      </c>
      <c r="V20" s="1661"/>
      <c r="W20" s="1661"/>
      <c r="X20" s="1661"/>
      <c r="Y20" s="1661"/>
      <c r="Z20" s="1661"/>
      <c r="AA20" s="1661"/>
      <c r="AB20" s="1661"/>
      <c r="AC20" s="1661"/>
      <c r="AD20" s="1661"/>
      <c r="AE20" s="108" t="s">
        <v>1797</v>
      </c>
      <c r="AF20" s="108"/>
      <c r="AG20" s="108"/>
      <c r="AH20" s="108"/>
      <c r="AI20" s="62"/>
      <c r="AJ20" s="62"/>
      <c r="AK20" s="693" t="s">
        <v>1085</v>
      </c>
      <c r="AL20" s="63" t="s">
        <v>249</v>
      </c>
      <c r="AM20" s="63"/>
      <c r="AN20" s="63"/>
      <c r="AO20" s="124"/>
      <c r="AP20" s="62"/>
      <c r="AQ20" s="110"/>
      <c r="AR20" s="62"/>
      <c r="AS20" s="62"/>
      <c r="AT20" s="62"/>
      <c r="AU20" s="62"/>
      <c r="AV20" s="62"/>
      <c r="AW20" s="62"/>
      <c r="AX20" s="62"/>
    </row>
    <row r="21" spans="1:50" ht="12" customHeight="1">
      <c r="A21" s="1666"/>
      <c r="B21" s="124"/>
      <c r="C21" s="62"/>
      <c r="D21" s="62"/>
      <c r="E21" s="107"/>
      <c r="F21" s="124"/>
      <c r="G21" s="62"/>
      <c r="H21" s="107"/>
      <c r="I21" s="124"/>
      <c r="J21" s="62"/>
      <c r="K21" s="62"/>
      <c r="L21" s="107"/>
      <c r="M21" s="124"/>
      <c r="N21" s="62"/>
      <c r="O21" s="62"/>
      <c r="P21" s="107"/>
      <c r="Q21" s="62" t="s">
        <v>169</v>
      </c>
      <c r="R21" s="62" t="s">
        <v>1815</v>
      </c>
      <c r="S21" s="63"/>
      <c r="T21" s="62"/>
      <c r="U21" s="62"/>
      <c r="V21" s="62"/>
      <c r="W21" s="62"/>
      <c r="X21" s="62"/>
      <c r="Y21" s="108"/>
      <c r="Z21" s="108"/>
      <c r="AA21" s="108"/>
      <c r="AB21" s="108"/>
      <c r="AC21" s="108"/>
      <c r="AD21" s="108"/>
      <c r="AE21" s="108"/>
      <c r="AF21" s="108"/>
      <c r="AG21" s="108"/>
      <c r="AH21" s="108"/>
      <c r="AI21" s="62"/>
      <c r="AJ21" s="62"/>
      <c r="AK21" s="693" t="s">
        <v>1085</v>
      </c>
      <c r="AL21" s="1828"/>
      <c r="AM21" s="1828"/>
      <c r="AN21" s="1829"/>
      <c r="AO21" s="124"/>
      <c r="AP21" s="62"/>
      <c r="AQ21" s="110"/>
      <c r="AR21" s="62"/>
      <c r="AS21" s="62"/>
      <c r="AT21" s="62"/>
      <c r="AU21" s="62"/>
      <c r="AV21" s="62"/>
      <c r="AW21" s="62"/>
      <c r="AX21" s="62"/>
    </row>
    <row r="22" spans="1:50" ht="12" customHeight="1">
      <c r="A22" s="1666"/>
      <c r="B22" s="124"/>
      <c r="C22" s="62"/>
      <c r="D22" s="62"/>
      <c r="E22" s="107"/>
      <c r="F22" s="124"/>
      <c r="G22" s="62"/>
      <c r="H22" s="107"/>
      <c r="I22" s="124"/>
      <c r="J22" s="62"/>
      <c r="K22" s="62"/>
      <c r="L22" s="107"/>
      <c r="M22" s="124"/>
      <c r="N22" s="62"/>
      <c r="O22" s="62"/>
      <c r="P22" s="107"/>
      <c r="Q22" s="125"/>
      <c r="R22" s="695" t="s">
        <v>1085</v>
      </c>
      <c r="S22" s="116" t="s">
        <v>322</v>
      </c>
      <c r="T22" s="116"/>
      <c r="U22" s="116"/>
      <c r="V22" s="116"/>
      <c r="W22" s="122"/>
      <c r="X22" s="695" t="s">
        <v>1085</v>
      </c>
      <c r="Y22" s="201" t="s">
        <v>1816</v>
      </c>
      <c r="Z22" s="122"/>
      <c r="AA22" s="118"/>
      <c r="AB22" s="116"/>
      <c r="AC22" s="116"/>
      <c r="AD22" s="116"/>
      <c r="AE22" s="116"/>
      <c r="AF22" s="116"/>
      <c r="AG22" s="116"/>
      <c r="AH22" s="116"/>
      <c r="AI22" s="116"/>
      <c r="AJ22" s="157"/>
      <c r="AK22" s="701" t="s">
        <v>1085</v>
      </c>
      <c r="AL22" s="1840"/>
      <c r="AM22" s="1840"/>
      <c r="AN22" s="1841"/>
      <c r="AO22" s="124"/>
      <c r="AP22" s="62"/>
      <c r="AQ22" s="110"/>
      <c r="AR22" s="62"/>
      <c r="AS22" s="62"/>
      <c r="AT22" s="62"/>
      <c r="AU22" s="62"/>
      <c r="AV22" s="62"/>
      <c r="AW22" s="62"/>
      <c r="AX22" s="62"/>
    </row>
    <row r="23" spans="1:50" ht="12" customHeight="1">
      <c r="A23" s="1666"/>
      <c r="B23" s="124"/>
      <c r="C23" s="62"/>
      <c r="D23" s="62"/>
      <c r="E23" s="107"/>
      <c r="F23" s="124"/>
      <c r="G23" s="62"/>
      <c r="H23" s="107"/>
      <c r="I23" s="124"/>
      <c r="J23" s="62"/>
      <c r="K23" s="62"/>
      <c r="L23" s="107"/>
      <c r="M23" s="1817" t="s">
        <v>1821</v>
      </c>
      <c r="N23" s="1818"/>
      <c r="O23" s="1818"/>
      <c r="P23" s="1819"/>
      <c r="Q23" s="113" t="s">
        <v>503</v>
      </c>
      <c r="R23" s="62" t="s">
        <v>1817</v>
      </c>
      <c r="S23" s="62"/>
      <c r="T23" s="62"/>
      <c r="U23" s="62"/>
      <c r="V23" s="62"/>
      <c r="W23" s="62"/>
      <c r="X23" s="62"/>
      <c r="Y23" s="62"/>
      <c r="Z23" s="62"/>
      <c r="AA23" s="62"/>
      <c r="AB23" s="62"/>
      <c r="AC23" s="62" t="s">
        <v>1791</v>
      </c>
      <c r="AD23" s="694" t="s">
        <v>1085</v>
      </c>
      <c r="AE23" s="108" t="s">
        <v>895</v>
      </c>
      <c r="AG23" s="694" t="s">
        <v>1085</v>
      </c>
      <c r="AH23" s="108" t="s">
        <v>726</v>
      </c>
      <c r="AI23" s="108" t="s">
        <v>1792</v>
      </c>
      <c r="AJ23" s="107"/>
      <c r="AK23" s="693" t="s">
        <v>1085</v>
      </c>
      <c r="AL23" s="63" t="s">
        <v>161</v>
      </c>
      <c r="AM23" s="63"/>
      <c r="AN23" s="63"/>
      <c r="AO23" s="143"/>
      <c r="AP23" s="113"/>
      <c r="AQ23" s="537"/>
      <c r="AR23" s="62"/>
      <c r="AS23" s="62"/>
      <c r="AT23" s="62"/>
      <c r="AU23" s="62"/>
      <c r="AV23" s="62"/>
      <c r="AW23" s="62"/>
      <c r="AX23" s="62"/>
    </row>
    <row r="24" spans="1:50" ht="12" customHeight="1">
      <c r="A24" s="1666"/>
      <c r="B24" s="124"/>
      <c r="C24" s="62"/>
      <c r="D24" s="62"/>
      <c r="E24" s="107"/>
      <c r="F24" s="124"/>
      <c r="G24" s="62"/>
      <c r="H24" s="107"/>
      <c r="I24" s="124"/>
      <c r="J24" s="62"/>
      <c r="K24" s="62"/>
      <c r="L24" s="107"/>
      <c r="M24" s="1820"/>
      <c r="N24" s="1821"/>
      <c r="O24" s="1821"/>
      <c r="P24" s="1822"/>
      <c r="Q24" s="694" t="s">
        <v>328</v>
      </c>
      <c r="R24" s="1842" t="s">
        <v>1818</v>
      </c>
      <c r="S24" s="1816"/>
      <c r="T24" s="1816"/>
      <c r="U24" s="1816"/>
      <c r="V24" s="1816"/>
      <c r="W24" s="1816"/>
      <c r="X24" s="1816"/>
      <c r="Y24" s="1816"/>
      <c r="Z24" s="1816"/>
      <c r="AA24" s="1816"/>
      <c r="AB24" s="1816"/>
      <c r="AC24" s="1816"/>
      <c r="AD24" s="1816"/>
      <c r="AE24" s="1816"/>
      <c r="AF24" s="1816"/>
      <c r="AG24" s="1816"/>
      <c r="AH24" s="1816"/>
      <c r="AI24" s="1816"/>
      <c r="AJ24" s="1836"/>
      <c r="AK24" s="693" t="s">
        <v>1085</v>
      </c>
      <c r="AL24" s="63" t="s">
        <v>1588</v>
      </c>
      <c r="AM24" s="63"/>
      <c r="AN24" s="63"/>
      <c r="AO24" s="124"/>
      <c r="AP24" s="62"/>
      <c r="AQ24" s="110"/>
      <c r="AR24" s="62"/>
      <c r="AS24" s="62"/>
      <c r="AT24" s="62" t="s">
        <v>507</v>
      </c>
      <c r="AU24" s="62" t="s">
        <v>290</v>
      </c>
      <c r="AV24" s="62" t="s">
        <v>291</v>
      </c>
      <c r="AW24" s="62" t="s">
        <v>292</v>
      </c>
      <c r="AX24" s="62" t="s">
        <v>293</v>
      </c>
    </row>
    <row r="25" spans="1:50" ht="12" customHeight="1">
      <c r="A25" s="1666"/>
      <c r="B25" s="124"/>
      <c r="C25" s="62"/>
      <c r="D25" s="62"/>
      <c r="E25" s="107"/>
      <c r="F25" s="124"/>
      <c r="G25" s="62"/>
      <c r="H25" s="107"/>
      <c r="I25" s="124"/>
      <c r="J25" s="62"/>
      <c r="K25" s="62"/>
      <c r="L25" s="107"/>
      <c r="M25" s="124"/>
      <c r="N25" s="62"/>
      <c r="O25" s="62"/>
      <c r="P25" s="107"/>
      <c r="Q25" s="62"/>
      <c r="R25" s="1816"/>
      <c r="S25" s="1816"/>
      <c r="T25" s="1816"/>
      <c r="U25" s="1816"/>
      <c r="V25" s="1816"/>
      <c r="W25" s="1816"/>
      <c r="X25" s="1816"/>
      <c r="Y25" s="1816"/>
      <c r="Z25" s="1816"/>
      <c r="AA25" s="1816"/>
      <c r="AB25" s="1816"/>
      <c r="AC25" s="1816"/>
      <c r="AD25" s="1816"/>
      <c r="AE25" s="1816"/>
      <c r="AF25" s="1816"/>
      <c r="AG25" s="1816"/>
      <c r="AH25" s="1816"/>
      <c r="AI25" s="1816"/>
      <c r="AJ25" s="1836"/>
      <c r="AK25" s="693" t="s">
        <v>1085</v>
      </c>
      <c r="AL25" s="63" t="s">
        <v>1585</v>
      </c>
      <c r="AM25" s="63"/>
      <c r="AN25" s="63"/>
      <c r="AO25" s="124"/>
      <c r="AP25" s="62"/>
      <c r="AQ25" s="110"/>
      <c r="AR25" s="62"/>
      <c r="AS25" s="62"/>
      <c r="AT25" s="62"/>
      <c r="AU25" s="62"/>
      <c r="AV25" s="62"/>
      <c r="AW25" s="62"/>
      <c r="AX25" s="62"/>
    </row>
    <row r="26" spans="1:50" ht="12" customHeight="1">
      <c r="A26" s="1666"/>
      <c r="B26" s="124"/>
      <c r="C26" s="62"/>
      <c r="D26" s="62"/>
      <c r="E26" s="107"/>
      <c r="F26" s="124"/>
      <c r="G26" s="62"/>
      <c r="H26" s="107"/>
      <c r="I26" s="124"/>
      <c r="J26" s="62"/>
      <c r="K26" s="62"/>
      <c r="L26" s="107"/>
      <c r="M26" s="124"/>
      <c r="N26" s="62"/>
      <c r="O26" s="62"/>
      <c r="P26" s="107"/>
      <c r="Q26" s="62"/>
      <c r="R26" s="1816"/>
      <c r="S26" s="1816"/>
      <c r="T26" s="1816"/>
      <c r="U26" s="1816"/>
      <c r="V26" s="1816"/>
      <c r="W26" s="1816"/>
      <c r="X26" s="1816"/>
      <c r="Y26" s="1816"/>
      <c r="Z26" s="1816"/>
      <c r="AA26" s="1816"/>
      <c r="AB26" s="1816"/>
      <c r="AC26" s="1816"/>
      <c r="AD26" s="1816"/>
      <c r="AE26" s="1816"/>
      <c r="AF26" s="1816"/>
      <c r="AG26" s="1816"/>
      <c r="AH26" s="1816"/>
      <c r="AI26" s="1816"/>
      <c r="AJ26" s="1836"/>
      <c r="AK26" s="693" t="s">
        <v>1085</v>
      </c>
      <c r="AL26" s="63" t="s">
        <v>249</v>
      </c>
      <c r="AM26" s="63"/>
      <c r="AN26" s="63"/>
      <c r="AO26" s="124"/>
      <c r="AP26" s="62"/>
      <c r="AQ26" s="110"/>
      <c r="AR26" s="62"/>
      <c r="AS26" s="62"/>
      <c r="AT26" s="62"/>
      <c r="AU26" s="62"/>
      <c r="AV26" s="62"/>
      <c r="AW26" s="62"/>
      <c r="AX26" s="62"/>
    </row>
    <row r="27" spans="1:50" ht="12" customHeight="1">
      <c r="A27" s="1666"/>
      <c r="B27" s="124"/>
      <c r="C27" s="62"/>
      <c r="D27" s="62"/>
      <c r="E27" s="107"/>
      <c r="F27" s="124"/>
      <c r="G27" s="62"/>
      <c r="H27" s="107"/>
      <c r="I27" s="124"/>
      <c r="J27" s="62"/>
      <c r="K27" s="62"/>
      <c r="L27" s="107"/>
      <c r="M27" s="124"/>
      <c r="N27" s="62"/>
      <c r="O27" s="62"/>
      <c r="P27" s="107"/>
      <c r="Q27" s="694" t="s">
        <v>328</v>
      </c>
      <c r="R27" s="167" t="s">
        <v>1819</v>
      </c>
      <c r="S27" s="62"/>
      <c r="T27" s="62"/>
      <c r="U27" s="62"/>
      <c r="V27" s="62"/>
      <c r="W27" s="62"/>
      <c r="X27" s="62"/>
      <c r="Y27" s="62"/>
      <c r="Z27" s="62"/>
      <c r="AA27" s="62"/>
      <c r="AB27" s="62"/>
      <c r="AC27" s="62"/>
      <c r="AD27" s="62"/>
      <c r="AE27" s="62"/>
      <c r="AF27" s="62"/>
      <c r="AG27" s="62"/>
      <c r="AH27" s="138"/>
      <c r="AI27" s="62"/>
      <c r="AJ27" s="62"/>
      <c r="AK27" s="693" t="s">
        <v>1085</v>
      </c>
      <c r="AL27" s="1828"/>
      <c r="AM27" s="1828"/>
      <c r="AN27" s="1829"/>
      <c r="AO27" s="124"/>
      <c r="AP27" s="62"/>
      <c r="AQ27" s="110"/>
      <c r="AR27" s="62"/>
      <c r="AS27" s="62"/>
      <c r="AT27" s="62"/>
      <c r="AU27" s="62"/>
      <c r="AV27" s="62"/>
      <c r="AW27" s="62"/>
      <c r="AX27" s="62"/>
    </row>
    <row r="28" spans="1:50" ht="12" customHeight="1">
      <c r="A28" s="1666"/>
      <c r="B28" s="124"/>
      <c r="C28" s="62"/>
      <c r="D28" s="62"/>
      <c r="E28" s="107"/>
      <c r="F28" s="124"/>
      <c r="G28" s="62"/>
      <c r="H28" s="107"/>
      <c r="I28" s="124"/>
      <c r="J28" s="62"/>
      <c r="K28" s="62"/>
      <c r="L28" s="107"/>
      <c r="M28" s="124"/>
      <c r="N28" s="62"/>
      <c r="O28" s="62"/>
      <c r="P28" s="107"/>
      <c r="Q28" s="695" t="s">
        <v>1085</v>
      </c>
      <c r="R28" s="171" t="s">
        <v>1820</v>
      </c>
      <c r="S28" s="116"/>
      <c r="T28" s="116"/>
      <c r="U28" s="116"/>
      <c r="V28" s="116"/>
      <c r="W28" s="116"/>
      <c r="X28" s="116"/>
      <c r="Y28" s="116"/>
      <c r="Z28" s="116"/>
      <c r="AA28" s="116"/>
      <c r="AB28" s="116"/>
      <c r="AC28" s="116"/>
      <c r="AD28" s="116"/>
      <c r="AE28" s="116"/>
      <c r="AF28" s="116"/>
      <c r="AG28" s="116"/>
      <c r="AH28" s="116"/>
      <c r="AI28" s="116"/>
      <c r="AJ28" s="116"/>
      <c r="AK28" s="701" t="s">
        <v>1085</v>
      </c>
      <c r="AL28" s="1840"/>
      <c r="AM28" s="1840"/>
      <c r="AN28" s="1841"/>
      <c r="AO28" s="127"/>
      <c r="AP28" s="116"/>
      <c r="AQ28" s="119"/>
      <c r="AR28" s="62"/>
      <c r="AS28" s="62"/>
      <c r="AT28" s="62"/>
      <c r="AU28" s="62"/>
      <c r="AV28" s="62"/>
      <c r="AW28" s="62"/>
      <c r="AX28" s="62"/>
    </row>
    <row r="29" spans="1:50" ht="12" customHeight="1">
      <c r="A29" s="1666"/>
      <c r="B29" s="124"/>
      <c r="C29" s="62"/>
      <c r="D29" s="62"/>
      <c r="E29" s="107"/>
      <c r="F29" s="124"/>
      <c r="G29" s="62"/>
      <c r="H29" s="107"/>
      <c r="I29" s="124"/>
      <c r="J29" s="62"/>
      <c r="K29" s="62"/>
      <c r="L29" s="107"/>
      <c r="M29" s="124"/>
      <c r="N29" s="62"/>
      <c r="O29" s="62"/>
      <c r="P29" s="107"/>
      <c r="Q29" s="694" t="s">
        <v>1085</v>
      </c>
      <c r="R29" s="167" t="s">
        <v>2026</v>
      </c>
      <c r="S29" s="62"/>
      <c r="T29" s="62"/>
      <c r="U29" s="62"/>
      <c r="V29" s="62"/>
      <c r="W29" s="62"/>
      <c r="X29" s="62"/>
      <c r="Y29" s="62"/>
      <c r="Z29" s="62"/>
      <c r="AA29" s="62"/>
      <c r="AB29" s="62"/>
      <c r="AC29" s="62"/>
      <c r="AD29" s="62"/>
      <c r="AE29" s="62"/>
      <c r="AF29" s="62"/>
      <c r="AG29" s="62"/>
      <c r="AH29" s="62"/>
      <c r="AI29" s="62"/>
      <c r="AJ29" s="62"/>
      <c r="AK29" s="693" t="s">
        <v>1085</v>
      </c>
      <c r="AL29" s="63" t="s">
        <v>161</v>
      </c>
      <c r="AM29" s="63"/>
      <c r="AN29" s="63"/>
      <c r="AO29" s="124"/>
      <c r="AP29" s="62"/>
      <c r="AQ29" s="110"/>
      <c r="AR29" s="62"/>
      <c r="AS29" s="62"/>
      <c r="AT29" s="62"/>
      <c r="AU29" s="62"/>
      <c r="AV29" s="62"/>
      <c r="AW29" s="62"/>
      <c r="AX29" s="62"/>
    </row>
    <row r="30" spans="1:50" ht="12" customHeight="1">
      <c r="A30" s="1666"/>
      <c r="B30" s="124"/>
      <c r="C30" s="62"/>
      <c r="D30" s="62"/>
      <c r="E30" s="107"/>
      <c r="F30" s="124"/>
      <c r="G30" s="62"/>
      <c r="H30" s="107"/>
      <c r="I30" s="124"/>
      <c r="J30" s="62"/>
      <c r="K30" s="62"/>
      <c r="L30" s="107"/>
      <c r="M30" s="124"/>
      <c r="N30" s="62"/>
      <c r="O30" s="62"/>
      <c r="P30" s="107"/>
      <c r="Q30" s="694" t="s">
        <v>328</v>
      </c>
      <c r="R30" s="167" t="s">
        <v>1823</v>
      </c>
      <c r="S30" s="62"/>
      <c r="T30" s="62"/>
      <c r="U30" s="62"/>
      <c r="V30" s="62"/>
      <c r="W30" s="62"/>
      <c r="X30" s="62"/>
      <c r="Y30" s="62"/>
      <c r="Z30" s="62"/>
      <c r="AA30" s="62"/>
      <c r="AB30" s="62"/>
      <c r="AC30" s="62"/>
      <c r="AD30" s="62"/>
      <c r="AE30" s="62"/>
      <c r="AF30" s="62"/>
      <c r="AG30" s="62"/>
      <c r="AH30" s="62"/>
      <c r="AI30" s="62"/>
      <c r="AJ30" s="62"/>
      <c r="AK30" s="693" t="s">
        <v>1085</v>
      </c>
      <c r="AL30" s="63" t="s">
        <v>1588</v>
      </c>
      <c r="AM30" s="63"/>
      <c r="AN30" s="63"/>
      <c r="AO30" s="124"/>
      <c r="AP30" s="62"/>
      <c r="AQ30" s="110"/>
      <c r="AR30" s="62"/>
      <c r="AS30" s="62"/>
      <c r="AT30" s="62"/>
      <c r="AU30" s="62"/>
      <c r="AV30" s="62"/>
      <c r="AW30" s="62"/>
      <c r="AX30" s="62"/>
    </row>
    <row r="31" spans="1:50" ht="12" customHeight="1">
      <c r="A31" s="1666"/>
      <c r="B31" s="124"/>
      <c r="C31" s="62"/>
      <c r="D31" s="62"/>
      <c r="E31" s="107"/>
      <c r="F31" s="124"/>
      <c r="G31" s="62"/>
      <c r="H31" s="107"/>
      <c r="I31" s="124"/>
      <c r="J31" s="62"/>
      <c r="K31" s="62"/>
      <c r="L31" s="107"/>
      <c r="M31" s="124"/>
      <c r="N31" s="62"/>
      <c r="O31" s="62"/>
      <c r="P31" s="107"/>
      <c r="Q31" s="694" t="s">
        <v>328</v>
      </c>
      <c r="R31" s="167" t="s">
        <v>1819</v>
      </c>
      <c r="S31" s="62"/>
      <c r="T31" s="62"/>
      <c r="U31" s="62"/>
      <c r="V31" s="62"/>
      <c r="W31" s="62"/>
      <c r="X31" s="62"/>
      <c r="Y31" s="62"/>
      <c r="Z31" s="62"/>
      <c r="AA31" s="62"/>
      <c r="AB31" s="62"/>
      <c r="AC31" s="62"/>
      <c r="AD31" s="62"/>
      <c r="AE31" s="62"/>
      <c r="AF31" s="62"/>
      <c r="AG31" s="62"/>
      <c r="AH31" s="62"/>
      <c r="AI31" s="62"/>
      <c r="AJ31" s="62"/>
      <c r="AK31" s="693" t="s">
        <v>1085</v>
      </c>
      <c r="AL31" s="63" t="s">
        <v>1585</v>
      </c>
      <c r="AM31" s="63"/>
      <c r="AN31" s="63"/>
      <c r="AO31" s="124"/>
      <c r="AP31" s="62"/>
      <c r="AQ31" s="110"/>
      <c r="AR31" s="62"/>
      <c r="AS31" s="62"/>
      <c r="AT31" s="62"/>
      <c r="AU31" s="62"/>
      <c r="AV31" s="62"/>
      <c r="AW31" s="62"/>
      <c r="AX31" s="62"/>
    </row>
    <row r="32" spans="1:50" ht="12" customHeight="1">
      <c r="A32" s="1666"/>
      <c r="B32" s="124"/>
      <c r="C32" s="62"/>
      <c r="D32" s="62"/>
      <c r="E32" s="107"/>
      <c r="F32" s="124"/>
      <c r="G32" s="62"/>
      <c r="H32" s="107"/>
      <c r="I32" s="124"/>
      <c r="J32" s="62"/>
      <c r="K32" s="62"/>
      <c r="L32" s="107"/>
      <c r="M32" s="124"/>
      <c r="N32" s="62"/>
      <c r="O32" s="62"/>
      <c r="P32" s="107"/>
      <c r="Q32" s="693" t="s">
        <v>328</v>
      </c>
      <c r="R32" s="167" t="s">
        <v>1820</v>
      </c>
      <c r="S32" s="62"/>
      <c r="T32" s="62"/>
      <c r="U32" s="62"/>
      <c r="V32" s="62"/>
      <c r="W32" s="62"/>
      <c r="X32" s="62"/>
      <c r="Y32" s="62"/>
      <c r="Z32" s="62"/>
      <c r="AA32" s="62"/>
      <c r="AB32" s="62"/>
      <c r="AC32" s="62"/>
      <c r="AD32" s="62"/>
      <c r="AE32" s="62"/>
      <c r="AF32" s="62"/>
      <c r="AG32" s="62"/>
      <c r="AH32" s="62"/>
      <c r="AI32" s="62"/>
      <c r="AJ32" s="62"/>
      <c r="AK32" s="693" t="s">
        <v>1085</v>
      </c>
      <c r="AL32" s="63" t="s">
        <v>249</v>
      </c>
      <c r="AM32" s="63"/>
      <c r="AN32" s="63"/>
      <c r="AO32" s="124"/>
      <c r="AP32" s="62"/>
      <c r="AQ32" s="110"/>
      <c r="AR32" s="62"/>
      <c r="AS32" s="62"/>
      <c r="AT32" s="62"/>
      <c r="AU32" s="62"/>
      <c r="AV32" s="62"/>
      <c r="AW32" s="62"/>
      <c r="AX32" s="62"/>
    </row>
    <row r="33" spans="1:50" ht="12" customHeight="1">
      <c r="A33" s="1666"/>
      <c r="B33" s="124"/>
      <c r="C33" s="62"/>
      <c r="D33" s="62"/>
      <c r="E33" s="107"/>
      <c r="F33" s="124"/>
      <c r="G33" s="62"/>
      <c r="H33" s="107"/>
      <c r="I33" s="124"/>
      <c r="J33" s="62"/>
      <c r="K33" s="62"/>
      <c r="L33" s="107"/>
      <c r="M33" s="124"/>
      <c r="N33" s="62"/>
      <c r="O33" s="62"/>
      <c r="P33" s="107"/>
      <c r="Q33" s="62" t="s">
        <v>503</v>
      </c>
      <c r="R33" s="62" t="s">
        <v>1824</v>
      </c>
      <c r="S33" s="62"/>
      <c r="T33" s="62"/>
      <c r="U33" s="62"/>
      <c r="V33" s="62"/>
      <c r="W33" s="62"/>
      <c r="X33" s="62"/>
      <c r="Y33" s="62"/>
      <c r="Z33" s="62"/>
      <c r="AA33" s="62"/>
      <c r="AB33" s="62"/>
      <c r="AC33" s="62"/>
      <c r="AD33" s="62"/>
      <c r="AE33" s="62"/>
      <c r="AF33" s="62"/>
      <c r="AG33" s="62"/>
      <c r="AH33" s="62"/>
      <c r="AI33" s="62"/>
      <c r="AJ33" s="62"/>
      <c r="AK33" s="693" t="s">
        <v>1085</v>
      </c>
      <c r="AL33" s="760"/>
      <c r="AM33" s="760"/>
      <c r="AN33" s="761"/>
      <c r="AO33" s="124"/>
      <c r="AP33" s="62"/>
      <c r="AQ33" s="110"/>
      <c r="AR33" s="62"/>
      <c r="AS33" s="62"/>
      <c r="AT33" s="62"/>
      <c r="AU33" s="62"/>
      <c r="AV33" s="62"/>
      <c r="AW33" s="62"/>
      <c r="AX33" s="62"/>
    </row>
    <row r="34" spans="1:50" ht="12" customHeight="1">
      <c r="A34" s="1666"/>
      <c r="B34" s="124"/>
      <c r="C34" s="62"/>
      <c r="D34" s="62"/>
      <c r="E34" s="107"/>
      <c r="F34" s="124"/>
      <c r="G34" s="62"/>
      <c r="H34" s="107"/>
      <c r="I34" s="124"/>
      <c r="J34" s="62"/>
      <c r="K34" s="62"/>
      <c r="L34" s="107"/>
      <c r="M34" s="124"/>
      <c r="N34" s="62"/>
      <c r="O34" s="62"/>
      <c r="P34" s="107"/>
      <c r="Q34" s="63"/>
      <c r="R34" s="62" t="s">
        <v>1791</v>
      </c>
      <c r="S34" s="694" t="s">
        <v>1085</v>
      </c>
      <c r="T34" s="108" t="s">
        <v>895</v>
      </c>
      <c r="V34" s="694" t="s">
        <v>1085</v>
      </c>
      <c r="W34" s="108" t="s">
        <v>726</v>
      </c>
      <c r="X34" s="108" t="s">
        <v>1792</v>
      </c>
      <c r="Y34" s="62"/>
      <c r="Z34" s="62"/>
      <c r="AA34" s="62"/>
      <c r="AB34" s="62"/>
      <c r="AC34" s="62"/>
      <c r="AD34" s="62"/>
      <c r="AE34" s="62"/>
      <c r="AF34" s="62"/>
      <c r="AG34" s="62"/>
      <c r="AH34" s="62"/>
      <c r="AI34" s="62"/>
      <c r="AJ34" s="62"/>
      <c r="AK34" s="693" t="s">
        <v>1085</v>
      </c>
      <c r="AL34" s="1828"/>
      <c r="AM34" s="1828"/>
      <c r="AN34" s="1829"/>
      <c r="AO34" s="124"/>
      <c r="AP34" s="62"/>
      <c r="AQ34" s="110"/>
      <c r="AR34" s="62"/>
      <c r="AS34" s="62"/>
      <c r="AT34" s="62"/>
      <c r="AU34" s="62"/>
      <c r="AV34" s="62"/>
      <c r="AW34" s="62"/>
      <c r="AX34" s="62"/>
    </row>
    <row r="35" spans="1:50" ht="12" customHeight="1">
      <c r="A35" s="1666"/>
      <c r="B35" s="124"/>
      <c r="C35" s="62"/>
      <c r="D35" s="62"/>
      <c r="E35" s="107"/>
      <c r="F35" s="124"/>
      <c r="G35" s="62"/>
      <c r="H35" s="107"/>
      <c r="I35" s="127"/>
      <c r="J35" s="116"/>
      <c r="K35" s="116"/>
      <c r="L35" s="157"/>
      <c r="M35" s="127"/>
      <c r="N35" s="116"/>
      <c r="O35" s="116"/>
      <c r="P35" s="116"/>
      <c r="Q35" s="701" t="s">
        <v>1085</v>
      </c>
      <c r="R35" s="171" t="s">
        <v>1208</v>
      </c>
      <c r="S35" s="116"/>
      <c r="T35" s="116"/>
      <c r="U35" s="116"/>
      <c r="V35" s="150" t="s">
        <v>1798</v>
      </c>
      <c r="W35" s="1657"/>
      <c r="X35" s="1657"/>
      <c r="Y35" s="1657"/>
      <c r="Z35" s="1657"/>
      <c r="AA35" s="122" t="s">
        <v>1797</v>
      </c>
      <c r="AB35" s="116"/>
      <c r="AC35" s="116"/>
      <c r="AD35" s="116"/>
      <c r="AE35" s="116"/>
      <c r="AF35" s="116"/>
      <c r="AG35" s="116"/>
      <c r="AH35" s="116"/>
      <c r="AI35" s="116"/>
      <c r="AJ35" s="116"/>
      <c r="AK35" s="117"/>
      <c r="AL35" s="765"/>
      <c r="AM35" s="765"/>
      <c r="AN35" s="766"/>
      <c r="AO35" s="127"/>
      <c r="AP35" s="116"/>
      <c r="AQ35" s="119"/>
      <c r="AR35" s="62"/>
      <c r="AS35" s="62"/>
      <c r="AT35" s="62"/>
      <c r="AU35" s="62"/>
      <c r="AV35" s="62"/>
      <c r="AW35" s="62"/>
      <c r="AX35" s="62"/>
    </row>
    <row r="36" spans="1:50" ht="12" customHeight="1">
      <c r="A36" s="1666"/>
      <c r="B36" s="124"/>
      <c r="C36" s="62"/>
      <c r="D36" s="62"/>
      <c r="E36" s="107"/>
      <c r="F36" s="124"/>
      <c r="G36" s="62"/>
      <c r="H36" s="107"/>
      <c r="I36" s="1649" t="s">
        <v>1306</v>
      </c>
      <c r="J36" s="1814"/>
      <c r="K36" s="1814"/>
      <c r="L36" s="1814"/>
      <c r="M36" s="1649" t="s">
        <v>1825</v>
      </c>
      <c r="N36" s="1814"/>
      <c r="O36" s="1814"/>
      <c r="P36" s="1814"/>
      <c r="Q36" s="124" t="s">
        <v>169</v>
      </c>
      <c r="R36" s="62" t="s">
        <v>1826</v>
      </c>
      <c r="S36" s="62"/>
      <c r="T36" s="113"/>
      <c r="U36" s="113"/>
      <c r="V36" s="113"/>
      <c r="W36" s="113"/>
      <c r="X36" s="423"/>
      <c r="Y36" s="62"/>
      <c r="Z36" s="62"/>
      <c r="AA36" s="62"/>
      <c r="AB36" s="62"/>
      <c r="AC36" s="62"/>
      <c r="AD36" s="62"/>
      <c r="AE36" s="62"/>
      <c r="AF36" s="62"/>
      <c r="AG36" s="62"/>
      <c r="AH36" s="62"/>
      <c r="AI36" s="113"/>
      <c r="AJ36" s="113"/>
      <c r="AK36" s="696" t="s">
        <v>1085</v>
      </c>
      <c r="AL36" s="63" t="s">
        <v>161</v>
      </c>
      <c r="AM36" s="63"/>
      <c r="AN36" s="63"/>
      <c r="AO36" s="143"/>
      <c r="AP36" s="113"/>
      <c r="AQ36" s="537"/>
      <c r="AR36" s="62"/>
      <c r="AS36" s="62"/>
      <c r="AT36" s="62"/>
      <c r="AU36" s="62"/>
      <c r="AV36" s="62"/>
      <c r="AW36" s="62"/>
      <c r="AX36" s="62"/>
    </row>
    <row r="37" spans="1:50" ht="12" customHeight="1">
      <c r="A37" s="1666"/>
      <c r="B37" s="124"/>
      <c r="C37" s="62"/>
      <c r="D37" s="62"/>
      <c r="E37" s="107"/>
      <c r="F37" s="124"/>
      <c r="G37" s="62"/>
      <c r="H37" s="107"/>
      <c r="I37" s="1815"/>
      <c r="J37" s="1816"/>
      <c r="K37" s="1816"/>
      <c r="L37" s="1816"/>
      <c r="M37" s="1815"/>
      <c r="N37" s="1816"/>
      <c r="O37" s="1816"/>
      <c r="P37" s="1816"/>
      <c r="Q37" s="424" t="s">
        <v>1827</v>
      </c>
      <c r="R37" s="694" t="s">
        <v>1085</v>
      </c>
      <c r="S37" s="63" t="s">
        <v>1828</v>
      </c>
      <c r="T37" s="62"/>
      <c r="U37" s="62"/>
      <c r="V37" s="63"/>
      <c r="W37" s="62"/>
      <c r="X37" s="62"/>
      <c r="Y37" s="62"/>
      <c r="Z37" s="63"/>
      <c r="AA37" s="62"/>
      <c r="AB37" s="62"/>
      <c r="AC37" s="62"/>
      <c r="AD37" s="63"/>
      <c r="AE37" s="62"/>
      <c r="AF37" s="62"/>
      <c r="AG37" s="62"/>
      <c r="AH37" s="62"/>
      <c r="AI37" s="62"/>
      <c r="AJ37" s="62"/>
      <c r="AK37" s="693" t="s">
        <v>1085</v>
      </c>
      <c r="AL37" s="63" t="s">
        <v>1588</v>
      </c>
      <c r="AM37" s="63"/>
      <c r="AN37" s="63"/>
      <c r="AO37" s="124"/>
      <c r="AP37" s="62"/>
      <c r="AQ37" s="110"/>
      <c r="AR37" s="62"/>
      <c r="AS37" s="62"/>
      <c r="AT37" s="62"/>
      <c r="AU37" s="62"/>
      <c r="AV37" s="62"/>
      <c r="AW37" s="62"/>
      <c r="AX37" s="62"/>
    </row>
    <row r="38" spans="1:50" ht="12" customHeight="1">
      <c r="A38" s="1666"/>
      <c r="B38" s="124"/>
      <c r="C38" s="62"/>
      <c r="D38" s="62"/>
      <c r="E38" s="107"/>
      <c r="F38" s="124"/>
      <c r="G38" s="62"/>
      <c r="H38" s="107"/>
      <c r="I38" s="124"/>
      <c r="J38" s="62"/>
      <c r="K38" s="62"/>
      <c r="L38" s="62"/>
      <c r="M38" s="124"/>
      <c r="N38" s="62"/>
      <c r="O38" s="62"/>
      <c r="P38" s="62"/>
      <c r="Q38" s="124"/>
      <c r="R38" s="694" t="s">
        <v>1085</v>
      </c>
      <c r="S38" s="63" t="s">
        <v>1829</v>
      </c>
      <c r="T38" s="62"/>
      <c r="U38" s="62"/>
      <c r="V38" s="62"/>
      <c r="W38" s="62"/>
      <c r="X38" s="63"/>
      <c r="Y38" s="62"/>
      <c r="Z38" s="62"/>
      <c r="AA38" s="62"/>
      <c r="AB38" s="63"/>
      <c r="AC38" s="62"/>
      <c r="AD38" s="62"/>
      <c r="AE38" s="62"/>
      <c r="AF38" s="62"/>
      <c r="AG38" s="62"/>
      <c r="AH38" s="62"/>
      <c r="AI38" s="62"/>
      <c r="AJ38" s="62"/>
      <c r="AK38" s="693" t="s">
        <v>1085</v>
      </c>
      <c r="AL38" s="63" t="s">
        <v>1585</v>
      </c>
      <c r="AM38" s="63"/>
      <c r="AN38" s="63"/>
      <c r="AO38" s="124"/>
      <c r="AP38" s="62"/>
      <c r="AQ38" s="110"/>
      <c r="AR38" s="62"/>
      <c r="AS38" s="62"/>
      <c r="AT38" s="62"/>
      <c r="AU38" s="62"/>
      <c r="AV38" s="62"/>
      <c r="AW38" s="62"/>
      <c r="AX38" s="62"/>
    </row>
    <row r="39" spans="1:50" ht="12" customHeight="1">
      <c r="A39" s="1666"/>
      <c r="B39" s="124"/>
      <c r="C39" s="62"/>
      <c r="D39" s="62"/>
      <c r="E39" s="107"/>
      <c r="F39" s="124"/>
      <c r="G39" s="62"/>
      <c r="H39" s="107"/>
      <c r="I39" s="124"/>
      <c r="J39" s="62"/>
      <c r="K39" s="62"/>
      <c r="L39" s="62"/>
      <c r="M39" s="124"/>
      <c r="N39" s="62"/>
      <c r="O39" s="62"/>
      <c r="P39" s="62"/>
      <c r="Q39" s="124"/>
      <c r="R39" s="694" t="s">
        <v>1085</v>
      </c>
      <c r="S39" s="62" t="s">
        <v>1830</v>
      </c>
      <c r="T39" s="62"/>
      <c r="U39" s="62"/>
      <c r="V39" s="62"/>
      <c r="W39" s="62"/>
      <c r="X39" s="62"/>
      <c r="Y39" s="62"/>
      <c r="Z39" s="125"/>
      <c r="AA39" s="62"/>
      <c r="AB39" s="62"/>
      <c r="AC39" s="62"/>
      <c r="AD39" s="62"/>
      <c r="AE39" s="62"/>
      <c r="AF39" s="62"/>
      <c r="AG39" s="62"/>
      <c r="AH39" s="62"/>
      <c r="AI39" s="62"/>
      <c r="AJ39" s="62"/>
      <c r="AK39" s="693" t="s">
        <v>1085</v>
      </c>
      <c r="AL39" s="63" t="s">
        <v>249</v>
      </c>
      <c r="AM39" s="63"/>
      <c r="AN39" s="63"/>
      <c r="AO39" s="124"/>
      <c r="AP39" s="62"/>
      <c r="AQ39" s="110"/>
      <c r="AR39" s="62"/>
      <c r="AS39" s="62"/>
      <c r="AT39" s="62"/>
      <c r="AU39" s="62"/>
      <c r="AV39" s="62"/>
      <c r="AW39" s="62"/>
      <c r="AX39" s="62"/>
    </row>
    <row r="40" spans="1:50" ht="12" customHeight="1">
      <c r="A40" s="1666"/>
      <c r="B40" s="124"/>
      <c r="C40" s="62"/>
      <c r="D40" s="62"/>
      <c r="E40" s="107"/>
      <c r="F40" s="124"/>
      <c r="G40" s="62"/>
      <c r="H40" s="107"/>
      <c r="I40" s="124"/>
      <c r="J40" s="62"/>
      <c r="K40" s="62"/>
      <c r="L40" s="62"/>
      <c r="M40" s="124"/>
      <c r="N40" s="62"/>
      <c r="O40" s="62"/>
      <c r="P40" s="62"/>
      <c r="Q40" s="124"/>
      <c r="R40" s="694" t="s">
        <v>1085</v>
      </c>
      <c r="S40" s="63" t="s">
        <v>1831</v>
      </c>
      <c r="T40" s="62"/>
      <c r="U40" s="62"/>
      <c r="V40" s="63"/>
      <c r="W40" s="62"/>
      <c r="X40" s="62"/>
      <c r="Y40" s="62"/>
      <c r="Z40" s="63"/>
      <c r="AA40" s="62"/>
      <c r="AB40" s="62"/>
      <c r="AC40" s="62"/>
      <c r="AD40" s="63"/>
      <c r="AE40" s="62"/>
      <c r="AF40" s="62"/>
      <c r="AG40" s="62"/>
      <c r="AH40" s="62"/>
      <c r="AI40" s="62"/>
      <c r="AJ40" s="62"/>
      <c r="AK40" s="693" t="s">
        <v>1085</v>
      </c>
      <c r="AL40" s="1828"/>
      <c r="AM40" s="1828"/>
      <c r="AN40" s="1829"/>
      <c r="AO40" s="124"/>
      <c r="AP40" s="62"/>
      <c r="AQ40" s="110"/>
      <c r="AR40" s="62"/>
      <c r="AS40" s="62"/>
      <c r="AT40" s="62"/>
      <c r="AU40" s="62"/>
      <c r="AV40" s="62"/>
      <c r="AW40" s="62"/>
      <c r="AX40" s="62"/>
    </row>
    <row r="41" spans="1:50" ht="12" customHeight="1" thickBot="1">
      <c r="A41" s="1667"/>
      <c r="B41" s="145"/>
      <c r="C41" s="131"/>
      <c r="D41" s="131"/>
      <c r="E41" s="133"/>
      <c r="F41" s="145"/>
      <c r="G41" s="131"/>
      <c r="H41" s="133"/>
      <c r="I41" s="145"/>
      <c r="J41" s="131"/>
      <c r="K41" s="131"/>
      <c r="L41" s="131"/>
      <c r="M41" s="145"/>
      <c r="N41" s="131"/>
      <c r="O41" s="131"/>
      <c r="P41" s="131"/>
      <c r="Q41" s="145"/>
      <c r="R41" s="700" t="s">
        <v>1085</v>
      </c>
      <c r="S41" s="131" t="s">
        <v>1715</v>
      </c>
      <c r="T41" s="131"/>
      <c r="U41" s="165" t="s">
        <v>1798</v>
      </c>
      <c r="V41" s="1845"/>
      <c r="W41" s="1845"/>
      <c r="X41" s="1845"/>
      <c r="Y41" s="1845"/>
      <c r="Z41" s="1845"/>
      <c r="AA41" s="1845"/>
      <c r="AB41" s="1845"/>
      <c r="AC41" s="1845"/>
      <c r="AD41" s="1845"/>
      <c r="AE41" s="1845"/>
      <c r="AF41" s="131" t="s">
        <v>1832</v>
      </c>
      <c r="AG41" s="131"/>
      <c r="AH41" s="131"/>
      <c r="AI41" s="131"/>
      <c r="AJ41" s="131"/>
      <c r="AK41" s="702" t="s">
        <v>1085</v>
      </c>
      <c r="AL41" s="1843"/>
      <c r="AM41" s="1843"/>
      <c r="AN41" s="1844"/>
      <c r="AO41" s="145"/>
      <c r="AP41" s="131"/>
      <c r="AQ41" s="135"/>
    </row>
    <row r="42" spans="1:50" ht="12" customHeight="1"/>
    <row r="43" spans="1:50" ht="12" customHeight="1"/>
    <row r="44" spans="1:50" ht="12" customHeight="1"/>
    <row r="45" spans="1:50" ht="12" customHeight="1"/>
    <row r="46" spans="1:50" ht="12" customHeight="1"/>
    <row r="47" spans="1:50" ht="12" customHeight="1"/>
    <row r="48" spans="1:5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mergeCells count="37">
    <mergeCell ref="AL40:AN40"/>
    <mergeCell ref="AL41:AN41"/>
    <mergeCell ref="Y15:AG15"/>
    <mergeCell ref="Z17:AG17"/>
    <mergeCell ref="V20:AD20"/>
    <mergeCell ref="W35:Z35"/>
    <mergeCell ref="V41:AE41"/>
    <mergeCell ref="AL27:AN27"/>
    <mergeCell ref="AL28:AN28"/>
    <mergeCell ref="AL34:AN34"/>
    <mergeCell ref="AO4:AQ4"/>
    <mergeCell ref="I5:L5"/>
    <mergeCell ref="M5:P5"/>
    <mergeCell ref="M23:P24"/>
    <mergeCell ref="M13:P14"/>
    <mergeCell ref="AK5:AN5"/>
    <mergeCell ref="AL8:AN8"/>
    <mergeCell ref="M10:P12"/>
    <mergeCell ref="AO5:AQ5"/>
    <mergeCell ref="M6:P9"/>
    <mergeCell ref="AL22:AN22"/>
    <mergeCell ref="AL9:AN9"/>
    <mergeCell ref="AL17:AN17"/>
    <mergeCell ref="AL21:AN21"/>
    <mergeCell ref="M18:P19"/>
    <mergeCell ref="R24:AJ26"/>
    <mergeCell ref="F6:H6"/>
    <mergeCell ref="A6:A41"/>
    <mergeCell ref="A1:AC1"/>
    <mergeCell ref="B4:E4"/>
    <mergeCell ref="F4:H4"/>
    <mergeCell ref="I4:L4"/>
    <mergeCell ref="I36:L37"/>
    <mergeCell ref="M36:P37"/>
    <mergeCell ref="B5:E5"/>
    <mergeCell ref="F5:H5"/>
    <mergeCell ref="B11:E11"/>
  </mergeCells>
  <phoneticPr fontId="4"/>
  <dataValidations count="4">
    <dataValidation type="list" showInputMessage="1" showErrorMessage="1" sqref="Z6 AG23 AD23 W6 V34 Z10 S34 W10" xr:uid="{00000000-0002-0000-1000-000000000000}">
      <formula1>"　,■,□"</formula1>
    </dataValidation>
    <dataValidation type="list" allowBlank="1" showInputMessage="1" showErrorMessage="1" sqref="Q35 R22 Q24 V17 R14:R15 X19 R19:R20 X22 Q11 R37:R41 AD19 AD14 X14 R17 Q27:Q32 AK6:AK34 AK36:AK41" xr:uid="{00000000-0002-0000-1000-000001000000}">
      <formula1>"■,□"</formula1>
    </dataValidation>
    <dataValidation type="list" allowBlank="1" showInputMessage="1" showErrorMessage="1" sqref="B11" xr:uid="{00000000-0002-0000-1000-000002000000}">
      <formula1>"■該当なし,□該当なし"</formula1>
    </dataValidation>
    <dataValidation type="list" allowBlank="1" showInputMessage="1" sqref="F6:H6" xr:uid="{00000000-0002-0000-1000-000003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1794" t="s">
        <v>2634</v>
      </c>
      <c r="B1" s="1794"/>
      <c r="C1" s="1794"/>
      <c r="D1" s="1794"/>
      <c r="E1" s="1794"/>
      <c r="F1" s="1794"/>
      <c r="G1" s="1794"/>
      <c r="H1" s="1794"/>
      <c r="I1" s="1794"/>
      <c r="J1" s="1794"/>
      <c r="K1" s="1794"/>
      <c r="L1" s="1794"/>
      <c r="M1" s="1794"/>
      <c r="N1" s="1794"/>
      <c r="O1" s="1794"/>
      <c r="P1" s="1794"/>
      <c r="Q1" s="1794"/>
      <c r="R1" s="1794"/>
      <c r="S1" s="1794"/>
      <c r="T1" s="1794"/>
      <c r="U1" s="1794"/>
      <c r="V1" s="1794"/>
      <c r="W1" s="1794"/>
      <c r="X1" s="1794"/>
      <c r="Y1" s="1794"/>
      <c r="Z1" s="1794"/>
      <c r="AA1" s="1794"/>
      <c r="AB1" s="1794"/>
      <c r="AC1" s="1794"/>
      <c r="AD1" s="62"/>
      <c r="AE1" s="62"/>
      <c r="AF1" s="62"/>
      <c r="AG1" s="62"/>
      <c r="AH1" s="62"/>
      <c r="AI1" s="62"/>
      <c r="AJ1" s="62"/>
      <c r="AK1" s="62"/>
      <c r="AL1" s="62"/>
      <c r="AM1" s="62"/>
      <c r="AN1" s="62"/>
      <c r="AO1" s="125"/>
      <c r="AP1" s="125"/>
      <c r="AQ1" s="125" t="s">
        <v>2810</v>
      </c>
    </row>
    <row r="2" spans="1:43" ht="12"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125"/>
      <c r="AP2" s="125"/>
      <c r="AQ2" s="125"/>
    </row>
    <row r="3" spans="1:43" ht="12" customHeight="1">
      <c r="A3" s="62" t="s">
        <v>212</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125"/>
      <c r="AP3" s="125"/>
      <c r="AQ3" s="125"/>
    </row>
    <row r="4" spans="1:43" ht="12" customHeight="1" thickBot="1">
      <c r="A4" s="155" t="s">
        <v>2401</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t="s">
        <v>108</v>
      </c>
      <c r="AK4" s="62"/>
      <c r="AL4" s="62"/>
      <c r="AM4" s="62"/>
      <c r="AN4" s="62"/>
      <c r="AO4" s="62"/>
      <c r="AP4" s="62"/>
      <c r="AQ4" s="62"/>
    </row>
    <row r="5" spans="1:43" ht="12" customHeight="1">
      <c r="A5" s="523"/>
      <c r="B5" s="1687" t="s">
        <v>112</v>
      </c>
      <c r="C5" s="1688"/>
      <c r="D5" s="1688"/>
      <c r="E5" s="1689"/>
      <c r="F5" s="1690" t="s">
        <v>24</v>
      </c>
      <c r="G5" s="1691"/>
      <c r="H5" s="1692"/>
      <c r="I5" s="1690" t="s">
        <v>113</v>
      </c>
      <c r="J5" s="1691"/>
      <c r="K5" s="1691"/>
      <c r="L5" s="1692"/>
      <c r="M5" s="524"/>
      <c r="N5" s="518"/>
      <c r="O5" s="518"/>
      <c r="P5" s="518"/>
      <c r="Q5" s="518"/>
      <c r="R5" s="518"/>
      <c r="S5" s="518"/>
      <c r="T5" s="518"/>
      <c r="U5" s="518"/>
      <c r="V5" s="518" t="s">
        <v>114</v>
      </c>
      <c r="W5" s="518"/>
      <c r="X5" s="518"/>
      <c r="Y5" s="518"/>
      <c r="Z5" s="518"/>
      <c r="AA5" s="518"/>
      <c r="AB5" s="518"/>
      <c r="AC5" s="518"/>
      <c r="AD5" s="518"/>
      <c r="AE5" s="518"/>
      <c r="AF5" s="518"/>
      <c r="AG5" s="518"/>
      <c r="AH5" s="518"/>
      <c r="AI5" s="518"/>
      <c r="AJ5" s="518"/>
      <c r="AK5" s="146"/>
      <c r="AL5" s="148"/>
      <c r="AM5" s="148"/>
      <c r="AN5" s="525" t="s">
        <v>414</v>
      </c>
      <c r="AO5" s="1690" t="s">
        <v>116</v>
      </c>
      <c r="AP5" s="1691"/>
      <c r="AQ5" s="1696"/>
    </row>
    <row r="6" spans="1:43" ht="12" customHeight="1" thickBot="1">
      <c r="A6" s="526"/>
      <c r="B6" s="1678" t="s">
        <v>1760</v>
      </c>
      <c r="C6" s="1679"/>
      <c r="D6" s="1679"/>
      <c r="E6" s="1680"/>
      <c r="F6" s="1678" t="s">
        <v>1761</v>
      </c>
      <c r="G6" s="1679"/>
      <c r="H6" s="1680"/>
      <c r="I6" s="1678"/>
      <c r="J6" s="1679"/>
      <c r="K6" s="1679"/>
      <c r="L6" s="1680"/>
      <c r="M6" s="1681" t="s">
        <v>115</v>
      </c>
      <c r="N6" s="1682"/>
      <c r="O6" s="1682"/>
      <c r="P6" s="1683"/>
      <c r="Q6" s="131"/>
      <c r="R6" s="131"/>
      <c r="S6" s="131"/>
      <c r="T6" s="131"/>
      <c r="U6" s="131"/>
      <c r="V6" s="131"/>
      <c r="W6" s="131"/>
      <c r="X6" s="131" t="s">
        <v>116</v>
      </c>
      <c r="Y6" s="131"/>
      <c r="Z6" s="131"/>
      <c r="AA6" s="131"/>
      <c r="AB6" s="131"/>
      <c r="AC6" s="131"/>
      <c r="AD6" s="131"/>
      <c r="AE6" s="131"/>
      <c r="AF6" s="131"/>
      <c r="AG6" s="131"/>
      <c r="AH6" s="131"/>
      <c r="AI6" s="131"/>
      <c r="AJ6" s="131"/>
      <c r="AK6" s="1681" t="s">
        <v>117</v>
      </c>
      <c r="AL6" s="1682"/>
      <c r="AM6" s="1682"/>
      <c r="AN6" s="1683"/>
      <c r="AO6" s="1678" t="s">
        <v>1762</v>
      </c>
      <c r="AP6" s="1679"/>
      <c r="AQ6" s="1697"/>
    </row>
    <row r="7" spans="1:43" ht="12" customHeight="1">
      <c r="A7" s="1846" t="s">
        <v>1238</v>
      </c>
      <c r="B7" s="151" t="s">
        <v>38</v>
      </c>
      <c r="C7" s="152"/>
      <c r="D7" s="152"/>
      <c r="E7" s="153"/>
      <c r="F7" s="1849"/>
      <c r="G7" s="1850"/>
      <c r="H7" s="1851"/>
      <c r="I7" s="529" t="s">
        <v>1879</v>
      </c>
      <c r="J7" s="146"/>
      <c r="K7" s="146"/>
      <c r="L7" s="177"/>
      <c r="M7" s="529" t="s">
        <v>359</v>
      </c>
      <c r="N7" s="146"/>
      <c r="O7" s="146"/>
      <c r="P7" s="177"/>
      <c r="Q7" s="147"/>
      <c r="R7" s="146"/>
      <c r="S7" s="146"/>
      <c r="T7" s="146"/>
      <c r="U7" s="146"/>
      <c r="V7" s="146"/>
      <c r="W7" s="146"/>
      <c r="X7" s="146"/>
      <c r="Y7" s="146"/>
      <c r="Z7" s="146"/>
      <c r="AA7" s="148"/>
      <c r="AB7" s="149"/>
      <c r="AC7" s="149"/>
      <c r="AD7" s="149"/>
      <c r="AE7" s="149"/>
      <c r="AF7" s="149"/>
      <c r="AG7" s="149"/>
      <c r="AH7" s="146"/>
      <c r="AI7" s="146"/>
      <c r="AJ7" s="146"/>
      <c r="AK7" s="706" t="s">
        <v>1085</v>
      </c>
      <c r="AL7" s="64" t="s">
        <v>1585</v>
      </c>
      <c r="AM7" s="64"/>
      <c r="AN7" s="189"/>
      <c r="AO7" s="529"/>
      <c r="AP7" s="146"/>
      <c r="AQ7" s="530"/>
    </row>
    <row r="8" spans="1:43" ht="12" customHeight="1">
      <c r="A8" s="1847"/>
      <c r="B8" s="124" t="s">
        <v>1880</v>
      </c>
      <c r="C8" s="62"/>
      <c r="D8" s="62"/>
      <c r="E8" s="107"/>
      <c r="F8" s="1721"/>
      <c r="G8" s="1722"/>
      <c r="H8" s="1723"/>
      <c r="I8" s="124" t="s">
        <v>1881</v>
      </c>
      <c r="J8" s="62"/>
      <c r="K8" s="62"/>
      <c r="L8" s="107"/>
      <c r="M8" s="124" t="s">
        <v>361</v>
      </c>
      <c r="N8" s="62"/>
      <c r="O8" s="62"/>
      <c r="P8" s="107"/>
      <c r="Q8" s="129"/>
      <c r="R8" s="62"/>
      <c r="S8" s="129"/>
      <c r="T8" s="129"/>
      <c r="U8" s="129"/>
      <c r="V8" s="129"/>
      <c r="W8" s="129"/>
      <c r="X8" s="129"/>
      <c r="Y8" s="129"/>
      <c r="Z8" s="129"/>
      <c r="AA8" s="125"/>
      <c r="AB8" s="108"/>
      <c r="AC8" s="108"/>
      <c r="AD8" s="108"/>
      <c r="AE8" s="108"/>
      <c r="AF8" s="108"/>
      <c r="AG8" s="108"/>
      <c r="AH8" s="62"/>
      <c r="AI8" s="62"/>
      <c r="AJ8" s="107"/>
      <c r="AK8" s="694" t="s">
        <v>1085</v>
      </c>
      <c r="AL8" s="63" t="s">
        <v>362</v>
      </c>
      <c r="AM8" s="63"/>
      <c r="AN8" s="190"/>
      <c r="AO8" s="124"/>
      <c r="AP8" s="62"/>
      <c r="AQ8" s="110"/>
    </row>
    <row r="9" spans="1:43" ht="12" customHeight="1">
      <c r="A9" s="1847"/>
      <c r="B9" s="124"/>
      <c r="C9" s="62"/>
      <c r="D9" s="62"/>
      <c r="E9" s="107"/>
      <c r="F9" s="1721"/>
      <c r="G9" s="1722"/>
      <c r="H9" s="1723"/>
      <c r="I9" s="124"/>
      <c r="J9" s="62"/>
      <c r="K9" s="62"/>
      <c r="L9" s="107"/>
      <c r="M9" s="124" t="s">
        <v>363</v>
      </c>
      <c r="N9" s="62"/>
      <c r="O9" s="62"/>
      <c r="P9" s="107"/>
      <c r="Q9" s="129"/>
      <c r="R9" s="62"/>
      <c r="S9" s="62" t="s">
        <v>182</v>
      </c>
      <c r="T9" s="62"/>
      <c r="U9" s="62"/>
      <c r="V9" s="62"/>
      <c r="W9" s="62"/>
      <c r="X9" s="62"/>
      <c r="Y9" s="62"/>
      <c r="Z9" s="62"/>
      <c r="AA9" s="125"/>
      <c r="AB9" s="108"/>
      <c r="AC9" s="108"/>
      <c r="AD9" s="108"/>
      <c r="AE9" s="108"/>
      <c r="AF9" s="108"/>
      <c r="AG9" s="108"/>
      <c r="AH9" s="62"/>
      <c r="AI9" s="62"/>
      <c r="AJ9" s="62"/>
      <c r="AK9" s="693" t="s">
        <v>1085</v>
      </c>
      <c r="AL9" s="63" t="s">
        <v>183</v>
      </c>
      <c r="AM9" s="63"/>
      <c r="AN9" s="190"/>
      <c r="AO9" s="124"/>
      <c r="AP9" s="62"/>
      <c r="AQ9" s="110"/>
    </row>
    <row r="10" spans="1:43" ht="12" customHeight="1">
      <c r="A10" s="1847"/>
      <c r="B10" s="1713" t="str">
        <f>IF(自己評価書表紙!A50="□","■選択無","□選択無")</f>
        <v>■選択無</v>
      </c>
      <c r="C10" s="1714"/>
      <c r="D10" s="1714"/>
      <c r="E10" s="1715"/>
      <c r="F10" s="1721"/>
      <c r="G10" s="1722"/>
      <c r="H10" s="1723"/>
      <c r="I10" s="124"/>
      <c r="J10" s="62"/>
      <c r="K10" s="62"/>
      <c r="L10" s="107"/>
      <c r="M10" s="124"/>
      <c r="N10" s="62"/>
      <c r="O10" s="62"/>
      <c r="P10" s="107"/>
      <c r="Q10" s="62"/>
      <c r="R10" s="62"/>
      <c r="S10" s="62"/>
      <c r="T10" s="62"/>
      <c r="U10" s="62"/>
      <c r="V10" s="62"/>
      <c r="W10" s="62"/>
      <c r="X10" s="62"/>
      <c r="Y10" s="62"/>
      <c r="Z10" s="62"/>
      <c r="AA10" s="62"/>
      <c r="AB10" s="108"/>
      <c r="AC10" s="108"/>
      <c r="AD10" s="108"/>
      <c r="AE10" s="108"/>
      <c r="AF10" s="108"/>
      <c r="AG10" s="108"/>
      <c r="AH10" s="62"/>
      <c r="AI10" s="62"/>
      <c r="AJ10" s="62"/>
      <c r="AK10" s="693" t="s">
        <v>1085</v>
      </c>
      <c r="AL10" s="573" t="s">
        <v>184</v>
      </c>
      <c r="AM10" s="63"/>
      <c r="AN10" s="190"/>
      <c r="AO10" s="124"/>
      <c r="AP10" s="62"/>
      <c r="AQ10" s="110"/>
    </row>
    <row r="11" spans="1:43" ht="12" customHeight="1">
      <c r="A11" s="1847"/>
      <c r="B11" s="124"/>
      <c r="C11" s="62"/>
      <c r="D11" s="62"/>
      <c r="E11" s="107"/>
      <c r="F11" s="1721"/>
      <c r="G11" s="1722"/>
      <c r="H11" s="1723"/>
      <c r="I11" s="124"/>
      <c r="J11" s="62"/>
      <c r="K11" s="62"/>
      <c r="L11" s="107"/>
      <c r="M11" s="124"/>
      <c r="N11" s="62"/>
      <c r="O11" s="62"/>
      <c r="P11" s="107"/>
      <c r="Q11" s="62"/>
      <c r="R11" s="62"/>
      <c r="S11" s="62"/>
      <c r="T11" s="62"/>
      <c r="U11" s="62"/>
      <c r="V11" s="62"/>
      <c r="W11" s="62"/>
      <c r="X11" s="62"/>
      <c r="Y11" s="62"/>
      <c r="Z11" s="62"/>
      <c r="AA11" s="62"/>
      <c r="AB11" s="108"/>
      <c r="AC11" s="108"/>
      <c r="AD11" s="108"/>
      <c r="AE11" s="108"/>
      <c r="AF11" s="108"/>
      <c r="AG11" s="108"/>
      <c r="AH11" s="62"/>
      <c r="AI11" s="62"/>
      <c r="AJ11" s="62"/>
      <c r="AK11" s="693" t="s">
        <v>1085</v>
      </c>
      <c r="AL11" s="573" t="s">
        <v>489</v>
      </c>
      <c r="AM11" s="63"/>
      <c r="AN11" s="190"/>
      <c r="AO11" s="124"/>
      <c r="AP11" s="62"/>
      <c r="AQ11" s="110"/>
    </row>
    <row r="12" spans="1:43" ht="12" customHeight="1">
      <c r="A12" s="1847"/>
      <c r="B12" s="127"/>
      <c r="C12" s="116"/>
      <c r="D12" s="116"/>
      <c r="E12" s="157"/>
      <c r="F12" s="1724"/>
      <c r="G12" s="1725"/>
      <c r="H12" s="1726"/>
      <c r="I12" s="127"/>
      <c r="J12" s="116"/>
      <c r="K12" s="116"/>
      <c r="L12" s="157"/>
      <c r="M12" s="127"/>
      <c r="N12" s="116"/>
      <c r="O12" s="116"/>
      <c r="P12" s="157"/>
      <c r="Q12" s="123"/>
      <c r="R12" s="62"/>
      <c r="S12" s="62"/>
      <c r="T12" s="62"/>
      <c r="U12" s="62"/>
      <c r="V12" s="62"/>
      <c r="W12" s="62"/>
      <c r="X12" s="62"/>
      <c r="Y12" s="62"/>
      <c r="Z12" s="62"/>
      <c r="AA12" s="62"/>
      <c r="AB12" s="108"/>
      <c r="AC12" s="108"/>
      <c r="AD12" s="108"/>
      <c r="AE12" s="108"/>
      <c r="AF12" s="108"/>
      <c r="AG12" s="108"/>
      <c r="AH12" s="62"/>
      <c r="AI12" s="62"/>
      <c r="AJ12" s="62"/>
      <c r="AK12" s="109"/>
      <c r="AL12" s="62"/>
      <c r="AM12" s="63"/>
      <c r="AN12" s="190"/>
      <c r="AO12" s="124"/>
      <c r="AP12" s="62"/>
      <c r="AQ12" s="110"/>
    </row>
    <row r="13" spans="1:43" ht="12" customHeight="1">
      <c r="A13" s="1847"/>
      <c r="B13" s="140" t="s">
        <v>39</v>
      </c>
      <c r="C13" s="141"/>
      <c r="D13" s="141"/>
      <c r="E13" s="142"/>
      <c r="F13" s="1721"/>
      <c r="G13" s="1722"/>
      <c r="H13" s="1723"/>
      <c r="I13" s="143" t="s">
        <v>1882</v>
      </c>
      <c r="J13" s="113"/>
      <c r="K13" s="113"/>
      <c r="L13" s="115"/>
      <c r="M13" s="143" t="s">
        <v>364</v>
      </c>
      <c r="N13" s="113"/>
      <c r="O13" s="113"/>
      <c r="P13" s="115"/>
      <c r="Q13" s="113"/>
      <c r="R13" s="113"/>
      <c r="S13" s="113"/>
      <c r="T13" s="113"/>
      <c r="U13" s="113"/>
      <c r="V13" s="113"/>
      <c r="W13" s="113"/>
      <c r="X13" s="113"/>
      <c r="Y13" s="113"/>
      <c r="Z13" s="113"/>
      <c r="AA13" s="113"/>
      <c r="AB13" s="113"/>
      <c r="AC13" s="113"/>
      <c r="AD13" s="113"/>
      <c r="AE13" s="113"/>
      <c r="AF13" s="113"/>
      <c r="AG13" s="113"/>
      <c r="AH13" s="113"/>
      <c r="AI13" s="113"/>
      <c r="AJ13" s="113"/>
      <c r="AK13" s="109"/>
      <c r="AL13" s="62"/>
      <c r="AM13" s="62"/>
      <c r="AN13" s="107"/>
      <c r="AO13" s="124"/>
      <c r="AP13" s="62"/>
      <c r="AQ13" s="110"/>
    </row>
    <row r="14" spans="1:43" ht="12" customHeight="1">
      <c r="A14" s="1847"/>
      <c r="B14" s="124" t="s">
        <v>1883</v>
      </c>
      <c r="C14" s="62"/>
      <c r="D14" s="62"/>
      <c r="E14" s="107"/>
      <c r="F14" s="1721"/>
      <c r="G14" s="1722"/>
      <c r="H14" s="1723"/>
      <c r="I14" s="124" t="s">
        <v>1884</v>
      </c>
      <c r="J14" s="62"/>
      <c r="K14" s="62"/>
      <c r="L14" s="107"/>
      <c r="M14" s="124" t="s">
        <v>365</v>
      </c>
      <c r="N14" s="62"/>
      <c r="O14" s="62"/>
      <c r="P14" s="107"/>
      <c r="Q14" s="62"/>
      <c r="R14" s="62"/>
      <c r="S14" s="62"/>
      <c r="T14" s="129"/>
      <c r="U14" s="129"/>
      <c r="V14" s="129"/>
      <c r="W14" s="129"/>
      <c r="X14" s="129"/>
      <c r="Y14" s="62"/>
      <c r="Z14" s="62"/>
      <c r="AA14" s="129"/>
      <c r="AB14" s="129"/>
      <c r="AC14" s="129"/>
      <c r="AD14" s="62"/>
      <c r="AE14" s="62"/>
      <c r="AF14" s="62"/>
      <c r="AG14" s="62"/>
      <c r="AH14" s="62"/>
      <c r="AI14" s="62"/>
      <c r="AJ14" s="62"/>
      <c r="AK14" s="109"/>
      <c r="AL14" s="63"/>
      <c r="AM14" s="63"/>
      <c r="AN14" s="190"/>
      <c r="AO14" s="124"/>
      <c r="AP14" s="62"/>
      <c r="AQ14" s="110"/>
    </row>
    <row r="15" spans="1:43" ht="12" customHeight="1">
      <c r="A15" s="1847"/>
      <c r="B15" s="124"/>
      <c r="C15" s="62"/>
      <c r="D15" s="62"/>
      <c r="E15" s="107"/>
      <c r="F15" s="1721"/>
      <c r="G15" s="1722"/>
      <c r="H15" s="1723"/>
      <c r="I15" s="124"/>
      <c r="J15" s="62"/>
      <c r="K15" s="62"/>
      <c r="L15" s="107"/>
      <c r="M15" s="124" t="s">
        <v>1595</v>
      </c>
      <c r="N15" s="62"/>
      <c r="O15" s="62"/>
      <c r="P15" s="107"/>
      <c r="Q15" s="62"/>
      <c r="R15" s="62"/>
      <c r="S15" s="62"/>
      <c r="T15" s="129"/>
      <c r="U15" s="129"/>
      <c r="V15" s="129"/>
      <c r="W15" s="129"/>
      <c r="X15" s="129"/>
      <c r="Y15" s="62"/>
      <c r="Z15" s="62"/>
      <c r="AA15" s="129"/>
      <c r="AB15" s="129"/>
      <c r="AC15" s="129"/>
      <c r="AD15" s="62"/>
      <c r="AE15" s="62"/>
      <c r="AF15" s="62"/>
      <c r="AG15" s="62"/>
      <c r="AH15" s="62"/>
      <c r="AI15" s="62"/>
      <c r="AJ15" s="62"/>
      <c r="AK15" s="109"/>
      <c r="AL15" s="63"/>
      <c r="AM15" s="63"/>
      <c r="AN15" s="190"/>
      <c r="AO15" s="124"/>
      <c r="AP15" s="62"/>
      <c r="AQ15" s="110"/>
    </row>
    <row r="16" spans="1:43" ht="12" customHeight="1">
      <c r="A16" s="1847"/>
      <c r="B16" s="1713" t="str">
        <f>IF(自己評価書表紙!A51="□","■選択無","□選択無")</f>
        <v>■選択無</v>
      </c>
      <c r="C16" s="1714"/>
      <c r="D16" s="1714"/>
      <c r="E16" s="1715"/>
      <c r="F16" s="1721"/>
      <c r="G16" s="1722"/>
      <c r="H16" s="1723"/>
      <c r="I16" s="124"/>
      <c r="J16" s="62"/>
      <c r="K16" s="62"/>
      <c r="L16" s="107"/>
      <c r="M16" s="124"/>
      <c r="N16" s="62"/>
      <c r="O16" s="62"/>
      <c r="P16" s="107"/>
      <c r="Q16" s="62"/>
      <c r="R16" s="62"/>
      <c r="S16" s="62" t="s">
        <v>182</v>
      </c>
      <c r="T16" s="62"/>
      <c r="U16" s="62"/>
      <c r="V16" s="62"/>
      <c r="W16" s="62"/>
      <c r="X16" s="62"/>
      <c r="Y16" s="62"/>
      <c r="Z16" s="62"/>
      <c r="AA16" s="125"/>
      <c r="AB16" s="108"/>
      <c r="AC16" s="108"/>
      <c r="AD16" s="108"/>
      <c r="AE16" s="108"/>
      <c r="AF16" s="108"/>
      <c r="AG16" s="108"/>
      <c r="AH16" s="62"/>
      <c r="AI16" s="62"/>
      <c r="AJ16" s="62"/>
      <c r="AK16" s="109"/>
      <c r="AL16" s="63"/>
      <c r="AM16" s="63"/>
      <c r="AN16" s="190"/>
      <c r="AO16" s="124"/>
      <c r="AP16" s="62"/>
      <c r="AQ16" s="110"/>
    </row>
    <row r="17" spans="1:43" ht="12" customHeight="1">
      <c r="A17" s="1847"/>
      <c r="B17" s="124"/>
      <c r="C17" s="62"/>
      <c r="D17" s="62"/>
      <c r="E17" s="107"/>
      <c r="F17" s="1721"/>
      <c r="G17" s="1722"/>
      <c r="H17" s="1723"/>
      <c r="I17" s="124"/>
      <c r="J17" s="62"/>
      <c r="K17" s="62"/>
      <c r="L17" s="107"/>
      <c r="M17" s="124"/>
      <c r="N17" s="62"/>
      <c r="O17" s="62"/>
      <c r="P17" s="107"/>
      <c r="Q17" s="62"/>
      <c r="R17" s="62"/>
      <c r="S17" s="62"/>
      <c r="T17" s="129"/>
      <c r="U17" s="129"/>
      <c r="V17" s="129"/>
      <c r="W17" s="129"/>
      <c r="X17" s="129"/>
      <c r="Y17" s="62"/>
      <c r="Z17" s="62"/>
      <c r="AA17" s="129"/>
      <c r="AB17" s="129"/>
      <c r="AC17" s="129"/>
      <c r="AD17" s="62"/>
      <c r="AE17" s="62"/>
      <c r="AF17" s="62"/>
      <c r="AG17" s="62"/>
      <c r="AH17" s="62"/>
      <c r="AI17" s="62"/>
      <c r="AJ17" s="107"/>
      <c r="AK17" s="109"/>
      <c r="AL17" s="63"/>
      <c r="AM17" s="63"/>
      <c r="AN17" s="190"/>
      <c r="AO17" s="124"/>
      <c r="AP17" s="62"/>
      <c r="AQ17" s="110"/>
    </row>
    <row r="18" spans="1:43" ht="12" customHeight="1">
      <c r="A18" s="1847"/>
      <c r="B18" s="124"/>
      <c r="C18" s="62"/>
      <c r="D18" s="62"/>
      <c r="E18" s="107"/>
      <c r="F18" s="1721"/>
      <c r="G18" s="1722"/>
      <c r="H18" s="1723"/>
      <c r="I18" s="124"/>
      <c r="J18" s="62"/>
      <c r="K18" s="62"/>
      <c r="L18" s="107"/>
      <c r="M18" s="124"/>
      <c r="N18" s="62"/>
      <c r="O18" s="62"/>
      <c r="P18" s="107"/>
      <c r="Q18" s="62"/>
      <c r="R18" s="62"/>
      <c r="S18" s="62"/>
      <c r="T18" s="129"/>
      <c r="U18" s="129"/>
      <c r="V18" s="129"/>
      <c r="W18" s="129"/>
      <c r="X18" s="129"/>
      <c r="Y18" s="62"/>
      <c r="Z18" s="62"/>
      <c r="AA18" s="129"/>
      <c r="AB18" s="129"/>
      <c r="AC18" s="129"/>
      <c r="AD18" s="62"/>
      <c r="AE18" s="62"/>
      <c r="AF18" s="62"/>
      <c r="AG18" s="62"/>
      <c r="AH18" s="62"/>
      <c r="AI18" s="62"/>
      <c r="AJ18" s="107"/>
      <c r="AK18" s="109"/>
      <c r="AL18" s="63"/>
      <c r="AM18" s="63"/>
      <c r="AN18" s="190"/>
      <c r="AO18" s="124"/>
      <c r="AP18" s="62"/>
      <c r="AQ18" s="110"/>
    </row>
    <row r="19" spans="1:43" ht="12" customHeight="1">
      <c r="A19" s="1847"/>
      <c r="B19" s="124"/>
      <c r="C19" s="62"/>
      <c r="D19" s="62"/>
      <c r="E19" s="107"/>
      <c r="F19" s="1721"/>
      <c r="G19" s="1722"/>
      <c r="H19" s="1723"/>
      <c r="I19" s="124"/>
      <c r="J19" s="62"/>
      <c r="K19" s="62"/>
      <c r="L19" s="107"/>
      <c r="M19" s="124"/>
      <c r="N19" s="62"/>
      <c r="O19" s="62"/>
      <c r="P19" s="107"/>
      <c r="Q19" s="62"/>
      <c r="R19" s="62"/>
      <c r="S19" s="62"/>
      <c r="T19" s="129"/>
      <c r="U19" s="129"/>
      <c r="V19" s="129"/>
      <c r="W19" s="129"/>
      <c r="X19" s="129"/>
      <c r="Y19" s="62"/>
      <c r="Z19" s="62"/>
      <c r="AA19" s="129"/>
      <c r="AB19" s="129"/>
      <c r="AC19" s="129"/>
      <c r="AD19" s="121"/>
      <c r="AE19" s="62"/>
      <c r="AF19" s="62"/>
      <c r="AG19" s="62"/>
      <c r="AH19" s="62"/>
      <c r="AI19" s="62"/>
      <c r="AJ19" s="107"/>
      <c r="AK19" s="109"/>
      <c r="AL19" s="63"/>
      <c r="AM19" s="63"/>
      <c r="AN19" s="190"/>
      <c r="AO19" s="124"/>
      <c r="AP19" s="62"/>
      <c r="AQ19" s="110"/>
    </row>
    <row r="20" spans="1:43" ht="12" customHeight="1" thickBot="1">
      <c r="A20" s="1848"/>
      <c r="B20" s="145"/>
      <c r="C20" s="131"/>
      <c r="D20" s="131"/>
      <c r="E20" s="133"/>
      <c r="F20" s="1727"/>
      <c r="G20" s="1728"/>
      <c r="H20" s="1729"/>
      <c r="I20" s="145"/>
      <c r="J20" s="131"/>
      <c r="K20" s="131"/>
      <c r="L20" s="133"/>
      <c r="M20" s="145"/>
      <c r="N20" s="131"/>
      <c r="O20" s="131"/>
      <c r="P20" s="133"/>
      <c r="Q20" s="131"/>
      <c r="R20" s="131"/>
      <c r="S20" s="131"/>
      <c r="T20" s="131"/>
      <c r="U20" s="132"/>
      <c r="V20" s="132"/>
      <c r="W20" s="132"/>
      <c r="X20" s="132"/>
      <c r="Y20" s="131"/>
      <c r="Z20" s="131"/>
      <c r="AA20" s="131"/>
      <c r="AB20" s="132"/>
      <c r="AC20" s="132"/>
      <c r="AD20" s="132"/>
      <c r="AE20" s="132"/>
      <c r="AF20" s="132"/>
      <c r="AG20" s="132"/>
      <c r="AH20" s="131"/>
      <c r="AI20" s="131"/>
      <c r="AJ20" s="133"/>
      <c r="AK20" s="134"/>
      <c r="AL20" s="66"/>
      <c r="AM20" s="66"/>
      <c r="AN20" s="540"/>
      <c r="AO20" s="145"/>
      <c r="AP20" s="131"/>
      <c r="AQ20" s="135"/>
    </row>
    <row r="21" spans="1:43" ht="12" customHeight="1"/>
    <row r="22" spans="1:43" ht="12" customHeight="1"/>
    <row r="23" spans="1:43" ht="12" customHeight="1"/>
    <row r="24" spans="1:43" ht="12" customHeight="1"/>
    <row r="25" spans="1:43" ht="12" customHeight="1"/>
    <row r="26" spans="1:43" ht="12" customHeight="1"/>
    <row r="27" spans="1:43" ht="12" customHeight="1"/>
    <row r="28" spans="1:43" ht="12" customHeight="1"/>
    <row r="29" spans="1:43" ht="12" customHeight="1"/>
    <row r="30" spans="1:43" ht="12" customHeight="1"/>
    <row r="31" spans="1:43" ht="12" customHeight="1"/>
    <row r="32" spans="1:4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16">
    <mergeCell ref="AK6:AN6"/>
    <mergeCell ref="AO6:AQ6"/>
    <mergeCell ref="M6:P6"/>
    <mergeCell ref="A7:A20"/>
    <mergeCell ref="F7:H12"/>
    <mergeCell ref="F13:H20"/>
    <mergeCell ref="B6:E6"/>
    <mergeCell ref="F6:H6"/>
    <mergeCell ref="I6:L6"/>
    <mergeCell ref="B10:E10"/>
    <mergeCell ref="B16:E16"/>
    <mergeCell ref="A1:AC1"/>
    <mergeCell ref="B5:E5"/>
    <mergeCell ref="F5:H5"/>
    <mergeCell ref="I5:L5"/>
    <mergeCell ref="AO5:AQ5"/>
  </mergeCells>
  <phoneticPr fontId="4"/>
  <dataValidations count="2">
    <dataValidation type="list" allowBlank="1" showInputMessage="1" showErrorMessage="1" sqref="AK7:AK11" xr:uid="{00000000-0002-0000-1100-000000000000}">
      <formula1>"■,□"</formula1>
    </dataValidation>
    <dataValidation type="list" allowBlank="1" showInputMessage="1" showErrorMessage="1" sqref="B10:E10 B16:E16" xr:uid="{00000000-0002-0000-1100-000001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0 B16"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rgb="FF92D050"/>
  </sheetPr>
  <dimension ref="A1:BD103"/>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55" width="9" hidden="1" customWidth="1"/>
  </cols>
  <sheetData>
    <row r="1" spans="1:56"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1532</v>
      </c>
      <c r="AN1" s="1736"/>
      <c r="AO1" s="1736"/>
      <c r="AP1" s="1736"/>
      <c r="AQ1" s="1743"/>
      <c r="AR1" s="125"/>
      <c r="AS1" s="62"/>
      <c r="AT1" s="62"/>
      <c r="AU1" s="62"/>
      <c r="AV1" s="62"/>
      <c r="AW1" s="62"/>
      <c r="AX1" s="62"/>
      <c r="AY1" s="62"/>
      <c r="AZ1" s="62"/>
      <c r="BA1" s="62"/>
      <c r="BD1" s="167"/>
    </row>
    <row r="2" spans="1:56"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59"/>
      <c r="AM2" s="1860" t="s">
        <v>266</v>
      </c>
      <c r="AN2" s="1861"/>
      <c r="AO2" s="1861"/>
      <c r="AP2" s="1663">
        <v>1</v>
      </c>
      <c r="AQ2" s="1865"/>
      <c r="AR2" s="62"/>
      <c r="AS2" s="62"/>
      <c r="AT2" s="62"/>
      <c r="AU2" s="62"/>
      <c r="AV2" s="62"/>
      <c r="AW2" s="62"/>
      <c r="AX2" s="62"/>
      <c r="AY2" s="62"/>
      <c r="AZ2" s="62"/>
      <c r="BA2" s="62"/>
    </row>
    <row r="3" spans="1:56"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69"/>
      <c r="AM3" s="1862"/>
      <c r="AN3" s="1735"/>
      <c r="AO3" s="1735"/>
      <c r="AP3" s="1656"/>
      <c r="AQ3" s="1866"/>
      <c r="AR3" s="62"/>
      <c r="AS3" s="62"/>
      <c r="AT3" s="62"/>
      <c r="AU3" s="62"/>
      <c r="AV3" s="62"/>
      <c r="AW3" s="62"/>
      <c r="AX3" s="62"/>
      <c r="AY3" s="62"/>
      <c r="AZ3" s="62"/>
      <c r="BA3" s="62"/>
    </row>
    <row r="4" spans="1:56"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71"/>
      <c r="AM4" s="1863"/>
      <c r="AN4" s="1864"/>
      <c r="AO4" s="1864"/>
      <c r="AP4" s="1731"/>
      <c r="AQ4" s="1867"/>
      <c r="AR4" s="62"/>
      <c r="AS4" s="62"/>
      <c r="AT4" s="62"/>
      <c r="AU4" s="62"/>
      <c r="AV4" s="62"/>
      <c r="AW4" s="62"/>
      <c r="AX4" s="62"/>
      <c r="AY4" s="62"/>
      <c r="AZ4" s="62"/>
      <c r="BA4" s="62"/>
    </row>
    <row r="5" spans="1:56"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c r="AV5" s="62"/>
      <c r="AW5" s="62"/>
      <c r="AX5" s="62"/>
      <c r="AY5" s="62"/>
      <c r="AZ5" s="62"/>
      <c r="BA5" s="62"/>
    </row>
    <row r="6" spans="1:56"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row>
    <row r="7" spans="1:56"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62"/>
      <c r="AM7" s="62"/>
      <c r="AN7" s="62"/>
      <c r="AO7" s="125"/>
      <c r="AP7" s="125"/>
      <c r="AQ7" s="125" t="s">
        <v>2811</v>
      </c>
      <c r="AR7" s="62"/>
      <c r="AS7" s="62"/>
      <c r="AT7" s="62"/>
      <c r="AU7" s="62"/>
      <c r="AV7" s="62"/>
      <c r="AW7" s="62"/>
      <c r="AX7" s="62"/>
      <c r="AY7" s="62"/>
      <c r="AZ7" s="62"/>
      <c r="BA7" s="62"/>
    </row>
    <row r="8" spans="1:56" ht="12"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125"/>
      <c r="AP8" s="125"/>
      <c r="AQ8" s="125"/>
      <c r="AR8" s="62"/>
      <c r="AS8" s="62"/>
      <c r="AT8" s="62"/>
      <c r="AU8" s="62"/>
      <c r="AV8" s="62"/>
      <c r="AW8" s="62"/>
      <c r="AX8" s="62"/>
      <c r="AY8" s="62"/>
      <c r="AZ8" s="62"/>
      <c r="BA8" s="62"/>
    </row>
    <row r="9" spans="1:56" ht="12" customHeight="1" thickBot="1">
      <c r="A9" s="155" t="s">
        <v>2401</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62"/>
      <c r="AM9" s="62"/>
      <c r="AN9" s="62"/>
      <c r="AO9" s="62"/>
      <c r="AP9" s="62"/>
      <c r="AQ9" s="62"/>
      <c r="AR9" s="62"/>
      <c r="AS9" s="62"/>
      <c r="AT9" s="62"/>
      <c r="AU9" s="62"/>
      <c r="AV9" s="62"/>
      <c r="AW9" s="62"/>
      <c r="AX9" s="62"/>
      <c r="AY9" s="62"/>
      <c r="AZ9" s="62"/>
      <c r="BA9" s="62"/>
    </row>
    <row r="10" spans="1:56" ht="12" customHeight="1">
      <c r="A10" s="523"/>
      <c r="B10" s="1687" t="s">
        <v>112</v>
      </c>
      <c r="C10" s="1688"/>
      <c r="D10" s="1688"/>
      <c r="E10" s="1689"/>
      <c r="F10" s="1690" t="s">
        <v>24</v>
      </c>
      <c r="G10" s="1691"/>
      <c r="H10" s="1692"/>
      <c r="I10" s="1690" t="s">
        <v>113</v>
      </c>
      <c r="J10" s="1691"/>
      <c r="K10" s="1691"/>
      <c r="L10" s="1692"/>
      <c r="M10" s="524"/>
      <c r="N10" s="518"/>
      <c r="O10" s="518"/>
      <c r="P10" s="518"/>
      <c r="Q10" s="518"/>
      <c r="R10" s="518"/>
      <c r="S10" s="518"/>
      <c r="T10" s="518"/>
      <c r="U10" s="518"/>
      <c r="V10" s="518" t="s">
        <v>114</v>
      </c>
      <c r="W10" s="518"/>
      <c r="X10" s="518"/>
      <c r="Y10" s="518"/>
      <c r="Z10" s="518"/>
      <c r="AA10" s="518"/>
      <c r="AB10" s="518"/>
      <c r="AC10" s="518"/>
      <c r="AD10" s="518"/>
      <c r="AE10" s="518"/>
      <c r="AF10" s="518"/>
      <c r="AG10" s="518"/>
      <c r="AH10" s="518"/>
      <c r="AI10" s="518"/>
      <c r="AJ10" s="518"/>
      <c r="AK10" s="146"/>
      <c r="AL10" s="148"/>
      <c r="AM10" s="148"/>
      <c r="AN10" s="525" t="s">
        <v>414</v>
      </c>
      <c r="AO10" s="1690" t="s">
        <v>116</v>
      </c>
      <c r="AP10" s="1691"/>
      <c r="AQ10" s="1696"/>
      <c r="AR10" s="62"/>
      <c r="AS10" s="62"/>
      <c r="AT10" s="62"/>
      <c r="AU10" s="62"/>
      <c r="AV10" s="62"/>
      <c r="AW10" s="62"/>
      <c r="AX10" s="62"/>
      <c r="AY10" s="62"/>
      <c r="AZ10" s="62"/>
      <c r="BA10" s="62"/>
    </row>
    <row r="11" spans="1:56"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131"/>
      <c r="AK11" s="1681" t="s">
        <v>117</v>
      </c>
      <c r="AL11" s="1682"/>
      <c r="AM11" s="1682"/>
      <c r="AN11" s="1683"/>
      <c r="AO11" s="1678" t="s">
        <v>1762</v>
      </c>
      <c r="AP11" s="1679"/>
      <c r="AQ11" s="1697"/>
      <c r="AR11" s="62"/>
      <c r="AS11" s="62"/>
      <c r="AT11" s="62"/>
      <c r="AU11" s="62"/>
      <c r="AV11" s="62"/>
      <c r="AW11" s="62"/>
      <c r="AX11" s="62"/>
      <c r="AY11" s="62"/>
      <c r="AZ11" s="62"/>
      <c r="BA11" s="62"/>
    </row>
    <row r="12" spans="1:56" ht="12" customHeight="1">
      <c r="A12" s="1885" t="s">
        <v>1239</v>
      </c>
      <c r="B12" s="151" t="s">
        <v>267</v>
      </c>
      <c r="C12" s="152"/>
      <c r="D12" s="152"/>
      <c r="E12" s="153"/>
      <c r="F12" s="1705" t="str">
        <f>自己評価書表紙!O31</f>
        <v>-</v>
      </c>
      <c r="G12" s="1706"/>
      <c r="H12" s="1707"/>
      <c r="I12" s="529" t="s">
        <v>1886</v>
      </c>
      <c r="J12" s="146"/>
      <c r="K12" s="146"/>
      <c r="L12" s="177"/>
      <c r="M12" s="529" t="s">
        <v>653</v>
      </c>
      <c r="N12" s="146"/>
      <c r="O12" s="146"/>
      <c r="P12" s="177"/>
      <c r="Q12" s="146" t="s">
        <v>495</v>
      </c>
      <c r="R12" s="146" t="s">
        <v>654</v>
      </c>
      <c r="S12" s="146"/>
      <c r="T12" s="64"/>
      <c r="U12" s="146"/>
      <c r="V12" s="146"/>
      <c r="W12" s="146"/>
      <c r="X12" s="146"/>
      <c r="Y12" s="146"/>
      <c r="Z12" s="146"/>
      <c r="AA12" s="64"/>
      <c r="AB12" s="146"/>
      <c r="AC12" s="146"/>
      <c r="AD12" s="146"/>
      <c r="AE12" s="146"/>
      <c r="AF12" s="146"/>
      <c r="AG12" s="146"/>
      <c r="AH12" s="146"/>
      <c r="AI12" s="146"/>
      <c r="AJ12" s="177"/>
      <c r="AK12" s="706" t="s">
        <v>1085</v>
      </c>
      <c r="AL12" s="64" t="s">
        <v>655</v>
      </c>
      <c r="AM12" s="64"/>
      <c r="AN12" s="64"/>
      <c r="AO12" s="529"/>
      <c r="AP12" s="146"/>
      <c r="AQ12" s="530"/>
      <c r="AR12" s="62"/>
      <c r="AS12" s="62"/>
      <c r="AT12" s="62"/>
      <c r="AU12" s="62"/>
      <c r="AV12" s="62"/>
      <c r="AW12" s="62"/>
      <c r="AX12" s="62"/>
      <c r="AY12" s="62"/>
      <c r="AZ12" s="62"/>
      <c r="BA12" s="62"/>
    </row>
    <row r="13" spans="1:56" ht="12" customHeight="1">
      <c r="A13" s="1886"/>
      <c r="B13" s="124" t="s">
        <v>1886</v>
      </c>
      <c r="C13" s="62"/>
      <c r="D13" s="62"/>
      <c r="E13" s="107"/>
      <c r="F13" s="124"/>
      <c r="G13" s="62"/>
      <c r="H13" s="107"/>
      <c r="I13" s="124"/>
      <c r="J13" s="62"/>
      <c r="K13" s="62"/>
      <c r="L13" s="107"/>
      <c r="M13" s="124" t="s">
        <v>656</v>
      </c>
      <c r="N13" s="62"/>
      <c r="O13" s="62"/>
      <c r="P13" s="107"/>
      <c r="Q13" s="62"/>
      <c r="R13" s="694" t="s">
        <v>1085</v>
      </c>
      <c r="S13" s="62" t="s">
        <v>657</v>
      </c>
      <c r="T13" s="63"/>
      <c r="U13" s="62"/>
      <c r="V13" s="62"/>
      <c r="W13" s="62"/>
      <c r="X13" s="62"/>
      <c r="Y13" s="62"/>
      <c r="Z13" s="62"/>
      <c r="AA13" s="63"/>
      <c r="AB13" s="62"/>
      <c r="AC13" s="62"/>
      <c r="AD13" s="62"/>
      <c r="AE13" s="62"/>
      <c r="AF13" s="62"/>
      <c r="AG13" s="62"/>
      <c r="AH13" s="62"/>
      <c r="AI13" s="62"/>
      <c r="AJ13" s="107"/>
      <c r="AK13" s="693" t="s">
        <v>1085</v>
      </c>
      <c r="AL13" s="63" t="s">
        <v>1585</v>
      </c>
      <c r="AM13" s="63"/>
      <c r="AN13" s="63"/>
      <c r="AO13" s="124"/>
      <c r="AP13" s="62"/>
      <c r="AQ13" s="110"/>
      <c r="AR13" s="62"/>
      <c r="AS13" s="62"/>
      <c r="AT13" s="62"/>
      <c r="AU13" s="62"/>
      <c r="AV13" s="62"/>
      <c r="AW13" s="62"/>
      <c r="AX13" s="62"/>
      <c r="AY13" s="62"/>
      <c r="AZ13" s="62"/>
      <c r="BA13" s="62"/>
    </row>
    <row r="14" spans="1:56" ht="12" customHeight="1">
      <c r="A14" s="1886"/>
      <c r="B14" s="124" t="s">
        <v>1887</v>
      </c>
      <c r="C14" s="62"/>
      <c r="D14" s="62"/>
      <c r="E14" s="107"/>
      <c r="F14" s="124"/>
      <c r="G14" s="62"/>
      <c r="H14" s="107"/>
      <c r="I14" s="124"/>
      <c r="J14" s="62"/>
      <c r="K14" s="62"/>
      <c r="L14" s="107"/>
      <c r="M14" s="124"/>
      <c r="N14" s="62"/>
      <c r="O14" s="62"/>
      <c r="P14" s="107"/>
      <c r="Q14" s="62"/>
      <c r="R14" s="125"/>
      <c r="S14" s="694" t="s">
        <v>1085</v>
      </c>
      <c r="T14" s="63" t="s">
        <v>658</v>
      </c>
      <c r="U14" s="62"/>
      <c r="V14" s="62"/>
      <c r="W14" s="62"/>
      <c r="X14" s="62"/>
      <c r="Y14" s="62"/>
      <c r="Z14" s="62"/>
      <c r="AA14" s="63"/>
      <c r="AB14" s="62"/>
      <c r="AC14" s="62"/>
      <c r="AD14" s="62"/>
      <c r="AE14" s="62"/>
      <c r="AF14" s="62"/>
      <c r="AG14" s="62"/>
      <c r="AH14" s="62"/>
      <c r="AI14" s="62"/>
      <c r="AJ14" s="107"/>
      <c r="AK14" s="693" t="s">
        <v>1085</v>
      </c>
      <c r="AL14" s="63" t="s">
        <v>659</v>
      </c>
      <c r="AM14" s="63"/>
      <c r="AN14" s="63"/>
      <c r="AO14" s="124"/>
      <c r="AP14" s="62"/>
      <c r="AQ14" s="110"/>
      <c r="AR14" s="62"/>
      <c r="AS14" s="62"/>
      <c r="AT14" s="62"/>
      <c r="AU14" s="62"/>
      <c r="AV14" s="62"/>
      <c r="AW14" s="62"/>
      <c r="AX14" s="62"/>
      <c r="AY14" s="62"/>
      <c r="AZ14" s="62"/>
      <c r="BA14" s="62"/>
    </row>
    <row r="15" spans="1:56" ht="12" customHeight="1">
      <c r="A15" s="1886"/>
      <c r="B15" s="124" t="s">
        <v>268</v>
      </c>
      <c r="C15" s="62"/>
      <c r="D15" s="62"/>
      <c r="E15" s="107"/>
      <c r="F15" s="124"/>
      <c r="G15" s="62"/>
      <c r="H15" s="107"/>
      <c r="I15" s="124"/>
      <c r="J15" s="62"/>
      <c r="K15" s="62"/>
      <c r="L15" s="107"/>
      <c r="M15" s="124"/>
      <c r="N15" s="62"/>
      <c r="O15" s="62"/>
      <c r="P15" s="107"/>
      <c r="Q15" s="62"/>
      <c r="R15" s="62"/>
      <c r="S15" s="694" t="s">
        <v>1085</v>
      </c>
      <c r="T15" s="63" t="s">
        <v>660</v>
      </c>
      <c r="U15" s="62"/>
      <c r="V15" s="62"/>
      <c r="W15" s="62"/>
      <c r="X15" s="62"/>
      <c r="Y15" s="62"/>
      <c r="Z15" s="62"/>
      <c r="AA15" s="63"/>
      <c r="AB15" s="62"/>
      <c r="AC15" s="62"/>
      <c r="AD15" s="62"/>
      <c r="AE15" s="62"/>
      <c r="AF15" s="62"/>
      <c r="AG15" s="62"/>
      <c r="AH15" s="62"/>
      <c r="AI15" s="62"/>
      <c r="AJ15" s="107"/>
      <c r="AK15" s="693" t="s">
        <v>1085</v>
      </c>
      <c r="AL15" s="63" t="s">
        <v>311</v>
      </c>
      <c r="AM15" s="63"/>
      <c r="AN15" s="63"/>
      <c r="AO15" s="124"/>
      <c r="AP15" s="62"/>
      <c r="AQ15" s="110"/>
      <c r="AR15" s="62"/>
      <c r="AS15" s="62"/>
      <c r="AT15" s="62"/>
      <c r="AU15" s="62"/>
      <c r="AV15" s="62"/>
      <c r="AW15" s="62"/>
      <c r="AX15" s="62"/>
      <c r="AY15" s="62"/>
      <c r="AZ15" s="62"/>
      <c r="BA15" s="62"/>
    </row>
    <row r="16" spans="1:56" ht="12" customHeight="1">
      <c r="A16" s="1886"/>
      <c r="B16" s="124" t="s">
        <v>269</v>
      </c>
      <c r="C16" s="62"/>
      <c r="D16" s="62"/>
      <c r="E16" s="107"/>
      <c r="F16" s="124"/>
      <c r="G16" s="62"/>
      <c r="H16" s="107"/>
      <c r="I16" s="124"/>
      <c r="J16" s="62"/>
      <c r="K16" s="62"/>
      <c r="L16" s="107"/>
      <c r="M16" s="124"/>
      <c r="N16" s="62"/>
      <c r="O16" s="62"/>
      <c r="P16" s="107"/>
      <c r="Q16" s="62"/>
      <c r="R16" s="62"/>
      <c r="S16" s="694" t="s">
        <v>1085</v>
      </c>
      <c r="T16" s="63" t="s">
        <v>661</v>
      </c>
      <c r="U16" s="62"/>
      <c r="V16" s="62"/>
      <c r="W16" s="62"/>
      <c r="X16" s="62"/>
      <c r="Y16" s="62"/>
      <c r="Z16" s="62"/>
      <c r="AA16" s="63"/>
      <c r="AB16" s="62"/>
      <c r="AC16" s="62"/>
      <c r="AD16" s="62"/>
      <c r="AE16" s="62"/>
      <c r="AF16" s="62"/>
      <c r="AG16" s="62"/>
      <c r="AH16" s="62"/>
      <c r="AI16" s="62"/>
      <c r="AJ16" s="107"/>
      <c r="AK16" s="693" t="s">
        <v>1085</v>
      </c>
      <c r="AL16" s="573" t="s">
        <v>489</v>
      </c>
      <c r="AM16" s="63"/>
      <c r="AN16" s="63"/>
      <c r="AO16" s="124"/>
      <c r="AP16" s="62"/>
      <c r="AQ16" s="110"/>
      <c r="AR16" s="62"/>
      <c r="AS16" s="62"/>
      <c r="AT16" s="62"/>
      <c r="AU16" s="62"/>
      <c r="AV16" s="62"/>
      <c r="AW16" s="62"/>
      <c r="AX16" s="62"/>
      <c r="AY16" s="62"/>
      <c r="AZ16" s="62"/>
      <c r="BA16" s="62"/>
    </row>
    <row r="17" spans="1:53" ht="12" customHeight="1">
      <c r="A17" s="1886"/>
      <c r="B17" s="124"/>
      <c r="C17" s="62"/>
      <c r="D17" s="62"/>
      <c r="E17" s="107"/>
      <c r="F17" s="124"/>
      <c r="G17" s="62"/>
      <c r="H17" s="107"/>
      <c r="I17" s="124"/>
      <c r="J17" s="62"/>
      <c r="K17" s="62"/>
      <c r="L17" s="107"/>
      <c r="M17" s="124"/>
      <c r="N17" s="62"/>
      <c r="O17" s="62"/>
      <c r="P17" s="107"/>
      <c r="Q17" s="62"/>
      <c r="R17" s="62"/>
      <c r="S17" s="694" t="s">
        <v>1085</v>
      </c>
      <c r="T17" s="63" t="s">
        <v>662</v>
      </c>
      <c r="U17" s="62"/>
      <c r="V17" s="62"/>
      <c r="W17" s="62"/>
      <c r="X17" s="62"/>
      <c r="Y17" s="62"/>
      <c r="Z17" s="62"/>
      <c r="AA17" s="63"/>
      <c r="AB17" s="62"/>
      <c r="AC17" s="62"/>
      <c r="AD17" s="62"/>
      <c r="AE17" s="62"/>
      <c r="AF17" s="62"/>
      <c r="AG17" s="62"/>
      <c r="AH17" s="62"/>
      <c r="AI17" s="62"/>
      <c r="AJ17" s="107"/>
      <c r="AK17" s="109"/>
      <c r="AL17" s="63"/>
      <c r="AM17" s="63"/>
      <c r="AN17" s="63"/>
      <c r="AO17" s="124"/>
      <c r="AP17" s="62"/>
      <c r="AQ17" s="110"/>
      <c r="AR17" s="62"/>
      <c r="AS17" s="62"/>
      <c r="AT17" s="62"/>
      <c r="AU17" s="62"/>
      <c r="AV17" s="62"/>
      <c r="AW17" s="62"/>
      <c r="AX17" s="62"/>
      <c r="AY17" s="62"/>
      <c r="AZ17" s="62"/>
      <c r="BA17" s="62"/>
    </row>
    <row r="18" spans="1:53" ht="12" customHeight="1">
      <c r="A18" s="1886"/>
      <c r="B18" s="1713" t="str">
        <f>IF(自己評価書表紙!A31="□","■選択無","□選択無")</f>
        <v>■選択無</v>
      </c>
      <c r="C18" s="1714"/>
      <c r="D18" s="1714"/>
      <c r="E18" s="1715"/>
      <c r="F18" s="124"/>
      <c r="G18" s="62"/>
      <c r="H18" s="107"/>
      <c r="I18" s="124"/>
      <c r="J18" s="62"/>
      <c r="K18" s="62"/>
      <c r="L18" s="107"/>
      <c r="M18" s="124"/>
      <c r="N18" s="62"/>
      <c r="O18" s="62"/>
      <c r="P18" s="107"/>
      <c r="Q18" s="62"/>
      <c r="R18" s="694" t="s">
        <v>1085</v>
      </c>
      <c r="S18" s="63" t="s">
        <v>663</v>
      </c>
      <c r="T18" s="63"/>
      <c r="U18" s="62"/>
      <c r="V18" s="62"/>
      <c r="W18" s="62"/>
      <c r="X18" s="62"/>
      <c r="Y18" s="62"/>
      <c r="Z18" s="62"/>
      <c r="AA18" s="63"/>
      <c r="AB18" s="62"/>
      <c r="AC18" s="62"/>
      <c r="AD18" s="62"/>
      <c r="AE18" s="62"/>
      <c r="AF18" s="62"/>
      <c r="AG18" s="62"/>
      <c r="AH18" s="62"/>
      <c r="AI18" s="62"/>
      <c r="AJ18" s="107"/>
      <c r="AK18" s="109"/>
      <c r="AL18" s="63"/>
      <c r="AM18" s="63"/>
      <c r="AN18" s="63"/>
      <c r="AO18" s="124"/>
      <c r="AP18" s="62"/>
      <c r="AQ18" s="110"/>
      <c r="AR18" s="62"/>
      <c r="AS18" s="62"/>
      <c r="AT18" s="62"/>
      <c r="AU18" s="62"/>
      <c r="AV18" s="62"/>
      <c r="AW18" s="62"/>
      <c r="AX18" s="62"/>
      <c r="AY18" s="62"/>
      <c r="AZ18" s="62"/>
      <c r="BA18" s="62"/>
    </row>
    <row r="19" spans="1:53" ht="12" customHeight="1">
      <c r="A19" s="1886"/>
      <c r="B19" s="124"/>
      <c r="C19" s="62"/>
      <c r="D19" s="62"/>
      <c r="E19" s="107"/>
      <c r="F19" s="124"/>
      <c r="G19" s="62"/>
      <c r="H19" s="107"/>
      <c r="I19" s="124"/>
      <c r="J19" s="62"/>
      <c r="K19" s="62"/>
      <c r="L19" s="107"/>
      <c r="M19" s="124"/>
      <c r="N19" s="62"/>
      <c r="O19" s="62"/>
      <c r="P19" s="107"/>
      <c r="Q19" s="62"/>
      <c r="R19" s="694" t="s">
        <v>1085</v>
      </c>
      <c r="S19" s="62" t="s">
        <v>664</v>
      </c>
      <c r="T19" s="63"/>
      <c r="U19" s="62"/>
      <c r="V19" s="62"/>
      <c r="W19" s="62"/>
      <c r="X19" s="62"/>
      <c r="Y19" s="62"/>
      <c r="Z19" s="62"/>
      <c r="AA19" s="63"/>
      <c r="AB19" s="62"/>
      <c r="AC19" s="62"/>
      <c r="AD19" s="62"/>
      <c r="AE19" s="62"/>
      <c r="AF19" s="62"/>
      <c r="AG19" s="62"/>
      <c r="AH19" s="62"/>
      <c r="AI19" s="62"/>
      <c r="AJ19" s="107"/>
      <c r="AK19" s="109"/>
      <c r="AL19" s="63"/>
      <c r="AM19" s="63"/>
      <c r="AN19" s="63"/>
      <c r="AO19" s="124"/>
      <c r="AP19" s="62"/>
      <c r="AQ19" s="110"/>
      <c r="AR19" s="62"/>
      <c r="AS19" s="62"/>
      <c r="AT19" s="62"/>
      <c r="AU19" s="62"/>
      <c r="AV19" s="62"/>
      <c r="AW19" s="62"/>
      <c r="AX19" s="62"/>
      <c r="AY19" s="62"/>
      <c r="AZ19" s="62"/>
      <c r="BA19" s="62"/>
    </row>
    <row r="20" spans="1:53" ht="12" customHeight="1">
      <c r="A20" s="1886"/>
      <c r="B20" s="154"/>
      <c r="C20" s="155"/>
      <c r="D20" s="155"/>
      <c r="E20" s="156"/>
      <c r="F20" s="124"/>
      <c r="G20" s="62"/>
      <c r="H20" s="107"/>
      <c r="I20" s="124"/>
      <c r="J20" s="62"/>
      <c r="K20" s="62"/>
      <c r="L20" s="107"/>
      <c r="M20" s="124"/>
      <c r="N20" s="62"/>
      <c r="O20" s="62"/>
      <c r="P20" s="107"/>
      <c r="Q20" s="62"/>
      <c r="R20" s="694" t="s">
        <v>1085</v>
      </c>
      <c r="S20" s="62" t="s">
        <v>1715</v>
      </c>
      <c r="T20" s="63"/>
      <c r="U20" s="62"/>
      <c r="V20" s="62"/>
      <c r="W20" s="62"/>
      <c r="X20" s="62"/>
      <c r="Y20" s="62"/>
      <c r="Z20" s="62"/>
      <c r="AA20" s="63"/>
      <c r="AB20" s="62"/>
      <c r="AC20" s="62"/>
      <c r="AD20" s="62"/>
      <c r="AE20" s="62"/>
      <c r="AF20" s="62"/>
      <c r="AG20" s="62"/>
      <c r="AH20" s="62"/>
      <c r="AI20" s="62"/>
      <c r="AJ20" s="107"/>
      <c r="AK20" s="109"/>
      <c r="AL20" s="63"/>
      <c r="AM20" s="63"/>
      <c r="AN20" s="63"/>
      <c r="AO20" s="124"/>
      <c r="AP20" s="62"/>
      <c r="AQ20" s="110"/>
      <c r="AR20" s="62"/>
      <c r="AS20" s="62"/>
      <c r="AT20" s="62"/>
      <c r="AU20" s="62"/>
      <c r="AV20" s="62"/>
      <c r="AW20" s="62"/>
      <c r="AX20" s="62"/>
      <c r="AY20" s="62"/>
      <c r="AZ20" s="62"/>
      <c r="BA20" s="62"/>
    </row>
    <row r="21" spans="1:53" ht="12" customHeight="1">
      <c r="A21" s="1886"/>
      <c r="B21" s="124"/>
      <c r="C21" s="62"/>
      <c r="D21" s="62"/>
      <c r="E21" s="107"/>
      <c r="F21" s="124"/>
      <c r="G21" s="62"/>
      <c r="H21" s="107"/>
      <c r="I21" s="124"/>
      <c r="J21" s="62"/>
      <c r="K21" s="62"/>
      <c r="L21" s="107"/>
      <c r="M21" s="124"/>
      <c r="N21" s="62"/>
      <c r="O21" s="62"/>
      <c r="P21" s="107"/>
      <c r="Q21" s="62" t="s">
        <v>417</v>
      </c>
      <c r="R21" s="62" t="s">
        <v>665</v>
      </c>
      <c r="S21" s="62"/>
      <c r="T21" s="62"/>
      <c r="U21" s="62"/>
      <c r="V21" s="62"/>
      <c r="W21" s="62"/>
      <c r="X21" s="62"/>
      <c r="Y21" s="62"/>
      <c r="Z21" s="62" t="s">
        <v>467</v>
      </c>
      <c r="AA21" s="62"/>
      <c r="AB21" s="62"/>
      <c r="AC21" s="62"/>
      <c r="AD21" s="62"/>
      <c r="AE21" s="62"/>
      <c r="AF21" s="62"/>
      <c r="AG21" s="62" t="s">
        <v>666</v>
      </c>
      <c r="AH21" s="62"/>
      <c r="AI21" s="62"/>
      <c r="AJ21" s="62"/>
      <c r="AK21" s="109"/>
      <c r="AL21" s="63"/>
      <c r="AM21" s="63"/>
      <c r="AN21" s="63"/>
      <c r="AO21" s="124"/>
      <c r="AP21" s="62"/>
      <c r="AQ21" s="110"/>
      <c r="AR21" s="62"/>
      <c r="AS21" s="62"/>
      <c r="AT21" s="62"/>
      <c r="AU21" s="62"/>
      <c r="AV21" s="62"/>
      <c r="AW21" s="62"/>
      <c r="AX21" s="62"/>
      <c r="AY21" s="62"/>
      <c r="AZ21" s="62"/>
      <c r="BA21" s="62"/>
    </row>
    <row r="22" spans="1:53" ht="12" customHeight="1">
      <c r="A22" s="1886"/>
      <c r="B22" s="124"/>
      <c r="C22" s="62"/>
      <c r="D22" s="62"/>
      <c r="E22" s="107"/>
      <c r="F22" s="124"/>
      <c r="G22" s="62"/>
      <c r="H22" s="107"/>
      <c r="I22" s="124"/>
      <c r="J22" s="62"/>
      <c r="K22" s="62"/>
      <c r="L22" s="107"/>
      <c r="M22" s="124"/>
      <c r="N22" s="62"/>
      <c r="O22" s="62"/>
      <c r="P22" s="107"/>
      <c r="Q22" s="62"/>
      <c r="R22" s="694" t="s">
        <v>1085</v>
      </c>
      <c r="S22" s="62" t="s">
        <v>667</v>
      </c>
      <c r="T22" s="62"/>
      <c r="U22" s="62"/>
      <c r="V22" s="62"/>
      <c r="W22" s="62" t="s">
        <v>2021</v>
      </c>
      <c r="X22" s="1658"/>
      <c r="Y22" s="1658"/>
      <c r="Z22" s="1658"/>
      <c r="AA22" s="1658"/>
      <c r="AB22" s="1658"/>
      <c r="AC22" s="62"/>
      <c r="AD22" s="62" t="s">
        <v>2015</v>
      </c>
      <c r="AE22" s="62" t="s">
        <v>2021</v>
      </c>
      <c r="AF22" s="1661"/>
      <c r="AG22" s="1661"/>
      <c r="AH22" s="1661"/>
      <c r="AI22" s="62" t="s">
        <v>668</v>
      </c>
      <c r="AJ22" s="107"/>
      <c r="AK22" s="109"/>
      <c r="AL22" s="63"/>
      <c r="AM22" s="63"/>
      <c r="AN22" s="63"/>
      <c r="AO22" s="124"/>
      <c r="AP22" s="62"/>
      <c r="AQ22" s="110"/>
      <c r="AR22" s="62"/>
      <c r="AS22" s="62"/>
      <c r="AT22" s="62" t="s">
        <v>1114</v>
      </c>
      <c r="AU22" s="62" t="s">
        <v>1115</v>
      </c>
      <c r="AV22" s="62" t="s">
        <v>1116</v>
      </c>
      <c r="AW22" s="62" t="s">
        <v>1117</v>
      </c>
      <c r="AX22" s="62"/>
      <c r="AY22" s="62"/>
      <c r="AZ22" s="62"/>
      <c r="BA22" s="62"/>
    </row>
    <row r="23" spans="1:53" ht="12" customHeight="1">
      <c r="A23" s="1886"/>
      <c r="B23" s="124"/>
      <c r="C23" s="62"/>
      <c r="D23" s="62"/>
      <c r="E23" s="107"/>
      <c r="F23" s="124"/>
      <c r="G23" s="62"/>
      <c r="H23" s="107"/>
      <c r="I23" s="124"/>
      <c r="J23" s="62"/>
      <c r="K23" s="62"/>
      <c r="L23" s="107"/>
      <c r="M23" s="124"/>
      <c r="N23" s="62"/>
      <c r="O23" s="62"/>
      <c r="P23" s="107"/>
      <c r="Q23" s="62"/>
      <c r="R23" s="694" t="s">
        <v>1085</v>
      </c>
      <c r="S23" s="62" t="s">
        <v>669</v>
      </c>
      <c r="T23" s="62"/>
      <c r="U23" s="62"/>
      <c r="V23" s="62"/>
      <c r="W23" s="62" t="s">
        <v>2021</v>
      </c>
      <c r="X23" s="1658"/>
      <c r="Y23" s="1658"/>
      <c r="Z23" s="1658"/>
      <c r="AA23" s="1658"/>
      <c r="AB23" s="1658"/>
      <c r="AC23" s="62"/>
      <c r="AD23" s="62" t="s">
        <v>2015</v>
      </c>
      <c r="AE23" s="62" t="s">
        <v>2021</v>
      </c>
      <c r="AF23" s="1661"/>
      <c r="AG23" s="1661"/>
      <c r="AH23" s="1661"/>
      <c r="AI23" s="62" t="s">
        <v>668</v>
      </c>
      <c r="AJ23" s="107"/>
      <c r="AK23" s="109"/>
      <c r="AL23" s="63"/>
      <c r="AM23" s="63"/>
      <c r="AN23" s="63"/>
      <c r="AO23" s="124"/>
      <c r="AP23" s="62"/>
      <c r="AQ23" s="110"/>
      <c r="AR23" s="62"/>
      <c r="AS23" s="62"/>
      <c r="AT23" s="62" t="s">
        <v>1114</v>
      </c>
      <c r="AU23" s="62" t="s">
        <v>1115</v>
      </c>
      <c r="AV23" s="62" t="s">
        <v>1116</v>
      </c>
      <c r="AW23" s="62" t="s">
        <v>1117</v>
      </c>
      <c r="AX23" s="62"/>
      <c r="AY23" s="62"/>
      <c r="AZ23" s="62"/>
      <c r="BA23" s="62"/>
    </row>
    <row r="24" spans="1:53" ht="12" customHeight="1">
      <c r="A24" s="1886"/>
      <c r="B24" s="124"/>
      <c r="C24" s="62"/>
      <c r="D24" s="62"/>
      <c r="E24" s="107"/>
      <c r="F24" s="124"/>
      <c r="G24" s="62"/>
      <c r="H24" s="107"/>
      <c r="I24" s="124"/>
      <c r="J24" s="62"/>
      <c r="K24" s="62"/>
      <c r="L24" s="107"/>
      <c r="M24" s="124"/>
      <c r="N24" s="62"/>
      <c r="O24" s="62"/>
      <c r="P24" s="107"/>
      <c r="Q24" s="62"/>
      <c r="R24" s="694" t="s">
        <v>1085</v>
      </c>
      <c r="S24" s="62" t="s">
        <v>670</v>
      </c>
      <c r="T24" s="62"/>
      <c r="U24" s="62"/>
      <c r="V24" s="62"/>
      <c r="W24" s="62" t="s">
        <v>2021</v>
      </c>
      <c r="X24" s="1658"/>
      <c r="Y24" s="1658"/>
      <c r="Z24" s="1658"/>
      <c r="AA24" s="1658"/>
      <c r="AB24" s="1658"/>
      <c r="AC24" s="62"/>
      <c r="AD24" s="62" t="s">
        <v>2015</v>
      </c>
      <c r="AE24" s="62" t="s">
        <v>2021</v>
      </c>
      <c r="AF24" s="1661"/>
      <c r="AG24" s="1661"/>
      <c r="AH24" s="1661"/>
      <c r="AI24" s="62" t="s">
        <v>668</v>
      </c>
      <c r="AJ24" s="107"/>
      <c r="AK24" s="109"/>
      <c r="AL24" s="63"/>
      <c r="AM24" s="63"/>
      <c r="AN24" s="63"/>
      <c r="AO24" s="124"/>
      <c r="AP24" s="62"/>
      <c r="AQ24" s="110"/>
      <c r="AR24" s="62"/>
      <c r="AS24" s="62"/>
      <c r="AT24" s="62" t="s">
        <v>1114</v>
      </c>
      <c r="AU24" s="62" t="s">
        <v>1115</v>
      </c>
      <c r="AV24" s="62" t="s">
        <v>1116</v>
      </c>
      <c r="AW24" s="62" t="s">
        <v>1117</v>
      </c>
      <c r="AX24" s="62"/>
      <c r="AY24" s="62"/>
      <c r="AZ24" s="62"/>
      <c r="BA24" s="62"/>
    </row>
    <row r="25" spans="1:53" ht="12" customHeight="1">
      <c r="A25" s="1886"/>
      <c r="B25" s="124"/>
      <c r="C25" s="62"/>
      <c r="D25" s="62"/>
      <c r="E25" s="107"/>
      <c r="F25" s="124"/>
      <c r="G25" s="62"/>
      <c r="H25" s="107"/>
      <c r="I25" s="124"/>
      <c r="J25" s="62"/>
      <c r="K25" s="62"/>
      <c r="L25" s="107"/>
      <c r="M25" s="124"/>
      <c r="N25" s="62"/>
      <c r="O25" s="62"/>
      <c r="P25" s="107"/>
      <c r="Q25" s="62"/>
      <c r="R25" s="694" t="s">
        <v>1085</v>
      </c>
      <c r="S25" s="62" t="s">
        <v>671</v>
      </c>
      <c r="T25" s="62"/>
      <c r="U25" s="62"/>
      <c r="V25" s="62"/>
      <c r="W25" s="62" t="s">
        <v>2021</v>
      </c>
      <c r="X25" s="1658"/>
      <c r="Y25" s="1658"/>
      <c r="Z25" s="1658"/>
      <c r="AA25" s="1658"/>
      <c r="AB25" s="1658"/>
      <c r="AC25" s="62"/>
      <c r="AD25" s="62" t="s">
        <v>2015</v>
      </c>
      <c r="AE25" s="62" t="s">
        <v>2021</v>
      </c>
      <c r="AF25" s="1661"/>
      <c r="AG25" s="1661"/>
      <c r="AH25" s="1661"/>
      <c r="AI25" s="62" t="s">
        <v>668</v>
      </c>
      <c r="AJ25" s="107"/>
      <c r="AK25" s="109"/>
      <c r="AL25" s="63"/>
      <c r="AM25" s="63"/>
      <c r="AN25" s="63"/>
      <c r="AO25" s="124"/>
      <c r="AP25" s="62"/>
      <c r="AQ25" s="110"/>
      <c r="AR25" s="62"/>
      <c r="AS25" s="62"/>
      <c r="AT25" s="62" t="s">
        <v>1114</v>
      </c>
      <c r="AU25" s="62" t="s">
        <v>1115</v>
      </c>
      <c r="AV25" s="62" t="s">
        <v>1116</v>
      </c>
      <c r="AW25" s="62" t="s">
        <v>1117</v>
      </c>
      <c r="AX25" s="62"/>
      <c r="AY25" s="62"/>
      <c r="AZ25" s="62"/>
      <c r="BA25" s="62"/>
    </row>
    <row r="26" spans="1:53" ht="12" customHeight="1">
      <c r="A26" s="1886"/>
      <c r="B26" s="124"/>
      <c r="C26" s="62"/>
      <c r="D26" s="62"/>
      <c r="E26" s="107"/>
      <c r="F26" s="124"/>
      <c r="G26" s="62"/>
      <c r="H26" s="107"/>
      <c r="I26" s="124"/>
      <c r="J26" s="62"/>
      <c r="K26" s="62"/>
      <c r="L26" s="107"/>
      <c r="M26" s="124"/>
      <c r="N26" s="62"/>
      <c r="O26" s="62"/>
      <c r="P26" s="107"/>
      <c r="Q26" s="62"/>
      <c r="R26" s="694" t="s">
        <v>1085</v>
      </c>
      <c r="S26" s="62" t="s">
        <v>672</v>
      </c>
      <c r="T26" s="62"/>
      <c r="U26" s="62"/>
      <c r="V26" s="62"/>
      <c r="W26" s="62" t="s">
        <v>2021</v>
      </c>
      <c r="X26" s="1658"/>
      <c r="Y26" s="1658"/>
      <c r="Z26" s="1658"/>
      <c r="AA26" s="1658"/>
      <c r="AB26" s="1658"/>
      <c r="AC26" s="62"/>
      <c r="AD26" s="62" t="s">
        <v>2015</v>
      </c>
      <c r="AE26" s="62" t="s">
        <v>2021</v>
      </c>
      <c r="AF26" s="1661"/>
      <c r="AG26" s="1661"/>
      <c r="AH26" s="1661"/>
      <c r="AI26" s="62" t="s">
        <v>668</v>
      </c>
      <c r="AJ26" s="107"/>
      <c r="AK26" s="109"/>
      <c r="AL26" s="63"/>
      <c r="AM26" s="63"/>
      <c r="AN26" s="63"/>
      <c r="AO26" s="124"/>
      <c r="AP26" s="62"/>
      <c r="AQ26" s="110"/>
      <c r="AR26" s="62"/>
      <c r="AS26" s="62"/>
      <c r="AT26" s="62" t="s">
        <v>1114</v>
      </c>
      <c r="AU26" s="62" t="s">
        <v>1115</v>
      </c>
      <c r="AV26" s="62" t="s">
        <v>1116</v>
      </c>
      <c r="AW26" s="62" t="s">
        <v>1117</v>
      </c>
      <c r="AX26" s="62"/>
      <c r="AY26" s="62"/>
      <c r="AZ26" s="62"/>
      <c r="BA26" s="62"/>
    </row>
    <row r="27" spans="1:53" ht="12" customHeight="1">
      <c r="A27" s="1886"/>
      <c r="B27" s="124"/>
      <c r="C27" s="62"/>
      <c r="D27" s="62"/>
      <c r="E27" s="107"/>
      <c r="F27" s="124"/>
      <c r="G27" s="62"/>
      <c r="H27" s="107"/>
      <c r="I27" s="124"/>
      <c r="J27" s="62"/>
      <c r="K27" s="62"/>
      <c r="L27" s="107"/>
      <c r="M27" s="124"/>
      <c r="N27" s="62"/>
      <c r="O27" s="62"/>
      <c r="P27" s="107"/>
      <c r="Q27" s="62" t="s">
        <v>372</v>
      </c>
      <c r="R27" s="62" t="s">
        <v>673</v>
      </c>
      <c r="S27" s="62"/>
      <c r="T27" s="62"/>
      <c r="U27" s="62"/>
      <c r="V27" s="62"/>
      <c r="W27" s="62"/>
      <c r="X27" s="108"/>
      <c r="Y27" s="62"/>
      <c r="Z27" s="62"/>
      <c r="AA27" s="62"/>
      <c r="AB27" s="62"/>
      <c r="AC27" s="62"/>
      <c r="AD27" s="62"/>
      <c r="AE27" s="62"/>
      <c r="AF27" s="62"/>
      <c r="AG27" s="62"/>
      <c r="AH27" s="62"/>
      <c r="AI27" s="62"/>
      <c r="AJ27" s="107"/>
      <c r="AK27" s="109"/>
      <c r="AL27" s="63"/>
      <c r="AM27" s="63"/>
      <c r="AN27" s="63"/>
      <c r="AO27" s="124"/>
      <c r="AP27" s="62"/>
      <c r="AQ27" s="110"/>
      <c r="AR27" s="62"/>
      <c r="AS27" s="62"/>
      <c r="AT27" s="62"/>
      <c r="AU27" s="62"/>
      <c r="AV27" s="62"/>
      <c r="AW27" s="62"/>
      <c r="AX27" s="62"/>
      <c r="AY27" s="62"/>
      <c r="AZ27" s="62"/>
      <c r="BA27" s="62"/>
    </row>
    <row r="28" spans="1:53" ht="12" customHeight="1">
      <c r="A28" s="1886"/>
      <c r="B28" s="124"/>
      <c r="C28" s="62"/>
      <c r="D28" s="62"/>
      <c r="E28" s="107"/>
      <c r="F28" s="124"/>
      <c r="G28" s="62"/>
      <c r="H28" s="107"/>
      <c r="I28" s="124"/>
      <c r="J28" s="62"/>
      <c r="K28" s="62"/>
      <c r="L28" s="107"/>
      <c r="M28" s="127"/>
      <c r="N28" s="116"/>
      <c r="O28" s="116"/>
      <c r="P28" s="157"/>
      <c r="Q28" s="62"/>
      <c r="R28" s="125" t="s">
        <v>8</v>
      </c>
      <c r="S28" s="694" t="s">
        <v>1085</v>
      </c>
      <c r="T28" s="62" t="s">
        <v>674</v>
      </c>
      <c r="U28" s="62"/>
      <c r="V28" s="62"/>
      <c r="W28" s="62"/>
      <c r="X28" s="62"/>
      <c r="Y28" s="62"/>
      <c r="Z28" s="62"/>
      <c r="AA28" s="62"/>
      <c r="AB28" s="62"/>
      <c r="AC28" s="694" t="s">
        <v>1085</v>
      </c>
      <c r="AD28" s="62" t="s">
        <v>675</v>
      </c>
      <c r="AE28" s="63"/>
      <c r="AF28" s="62"/>
      <c r="AG28" s="62"/>
      <c r="AH28" s="108"/>
      <c r="AI28" s="62"/>
      <c r="AJ28" s="107"/>
      <c r="AK28" s="109"/>
      <c r="AL28" s="63"/>
      <c r="AM28" s="63"/>
      <c r="AN28" s="63"/>
      <c r="AO28" s="124"/>
      <c r="AP28" s="62"/>
      <c r="AQ28" s="110"/>
      <c r="AR28" s="62"/>
      <c r="AS28" s="62"/>
      <c r="AT28" s="62"/>
      <c r="AU28" s="62"/>
      <c r="AV28" s="62"/>
      <c r="AW28" s="62"/>
      <c r="AX28" s="62"/>
      <c r="AY28" s="62"/>
      <c r="AZ28" s="62"/>
      <c r="BA28" s="62"/>
    </row>
    <row r="29" spans="1:53" ht="12" customHeight="1">
      <c r="A29" s="1886"/>
      <c r="B29" s="124"/>
      <c r="C29" s="62"/>
      <c r="D29" s="62"/>
      <c r="E29" s="107"/>
      <c r="F29" s="124"/>
      <c r="G29" s="62"/>
      <c r="H29" s="107"/>
      <c r="I29" s="124"/>
      <c r="J29" s="62"/>
      <c r="K29" s="62"/>
      <c r="L29" s="107"/>
      <c r="M29" s="143" t="s">
        <v>676</v>
      </c>
      <c r="N29" s="113"/>
      <c r="O29" s="113"/>
      <c r="P29" s="115"/>
      <c r="Q29" s="143" t="s">
        <v>1017</v>
      </c>
      <c r="R29" s="113" t="s">
        <v>665</v>
      </c>
      <c r="S29" s="113"/>
      <c r="T29" s="113"/>
      <c r="U29" s="113"/>
      <c r="V29" s="423" t="s">
        <v>962</v>
      </c>
      <c r="W29" s="1884"/>
      <c r="X29" s="1884"/>
      <c r="Y29" s="1884"/>
      <c r="Z29" s="1884"/>
      <c r="AA29" s="1884"/>
      <c r="AB29" s="1884"/>
      <c r="AC29" s="1884"/>
      <c r="AD29" s="1884"/>
      <c r="AE29" s="1884"/>
      <c r="AF29" s="1884"/>
      <c r="AG29" s="1884"/>
      <c r="AH29" s="1884"/>
      <c r="AI29" s="113" t="s">
        <v>428</v>
      </c>
      <c r="AJ29" s="115"/>
      <c r="AK29" s="109"/>
      <c r="AL29" s="63"/>
      <c r="AM29" s="63"/>
      <c r="AN29" s="63"/>
      <c r="AO29" s="124"/>
      <c r="AP29" s="62"/>
      <c r="AQ29" s="110"/>
      <c r="AR29" s="62"/>
      <c r="AS29" s="62"/>
      <c r="AT29" s="62"/>
      <c r="AU29" s="62"/>
      <c r="AV29" s="62"/>
      <c r="AW29" s="62"/>
      <c r="AX29" s="62"/>
      <c r="AY29" s="62"/>
      <c r="AZ29" s="62"/>
      <c r="BA29" s="62"/>
    </row>
    <row r="30" spans="1:53" ht="12" customHeight="1">
      <c r="A30" s="1886"/>
      <c r="B30" s="124"/>
      <c r="C30" s="62"/>
      <c r="D30" s="62"/>
      <c r="E30" s="107"/>
      <c r="F30" s="124"/>
      <c r="G30" s="62"/>
      <c r="H30" s="107"/>
      <c r="I30" s="124"/>
      <c r="J30" s="62"/>
      <c r="K30" s="62"/>
      <c r="L30" s="107"/>
      <c r="M30" s="124" t="s">
        <v>677</v>
      </c>
      <c r="N30" s="62"/>
      <c r="O30" s="62"/>
      <c r="P30" s="107"/>
      <c r="Q30" s="124" t="s">
        <v>169</v>
      </c>
      <c r="R30" s="62" t="s">
        <v>678</v>
      </c>
      <c r="S30" s="62"/>
      <c r="T30" s="62"/>
      <c r="U30" s="62"/>
      <c r="V30" s="62"/>
      <c r="W30" s="62"/>
      <c r="X30" s="108"/>
      <c r="Y30" s="62"/>
      <c r="Z30" s="62"/>
      <c r="AA30" s="62"/>
      <c r="AB30" s="62"/>
      <c r="AC30" s="62"/>
      <c r="AD30" s="62"/>
      <c r="AE30" s="108"/>
      <c r="AF30" s="108"/>
      <c r="AG30" s="108"/>
      <c r="AH30" s="108"/>
      <c r="AI30" s="62"/>
      <c r="AJ30" s="107"/>
      <c r="AK30" s="109"/>
      <c r="AL30" s="63"/>
      <c r="AM30" s="63"/>
      <c r="AN30" s="63"/>
      <c r="AO30" s="124"/>
      <c r="AP30" s="62"/>
      <c r="AQ30" s="110"/>
      <c r="AR30" s="62"/>
      <c r="AS30" s="62"/>
      <c r="AT30" s="62"/>
      <c r="AU30" s="62"/>
      <c r="AV30" s="62"/>
      <c r="AW30" s="62"/>
      <c r="AX30" s="62"/>
      <c r="AY30" s="62"/>
      <c r="AZ30" s="62"/>
      <c r="BA30" s="62"/>
    </row>
    <row r="31" spans="1:53" ht="12" customHeight="1">
      <c r="A31" s="1886"/>
      <c r="B31" s="124"/>
      <c r="C31" s="62"/>
      <c r="D31" s="62"/>
      <c r="E31" s="107"/>
      <c r="F31" s="124"/>
      <c r="G31" s="62"/>
      <c r="H31" s="107"/>
      <c r="I31" s="124"/>
      <c r="J31" s="62"/>
      <c r="K31" s="62"/>
      <c r="L31" s="107"/>
      <c r="M31" s="124"/>
      <c r="N31" s="62"/>
      <c r="O31" s="62"/>
      <c r="P31" s="107"/>
      <c r="Q31" s="124"/>
      <c r="R31" s="125" t="s">
        <v>1722</v>
      </c>
      <c r="S31" s="694" t="s">
        <v>1085</v>
      </c>
      <c r="T31" s="62" t="s">
        <v>674</v>
      </c>
      <c r="U31" s="62"/>
      <c r="V31" s="62"/>
      <c r="W31" s="62"/>
      <c r="X31" s="62"/>
      <c r="Y31" s="62"/>
      <c r="Z31" s="62"/>
      <c r="AA31" s="62"/>
      <c r="AB31" s="62"/>
      <c r="AC31" s="694" t="s">
        <v>1085</v>
      </c>
      <c r="AD31" s="121" t="s">
        <v>675</v>
      </c>
      <c r="AE31" s="63"/>
      <c r="AF31" s="121"/>
      <c r="AG31" s="108"/>
      <c r="AH31" s="108"/>
      <c r="AI31" s="62"/>
      <c r="AJ31" s="107"/>
      <c r="AK31" s="109"/>
      <c r="AL31" s="63"/>
      <c r="AM31" s="63"/>
      <c r="AN31" s="63"/>
      <c r="AO31" s="124"/>
      <c r="AP31" s="62"/>
      <c r="AQ31" s="110"/>
      <c r="AR31" s="62"/>
      <c r="AS31" s="62"/>
      <c r="AT31" s="62"/>
      <c r="AU31" s="62"/>
      <c r="AV31" s="62"/>
      <c r="AW31" s="62"/>
      <c r="AX31" s="62"/>
      <c r="AY31" s="62"/>
      <c r="AZ31" s="62"/>
      <c r="BA31" s="62"/>
    </row>
    <row r="32" spans="1:53" ht="12" customHeight="1">
      <c r="A32" s="1886"/>
      <c r="B32" s="124"/>
      <c r="C32" s="62"/>
      <c r="D32" s="62"/>
      <c r="E32" s="107"/>
      <c r="F32" s="124"/>
      <c r="G32" s="62"/>
      <c r="H32" s="107"/>
      <c r="I32" s="124"/>
      <c r="J32" s="62"/>
      <c r="K32" s="62"/>
      <c r="L32" s="107"/>
      <c r="M32" s="124"/>
      <c r="N32" s="62"/>
      <c r="O32" s="62"/>
      <c r="P32" s="107"/>
      <c r="Q32" s="124" t="s">
        <v>417</v>
      </c>
      <c r="R32" s="62" t="s">
        <v>679</v>
      </c>
      <c r="S32" s="62"/>
      <c r="T32" s="62"/>
      <c r="U32" s="62"/>
      <c r="V32" s="62"/>
      <c r="W32" s="62"/>
      <c r="X32" s="62"/>
      <c r="Y32" s="62"/>
      <c r="Z32" s="62"/>
      <c r="AA32" s="62"/>
      <c r="AB32" s="62"/>
      <c r="AC32" s="62"/>
      <c r="AD32" s="62"/>
      <c r="AE32" s="62"/>
      <c r="AF32" s="62"/>
      <c r="AG32" s="62"/>
      <c r="AH32" s="62"/>
      <c r="AI32" s="62"/>
      <c r="AJ32" s="62"/>
      <c r="AK32" s="109"/>
      <c r="AL32" s="63"/>
      <c r="AM32" s="63"/>
      <c r="AN32" s="63"/>
      <c r="AO32" s="124"/>
      <c r="AP32" s="62"/>
      <c r="AQ32" s="110"/>
      <c r="AR32" s="62"/>
      <c r="AS32" s="62"/>
      <c r="AT32" s="62"/>
      <c r="AU32" s="62"/>
      <c r="AV32" s="62"/>
      <c r="AW32" s="62"/>
      <c r="AX32" s="62"/>
      <c r="AY32" s="62"/>
      <c r="AZ32" s="62"/>
      <c r="BA32" s="62"/>
    </row>
    <row r="33" spans="1:53" ht="12" customHeight="1">
      <c r="A33" s="1886"/>
      <c r="B33" s="124"/>
      <c r="C33" s="62"/>
      <c r="D33" s="62"/>
      <c r="E33" s="107"/>
      <c r="F33" s="124"/>
      <c r="G33" s="62"/>
      <c r="H33" s="107"/>
      <c r="I33" s="124"/>
      <c r="J33" s="62"/>
      <c r="K33" s="62"/>
      <c r="L33" s="107"/>
      <c r="M33" s="124"/>
      <c r="N33" s="62"/>
      <c r="O33" s="62"/>
      <c r="P33" s="107"/>
      <c r="Q33" s="124"/>
      <c r="R33" s="125" t="s">
        <v>1722</v>
      </c>
      <c r="S33" s="694" t="s">
        <v>1085</v>
      </c>
      <c r="T33" s="62" t="s">
        <v>681</v>
      </c>
      <c r="U33" s="108"/>
      <c r="V33" s="108"/>
      <c r="W33" s="108"/>
      <c r="X33" s="694" t="s">
        <v>1085</v>
      </c>
      <c r="Y33" s="62" t="s">
        <v>682</v>
      </c>
      <c r="Z33" s="62"/>
      <c r="AA33" s="62"/>
      <c r="AB33" s="108"/>
      <c r="AC33" s="108"/>
      <c r="AD33" s="108"/>
      <c r="AE33" s="108" t="s">
        <v>127</v>
      </c>
      <c r="AF33" s="62"/>
      <c r="AG33" s="108"/>
      <c r="AH33" s="62"/>
      <c r="AI33" s="62"/>
      <c r="AJ33" s="62"/>
      <c r="AK33" s="109"/>
      <c r="AL33" s="63"/>
      <c r="AM33" s="63"/>
      <c r="AN33" s="63"/>
      <c r="AO33" s="124"/>
      <c r="AP33" s="62"/>
      <c r="AQ33" s="110"/>
      <c r="AR33" s="62"/>
      <c r="AS33" s="62"/>
      <c r="AT33" s="62"/>
      <c r="AU33" s="62"/>
      <c r="AV33" s="62"/>
      <c r="AW33" s="62"/>
      <c r="AX33" s="62"/>
      <c r="AY33" s="62"/>
      <c r="AZ33" s="62"/>
      <c r="BA33" s="62"/>
    </row>
    <row r="34" spans="1:53" ht="12" customHeight="1">
      <c r="A34" s="1886"/>
      <c r="B34" s="127"/>
      <c r="C34" s="116"/>
      <c r="D34" s="116"/>
      <c r="E34" s="157"/>
      <c r="F34" s="127"/>
      <c r="G34" s="116"/>
      <c r="H34" s="157"/>
      <c r="I34" s="127"/>
      <c r="J34" s="116"/>
      <c r="K34" s="116"/>
      <c r="L34" s="157"/>
      <c r="M34" s="127"/>
      <c r="N34" s="116"/>
      <c r="O34" s="116"/>
      <c r="P34" s="157"/>
      <c r="Q34" s="124" t="s">
        <v>389</v>
      </c>
      <c r="R34" s="694" t="s">
        <v>1085</v>
      </c>
      <c r="S34" s="123" t="s">
        <v>683</v>
      </c>
      <c r="T34" s="62"/>
      <c r="U34" s="108"/>
      <c r="V34" s="108"/>
      <c r="W34" s="108"/>
      <c r="X34" s="62"/>
      <c r="Y34" s="62"/>
      <c r="Z34" s="62"/>
      <c r="AA34" s="62"/>
      <c r="AB34" s="108"/>
      <c r="AC34" s="108"/>
      <c r="AD34" s="108"/>
      <c r="AE34" s="108"/>
      <c r="AF34" s="62"/>
      <c r="AG34" s="108"/>
      <c r="AH34" s="62"/>
      <c r="AI34" s="62"/>
      <c r="AJ34" s="62"/>
      <c r="AK34" s="109"/>
      <c r="AL34" s="63"/>
      <c r="AM34" s="63"/>
      <c r="AN34" s="63"/>
      <c r="AO34" s="127"/>
      <c r="AP34" s="116"/>
      <c r="AQ34" s="119"/>
      <c r="AR34" s="62"/>
      <c r="AS34" s="62"/>
      <c r="AT34" s="62"/>
      <c r="AU34" s="62"/>
      <c r="AV34" s="62"/>
      <c r="AW34" s="62"/>
      <c r="AX34" s="62"/>
      <c r="AY34" s="62"/>
      <c r="AZ34" s="62"/>
      <c r="BA34" s="62"/>
    </row>
    <row r="35" spans="1:53" ht="12" customHeight="1">
      <c r="A35" s="1886"/>
      <c r="B35" s="140" t="s">
        <v>272</v>
      </c>
      <c r="C35" s="141"/>
      <c r="D35" s="141"/>
      <c r="E35" s="142"/>
      <c r="F35" s="1755" t="str">
        <f>自己評価書表紙!O32</f>
        <v>-</v>
      </c>
      <c r="G35" s="1756"/>
      <c r="H35" s="1757"/>
      <c r="I35" s="143" t="s">
        <v>1886</v>
      </c>
      <c r="J35" s="113"/>
      <c r="K35" s="113"/>
      <c r="L35" s="115"/>
      <c r="M35" s="143" t="s">
        <v>684</v>
      </c>
      <c r="N35" s="113"/>
      <c r="O35" s="113"/>
      <c r="P35" s="115"/>
      <c r="Q35" s="143" t="s">
        <v>495</v>
      </c>
      <c r="R35" s="113" t="s">
        <v>654</v>
      </c>
      <c r="S35" s="113"/>
      <c r="T35" s="113"/>
      <c r="U35" s="158"/>
      <c r="V35" s="113"/>
      <c r="W35" s="113"/>
      <c r="X35" s="113"/>
      <c r="Y35" s="113"/>
      <c r="Z35" s="113"/>
      <c r="AA35" s="113"/>
      <c r="AB35" s="113"/>
      <c r="AC35" s="113"/>
      <c r="AD35" s="113"/>
      <c r="AE35" s="113"/>
      <c r="AF35" s="113"/>
      <c r="AG35" s="113"/>
      <c r="AH35" s="113"/>
      <c r="AI35" s="113"/>
      <c r="AJ35" s="113"/>
      <c r="AK35" s="696" t="s">
        <v>1085</v>
      </c>
      <c r="AL35" s="158" t="s">
        <v>1585</v>
      </c>
      <c r="AM35" s="158"/>
      <c r="AN35" s="158"/>
      <c r="AO35" s="143"/>
      <c r="AP35" s="113"/>
      <c r="AQ35" s="537"/>
      <c r="AR35" s="62"/>
      <c r="AS35" s="62"/>
      <c r="AT35" s="62"/>
      <c r="AU35" s="62"/>
      <c r="AV35" s="62"/>
      <c r="AW35" s="62"/>
      <c r="AX35" s="62"/>
      <c r="AY35" s="62"/>
      <c r="AZ35" s="62"/>
      <c r="BA35" s="62"/>
    </row>
    <row r="36" spans="1:53" ht="12" customHeight="1">
      <c r="A36" s="1886"/>
      <c r="B36" s="124" t="s">
        <v>1886</v>
      </c>
      <c r="C36" s="62"/>
      <c r="D36" s="62"/>
      <c r="E36" s="107"/>
      <c r="F36" s="124"/>
      <c r="G36" s="62"/>
      <c r="H36" s="107"/>
      <c r="I36" s="124"/>
      <c r="J36" s="62"/>
      <c r="K36" s="62"/>
      <c r="L36" s="107"/>
      <c r="M36" s="124"/>
      <c r="N36" s="62"/>
      <c r="O36" s="62"/>
      <c r="P36" s="107"/>
      <c r="Q36" s="124"/>
      <c r="R36" s="694" t="s">
        <v>1085</v>
      </c>
      <c r="S36" s="62" t="s">
        <v>657</v>
      </c>
      <c r="T36" s="63"/>
      <c r="U36" s="62"/>
      <c r="V36" s="62"/>
      <c r="W36" s="62"/>
      <c r="X36" s="62"/>
      <c r="Y36" s="62"/>
      <c r="Z36" s="62"/>
      <c r="AA36" s="63"/>
      <c r="AB36" s="62"/>
      <c r="AC36" s="62"/>
      <c r="AD36" s="62"/>
      <c r="AE36" s="62"/>
      <c r="AF36" s="62"/>
      <c r="AG36" s="62"/>
      <c r="AH36" s="62"/>
      <c r="AI36" s="62"/>
      <c r="AJ36" s="62"/>
      <c r="AK36" s="693" t="s">
        <v>1085</v>
      </c>
      <c r="AL36" s="63" t="s">
        <v>311</v>
      </c>
      <c r="AM36" s="63"/>
      <c r="AN36" s="63"/>
      <c r="AO36" s="124"/>
      <c r="AP36" s="62"/>
      <c r="AQ36" s="110"/>
      <c r="AR36" s="62"/>
      <c r="AS36" s="62"/>
      <c r="AT36" s="62"/>
      <c r="AU36" s="62"/>
      <c r="AV36" s="62"/>
      <c r="AW36" s="62"/>
      <c r="AX36" s="62"/>
      <c r="AY36" s="62"/>
      <c r="AZ36" s="62"/>
      <c r="BA36" s="62"/>
    </row>
    <row r="37" spans="1:53" ht="12" customHeight="1">
      <c r="A37" s="1886"/>
      <c r="B37" s="124" t="s">
        <v>1887</v>
      </c>
      <c r="C37" s="62"/>
      <c r="D37" s="62"/>
      <c r="E37" s="107"/>
      <c r="F37" s="124"/>
      <c r="G37" s="62"/>
      <c r="H37" s="107"/>
      <c r="I37" s="124"/>
      <c r="J37" s="62"/>
      <c r="K37" s="62"/>
      <c r="L37" s="107"/>
      <c r="M37" s="124"/>
      <c r="N37" s="62"/>
      <c r="O37" s="62"/>
      <c r="P37" s="107"/>
      <c r="Q37" s="124"/>
      <c r="R37" s="125"/>
      <c r="S37" s="694" t="s">
        <v>1085</v>
      </c>
      <c r="T37" s="63" t="s">
        <v>663</v>
      </c>
      <c r="U37" s="62"/>
      <c r="V37" s="62"/>
      <c r="W37" s="62"/>
      <c r="X37" s="62"/>
      <c r="Y37" s="62"/>
      <c r="Z37" s="62"/>
      <c r="AA37" s="63"/>
      <c r="AB37" s="62"/>
      <c r="AC37" s="62"/>
      <c r="AD37" s="62"/>
      <c r="AE37" s="62"/>
      <c r="AF37" s="62"/>
      <c r="AG37" s="62"/>
      <c r="AH37" s="62"/>
      <c r="AI37" s="62"/>
      <c r="AJ37" s="62"/>
      <c r="AK37" s="109"/>
      <c r="AL37" s="63"/>
      <c r="AM37" s="63"/>
      <c r="AN37" s="63"/>
      <c r="AO37" s="124"/>
      <c r="AP37" s="62"/>
      <c r="AQ37" s="110"/>
      <c r="AR37" s="62"/>
      <c r="AS37" s="62"/>
      <c r="AT37" s="62"/>
      <c r="AU37" s="62"/>
      <c r="AV37" s="62"/>
      <c r="AW37" s="62"/>
      <c r="AX37" s="62"/>
      <c r="AY37" s="62"/>
      <c r="AZ37" s="62"/>
      <c r="BA37" s="62"/>
    </row>
    <row r="38" spans="1:53" ht="12" customHeight="1">
      <c r="A38" s="1886"/>
      <c r="B38" s="124" t="s">
        <v>273</v>
      </c>
      <c r="C38" s="62"/>
      <c r="D38" s="62"/>
      <c r="E38" s="107"/>
      <c r="F38" s="124"/>
      <c r="G38" s="62"/>
      <c r="H38" s="107"/>
      <c r="I38" s="124"/>
      <c r="J38" s="62"/>
      <c r="K38" s="62"/>
      <c r="L38" s="107"/>
      <c r="M38" s="124"/>
      <c r="N38" s="62"/>
      <c r="O38" s="62"/>
      <c r="P38" s="107"/>
      <c r="Q38" s="124"/>
      <c r="R38" s="125"/>
      <c r="S38" s="694" t="s">
        <v>1085</v>
      </c>
      <c r="T38" s="63" t="s">
        <v>658</v>
      </c>
      <c r="U38" s="62"/>
      <c r="V38" s="62"/>
      <c r="W38" s="62"/>
      <c r="X38" s="62"/>
      <c r="Y38" s="62"/>
      <c r="Z38" s="62"/>
      <c r="AA38" s="63"/>
      <c r="AB38" s="62"/>
      <c r="AC38" s="62"/>
      <c r="AD38" s="62"/>
      <c r="AE38" s="62"/>
      <c r="AF38" s="62"/>
      <c r="AG38" s="62"/>
      <c r="AH38" s="62"/>
      <c r="AI38" s="62"/>
      <c r="AJ38" s="62"/>
      <c r="AK38" s="109"/>
      <c r="AL38" s="63"/>
      <c r="AM38" s="63"/>
      <c r="AN38" s="63"/>
      <c r="AO38" s="124"/>
      <c r="AP38" s="62"/>
      <c r="AQ38" s="110"/>
      <c r="AR38" s="62"/>
      <c r="AS38" s="62"/>
      <c r="AT38" s="62"/>
      <c r="AU38" s="62"/>
      <c r="AV38" s="62"/>
      <c r="AW38" s="62"/>
      <c r="AX38" s="62"/>
      <c r="AY38" s="62"/>
      <c r="AZ38" s="62"/>
      <c r="BA38" s="62"/>
    </row>
    <row r="39" spans="1:53" ht="12" customHeight="1">
      <c r="A39" s="1886"/>
      <c r="B39" s="124" t="s">
        <v>1888</v>
      </c>
      <c r="C39" s="62"/>
      <c r="D39" s="62"/>
      <c r="E39" s="107"/>
      <c r="F39" s="124"/>
      <c r="G39" s="62"/>
      <c r="H39" s="107"/>
      <c r="I39" s="124"/>
      <c r="J39" s="62"/>
      <c r="K39" s="62"/>
      <c r="L39" s="107"/>
      <c r="M39" s="124"/>
      <c r="N39" s="62"/>
      <c r="O39" s="62"/>
      <c r="P39" s="107"/>
      <c r="Q39" s="124"/>
      <c r="R39" s="62"/>
      <c r="S39" s="694" t="s">
        <v>1085</v>
      </c>
      <c r="T39" s="63" t="s">
        <v>660</v>
      </c>
      <c r="U39" s="62"/>
      <c r="V39" s="62"/>
      <c r="W39" s="62"/>
      <c r="X39" s="62"/>
      <c r="Y39" s="62"/>
      <c r="Z39" s="62"/>
      <c r="AA39" s="63"/>
      <c r="AB39" s="62"/>
      <c r="AC39" s="62"/>
      <c r="AD39" s="62"/>
      <c r="AE39" s="62"/>
      <c r="AF39" s="62"/>
      <c r="AG39" s="62"/>
      <c r="AH39" s="62"/>
      <c r="AI39" s="62"/>
      <c r="AJ39" s="62"/>
      <c r="AK39" s="109"/>
      <c r="AL39" s="63"/>
      <c r="AM39" s="63"/>
      <c r="AN39" s="63"/>
      <c r="AO39" s="124"/>
      <c r="AP39" s="62"/>
      <c r="AQ39" s="110"/>
      <c r="AR39" s="62"/>
      <c r="AS39" s="62"/>
      <c r="AT39" s="62"/>
      <c r="AU39" s="62"/>
      <c r="AV39" s="62"/>
      <c r="AW39" s="62"/>
      <c r="AX39" s="62"/>
      <c r="AY39" s="62"/>
      <c r="AZ39" s="62"/>
      <c r="BA39" s="62"/>
    </row>
    <row r="40" spans="1:53" ht="12" customHeight="1">
      <c r="A40" s="1886"/>
      <c r="B40" s="124"/>
      <c r="C40" s="62"/>
      <c r="D40" s="62"/>
      <c r="E40" s="107"/>
      <c r="F40" s="124"/>
      <c r="G40" s="62"/>
      <c r="H40" s="107"/>
      <c r="I40" s="124"/>
      <c r="J40" s="62"/>
      <c r="K40" s="62"/>
      <c r="L40" s="107"/>
      <c r="M40" s="124"/>
      <c r="N40" s="62"/>
      <c r="O40" s="62"/>
      <c r="P40" s="107"/>
      <c r="Q40" s="124"/>
      <c r="R40" s="62"/>
      <c r="S40" s="694" t="s">
        <v>1085</v>
      </c>
      <c r="T40" s="63" t="s">
        <v>185</v>
      </c>
      <c r="U40" s="62"/>
      <c r="V40" s="62"/>
      <c r="W40" s="62"/>
      <c r="X40" s="62"/>
      <c r="Y40" s="62"/>
      <c r="Z40" s="62"/>
      <c r="AA40" s="63"/>
      <c r="AB40" s="62"/>
      <c r="AC40" s="62"/>
      <c r="AD40" s="62"/>
      <c r="AE40" s="62"/>
      <c r="AF40" s="62"/>
      <c r="AG40" s="62"/>
      <c r="AH40" s="62"/>
      <c r="AI40" s="62"/>
      <c r="AJ40" s="62"/>
      <c r="AK40" s="109"/>
      <c r="AL40" s="63"/>
      <c r="AM40" s="63"/>
      <c r="AN40" s="63"/>
      <c r="AO40" s="124"/>
      <c r="AP40" s="62"/>
      <c r="AQ40" s="110"/>
      <c r="AR40" s="62"/>
      <c r="AS40" s="62"/>
      <c r="AT40" s="62"/>
      <c r="AU40" s="62"/>
      <c r="AV40" s="62"/>
      <c r="AW40" s="62"/>
      <c r="AX40" s="62"/>
      <c r="AY40" s="62"/>
      <c r="AZ40" s="62"/>
      <c r="BA40" s="62"/>
    </row>
    <row r="41" spans="1:53" ht="12" customHeight="1">
      <c r="A41" s="1886"/>
      <c r="B41" s="1713" t="str">
        <f>IF(自己評価書表紙!A32="□","■選択無","□選択無")</f>
        <v>■選択無</v>
      </c>
      <c r="C41" s="1714"/>
      <c r="D41" s="1714"/>
      <c r="E41" s="1715"/>
      <c r="F41" s="124"/>
      <c r="G41" s="62"/>
      <c r="H41" s="107"/>
      <c r="I41" s="124"/>
      <c r="J41" s="62"/>
      <c r="K41" s="62"/>
      <c r="L41" s="107"/>
      <c r="M41" s="124"/>
      <c r="N41" s="62"/>
      <c r="O41" s="62"/>
      <c r="P41" s="107"/>
      <c r="Q41" s="124"/>
      <c r="R41" s="694" t="s">
        <v>1085</v>
      </c>
      <c r="S41" s="63" t="s">
        <v>662</v>
      </c>
      <c r="T41" s="62"/>
      <c r="U41" s="62"/>
      <c r="V41" s="62"/>
      <c r="W41" s="62"/>
      <c r="X41" s="62"/>
      <c r="Y41" s="62"/>
      <c r="Z41" s="62"/>
      <c r="AA41" s="63"/>
      <c r="AB41" s="62"/>
      <c r="AC41" s="62"/>
      <c r="AD41" s="62"/>
      <c r="AE41" s="62"/>
      <c r="AF41" s="62"/>
      <c r="AG41" s="62"/>
      <c r="AH41" s="62"/>
      <c r="AI41" s="62"/>
      <c r="AJ41" s="62"/>
      <c r="AK41" s="109"/>
      <c r="AL41" s="63"/>
      <c r="AM41" s="63"/>
      <c r="AN41" s="63"/>
      <c r="AO41" s="124"/>
      <c r="AP41" s="62"/>
      <c r="AQ41" s="110"/>
      <c r="AR41" s="62"/>
      <c r="AS41" s="62"/>
      <c r="AT41" s="62"/>
      <c r="AU41" s="62"/>
      <c r="AV41" s="62"/>
      <c r="AW41" s="62"/>
      <c r="AX41" s="62"/>
      <c r="AY41" s="62"/>
      <c r="AZ41" s="62"/>
      <c r="BA41" s="62"/>
    </row>
    <row r="42" spans="1:53" ht="12" customHeight="1">
      <c r="A42" s="1886"/>
      <c r="B42" s="1708" t="s">
        <v>1118</v>
      </c>
      <c r="C42" s="1709"/>
      <c r="D42" s="1709"/>
      <c r="E42" s="1795"/>
      <c r="F42" s="124"/>
      <c r="G42" s="62"/>
      <c r="H42" s="107"/>
      <c r="I42" s="124"/>
      <c r="J42" s="62"/>
      <c r="K42" s="62"/>
      <c r="L42" s="107"/>
      <c r="M42" s="124"/>
      <c r="N42" s="62"/>
      <c r="O42" s="62"/>
      <c r="P42" s="107"/>
      <c r="Q42" s="124"/>
      <c r="R42" s="694" t="s">
        <v>1085</v>
      </c>
      <c r="S42" s="62" t="s">
        <v>1715</v>
      </c>
      <c r="T42" s="63"/>
      <c r="U42" s="62"/>
      <c r="V42" s="62"/>
      <c r="W42" s="62"/>
      <c r="X42" s="62"/>
      <c r="Y42" s="62"/>
      <c r="Z42" s="62"/>
      <c r="AA42" s="63"/>
      <c r="AB42" s="62"/>
      <c r="AC42" s="62"/>
      <c r="AD42" s="62"/>
      <c r="AE42" s="62"/>
      <c r="AF42" s="62"/>
      <c r="AG42" s="62"/>
      <c r="AH42" s="62"/>
      <c r="AI42" s="62"/>
      <c r="AJ42" s="62"/>
      <c r="AK42" s="109"/>
      <c r="AL42" s="63"/>
      <c r="AM42" s="63"/>
      <c r="AN42" s="63"/>
      <c r="AO42" s="124"/>
      <c r="AP42" s="62"/>
      <c r="AQ42" s="110"/>
      <c r="AR42" s="62"/>
      <c r="AS42" s="62"/>
      <c r="AT42" s="62"/>
      <c r="AU42" s="62"/>
      <c r="AV42" s="62"/>
      <c r="AW42" s="62"/>
      <c r="AX42" s="62"/>
      <c r="AY42" s="62"/>
      <c r="AZ42" s="62"/>
      <c r="BA42" s="62"/>
    </row>
    <row r="43" spans="1:53" ht="12" customHeight="1">
      <c r="A43" s="1886"/>
      <c r="B43" s="124" t="s">
        <v>186</v>
      </c>
      <c r="C43" s="62"/>
      <c r="D43" s="62"/>
      <c r="E43" s="107"/>
      <c r="F43" s="124"/>
      <c r="G43" s="62"/>
      <c r="H43" s="107"/>
      <c r="I43" s="124"/>
      <c r="J43" s="62"/>
      <c r="K43" s="62"/>
      <c r="L43" s="107"/>
      <c r="M43" s="127"/>
      <c r="N43" s="116"/>
      <c r="O43" s="116"/>
      <c r="P43" s="157"/>
      <c r="Q43" s="124" t="s">
        <v>417</v>
      </c>
      <c r="R43" s="62" t="s">
        <v>665</v>
      </c>
      <c r="S43" s="62"/>
      <c r="T43" s="62"/>
      <c r="U43" s="62" t="s">
        <v>962</v>
      </c>
      <c r="V43" s="694" t="s">
        <v>1085</v>
      </c>
      <c r="W43" s="62" t="s">
        <v>187</v>
      </c>
      <c r="X43" s="62"/>
      <c r="Y43" s="62"/>
      <c r="Z43" s="694" t="s">
        <v>1085</v>
      </c>
      <c r="AA43" s="62" t="s">
        <v>800</v>
      </c>
      <c r="AB43" s="62"/>
      <c r="AC43" s="62"/>
      <c r="AD43" s="62" t="s">
        <v>127</v>
      </c>
      <c r="AE43" s="62"/>
      <c r="AF43" s="62"/>
      <c r="AG43" s="62"/>
      <c r="AH43" s="62"/>
      <c r="AI43" s="62"/>
      <c r="AJ43" s="62"/>
      <c r="AK43" s="109"/>
      <c r="AL43" s="63"/>
      <c r="AM43" s="63"/>
      <c r="AN43" s="63"/>
      <c r="AO43" s="124"/>
      <c r="AP43" s="62"/>
      <c r="AQ43" s="110"/>
      <c r="AR43" s="62"/>
      <c r="AS43" s="62"/>
      <c r="AT43" s="62"/>
      <c r="AU43" s="62"/>
      <c r="AV43" s="62"/>
      <c r="AW43" s="62"/>
      <c r="AX43" s="62"/>
      <c r="AY43" s="62"/>
      <c r="AZ43" s="62"/>
      <c r="BA43" s="62"/>
    </row>
    <row r="44" spans="1:53" ht="12" customHeight="1">
      <c r="A44" s="1886"/>
      <c r="B44" s="124"/>
      <c r="C44" s="62"/>
      <c r="D44" s="62"/>
      <c r="E44" s="107"/>
      <c r="F44" s="124"/>
      <c r="G44" s="62"/>
      <c r="H44" s="107"/>
      <c r="I44" s="124"/>
      <c r="J44" s="62"/>
      <c r="K44" s="62"/>
      <c r="L44" s="107"/>
      <c r="M44" s="143" t="s">
        <v>801</v>
      </c>
      <c r="N44" s="113"/>
      <c r="O44" s="113"/>
      <c r="P44" s="115"/>
      <c r="Q44" s="143" t="s">
        <v>1017</v>
      </c>
      <c r="R44" s="113" t="s">
        <v>654</v>
      </c>
      <c r="S44" s="113"/>
      <c r="T44" s="113" t="s">
        <v>449</v>
      </c>
      <c r="U44" s="705" t="s">
        <v>1085</v>
      </c>
      <c r="V44" s="113" t="s">
        <v>802</v>
      </c>
      <c r="W44" s="113"/>
      <c r="X44" s="113"/>
      <c r="Y44" s="113"/>
      <c r="Z44" s="113"/>
      <c r="AA44" s="113"/>
      <c r="AB44" s="113"/>
      <c r="AC44" s="113"/>
      <c r="AD44" s="705" t="s">
        <v>1085</v>
      </c>
      <c r="AE44" s="113" t="s">
        <v>803</v>
      </c>
      <c r="AF44" s="158"/>
      <c r="AG44" s="113"/>
      <c r="AH44" s="113"/>
      <c r="AI44" s="113"/>
      <c r="AJ44" s="115"/>
      <c r="AK44" s="109"/>
      <c r="AL44" s="63"/>
      <c r="AM44" s="63"/>
      <c r="AN44" s="63"/>
      <c r="AO44" s="124"/>
      <c r="AP44" s="62"/>
      <c r="AQ44" s="110"/>
      <c r="AR44" s="62"/>
      <c r="AS44" s="62"/>
      <c r="AT44" s="62"/>
      <c r="AU44" s="62"/>
      <c r="AV44" s="62"/>
      <c r="AW44" s="62"/>
      <c r="AX44" s="62"/>
      <c r="AY44" s="62"/>
      <c r="AZ44" s="62"/>
      <c r="BA44" s="62"/>
    </row>
    <row r="45" spans="1:53" ht="12" customHeight="1">
      <c r="A45" s="1886"/>
      <c r="B45" s="124"/>
      <c r="C45" s="62"/>
      <c r="D45" s="62"/>
      <c r="E45" s="107"/>
      <c r="F45" s="124"/>
      <c r="G45" s="62"/>
      <c r="H45" s="107"/>
      <c r="I45" s="124"/>
      <c r="J45" s="62"/>
      <c r="K45" s="62"/>
      <c r="L45" s="107"/>
      <c r="M45" s="127"/>
      <c r="N45" s="116"/>
      <c r="O45" s="116"/>
      <c r="P45" s="157"/>
      <c r="Q45" s="127" t="s">
        <v>420</v>
      </c>
      <c r="R45" s="116" t="s">
        <v>665</v>
      </c>
      <c r="S45" s="116"/>
      <c r="T45" s="116"/>
      <c r="U45" s="116" t="s">
        <v>962</v>
      </c>
      <c r="V45" s="695" t="s">
        <v>1085</v>
      </c>
      <c r="W45" s="116" t="s">
        <v>187</v>
      </c>
      <c r="X45" s="116"/>
      <c r="Y45" s="116"/>
      <c r="Z45" s="695" t="s">
        <v>1085</v>
      </c>
      <c r="AA45" s="116" t="s">
        <v>800</v>
      </c>
      <c r="AB45" s="116"/>
      <c r="AC45" s="116"/>
      <c r="AD45" s="116" t="s">
        <v>127</v>
      </c>
      <c r="AE45" s="116"/>
      <c r="AF45" s="116"/>
      <c r="AG45" s="116"/>
      <c r="AH45" s="116"/>
      <c r="AI45" s="116"/>
      <c r="AJ45" s="157"/>
      <c r="AK45" s="109"/>
      <c r="AL45" s="63"/>
      <c r="AM45" s="63"/>
      <c r="AN45" s="63"/>
      <c r="AO45" s="124"/>
      <c r="AP45" s="62"/>
      <c r="AQ45" s="110"/>
      <c r="AR45" s="62"/>
      <c r="AS45" s="62"/>
      <c r="AT45" s="62"/>
      <c r="AU45" s="62"/>
      <c r="AV45" s="62"/>
      <c r="AW45" s="62"/>
      <c r="AX45" s="62"/>
      <c r="AY45" s="62"/>
      <c r="AZ45" s="62"/>
      <c r="BA45" s="62"/>
    </row>
    <row r="46" spans="1:53" ht="12" customHeight="1">
      <c r="A46" s="1886"/>
      <c r="B46" s="124"/>
      <c r="C46" s="62"/>
      <c r="D46" s="62"/>
      <c r="E46" s="107"/>
      <c r="F46" s="124"/>
      <c r="G46" s="62"/>
      <c r="H46" s="107"/>
      <c r="I46" s="124"/>
      <c r="J46" s="62"/>
      <c r="K46" s="62"/>
      <c r="L46" s="107"/>
      <c r="M46" s="143" t="s">
        <v>1889</v>
      </c>
      <c r="N46" s="113"/>
      <c r="O46" s="113"/>
      <c r="P46" s="115"/>
      <c r="Q46" s="62" t="s">
        <v>1307</v>
      </c>
      <c r="R46" s="62"/>
      <c r="S46" s="62"/>
      <c r="T46" s="62"/>
      <c r="U46" s="62"/>
      <c r="V46" s="62"/>
      <c r="W46" s="62"/>
      <c r="X46" s="62"/>
      <c r="Y46" s="62"/>
      <c r="Z46" s="62"/>
      <c r="AA46" s="62"/>
      <c r="AB46" s="62"/>
      <c r="AC46" s="62"/>
      <c r="AD46" s="62"/>
      <c r="AE46" s="62"/>
      <c r="AF46" s="62"/>
      <c r="AG46" s="62"/>
      <c r="AH46" s="62"/>
      <c r="AI46" s="62"/>
      <c r="AJ46" s="62"/>
      <c r="AK46" s="109"/>
      <c r="AL46" s="63"/>
      <c r="AM46" s="63"/>
      <c r="AN46" s="63"/>
      <c r="AO46" s="124"/>
      <c r="AP46" s="62"/>
      <c r="AQ46" s="110"/>
      <c r="AR46" s="62"/>
      <c r="AS46" s="62"/>
      <c r="AT46" s="62"/>
      <c r="AU46" s="62"/>
      <c r="AV46" s="62"/>
      <c r="AW46" s="62"/>
      <c r="AX46" s="62"/>
      <c r="AY46" s="62"/>
      <c r="AZ46" s="62"/>
      <c r="BA46" s="62"/>
    </row>
    <row r="47" spans="1:53" ht="12" customHeight="1">
      <c r="A47" s="1886"/>
      <c r="B47" s="124"/>
      <c r="C47" s="62"/>
      <c r="D47" s="62"/>
      <c r="E47" s="107"/>
      <c r="F47" s="124"/>
      <c r="G47" s="62"/>
      <c r="H47" s="107"/>
      <c r="I47" s="124"/>
      <c r="J47" s="62"/>
      <c r="K47" s="62"/>
      <c r="L47" s="107"/>
      <c r="M47" s="124" t="s">
        <v>274</v>
      </c>
      <c r="N47" s="62"/>
      <c r="O47" s="62"/>
      <c r="P47" s="107"/>
      <c r="Q47" s="62"/>
      <c r="R47" s="694" t="s">
        <v>1085</v>
      </c>
      <c r="S47" s="62" t="s">
        <v>395</v>
      </c>
      <c r="T47" s="62"/>
      <c r="U47" s="62"/>
      <c r="V47" s="62"/>
      <c r="W47" s="62"/>
      <c r="X47" s="62"/>
      <c r="Y47" s="62"/>
      <c r="Z47" s="62"/>
      <c r="AA47" s="62"/>
      <c r="AB47" s="62"/>
      <c r="AC47" s="62"/>
      <c r="AD47" s="62"/>
      <c r="AE47" s="62"/>
      <c r="AF47" s="62"/>
      <c r="AG47" s="62"/>
      <c r="AH47" s="62"/>
      <c r="AI47" s="62"/>
      <c r="AJ47" s="62"/>
      <c r="AK47" s="109"/>
      <c r="AL47" s="63"/>
      <c r="AM47" s="63"/>
      <c r="AN47" s="63"/>
      <c r="AO47" s="124"/>
      <c r="AP47" s="62"/>
      <c r="AQ47" s="110"/>
      <c r="AR47" s="62"/>
      <c r="AS47" s="62"/>
      <c r="AT47" s="62"/>
      <c r="AU47" s="62"/>
      <c r="AV47" s="62"/>
      <c r="AW47" s="62"/>
      <c r="AX47" s="62"/>
      <c r="AY47" s="62"/>
      <c r="AZ47" s="62"/>
      <c r="BA47" s="62"/>
    </row>
    <row r="48" spans="1:53" ht="12" customHeight="1">
      <c r="A48" s="1886"/>
      <c r="B48" s="124"/>
      <c r="C48" s="62"/>
      <c r="D48" s="62"/>
      <c r="E48" s="107"/>
      <c r="F48" s="124"/>
      <c r="G48" s="62"/>
      <c r="H48" s="107"/>
      <c r="I48" s="124"/>
      <c r="J48" s="62"/>
      <c r="K48" s="62"/>
      <c r="L48" s="107"/>
      <c r="M48" s="124" t="s">
        <v>275</v>
      </c>
      <c r="N48" s="62"/>
      <c r="O48" s="62"/>
      <c r="P48" s="107"/>
      <c r="Q48" s="62"/>
      <c r="R48" s="694" t="s">
        <v>1085</v>
      </c>
      <c r="S48" s="62" t="s">
        <v>396</v>
      </c>
      <c r="T48" s="62"/>
      <c r="U48" s="62"/>
      <c r="V48" s="62"/>
      <c r="W48" s="62"/>
      <c r="X48" s="62"/>
      <c r="Y48" s="62"/>
      <c r="Z48" s="62"/>
      <c r="AA48" s="62"/>
      <c r="AB48" s="62"/>
      <c r="AC48" s="62"/>
      <c r="AD48" s="62"/>
      <c r="AE48" s="62"/>
      <c r="AF48" s="62"/>
      <c r="AG48" s="62"/>
      <c r="AH48" s="62"/>
      <c r="AI48" s="62"/>
      <c r="AJ48" s="62"/>
      <c r="AK48" s="109"/>
      <c r="AL48" s="63"/>
      <c r="AM48" s="63"/>
      <c r="AN48" s="63"/>
      <c r="AO48" s="124"/>
      <c r="AP48" s="62"/>
      <c r="AQ48" s="110"/>
      <c r="AR48" s="62"/>
      <c r="AS48" s="62"/>
      <c r="AT48" s="62"/>
      <c r="AU48" s="62"/>
      <c r="AV48" s="62"/>
      <c r="AW48" s="62"/>
      <c r="AX48" s="62"/>
      <c r="AY48" s="62"/>
      <c r="AZ48" s="62"/>
      <c r="BA48" s="62"/>
    </row>
    <row r="49" spans="1:53" ht="12" customHeight="1">
      <c r="A49" s="1886"/>
      <c r="B49" s="124"/>
      <c r="C49" s="62"/>
      <c r="D49" s="62"/>
      <c r="E49" s="107"/>
      <c r="F49" s="124"/>
      <c r="G49" s="62"/>
      <c r="H49" s="107"/>
      <c r="I49" s="124"/>
      <c r="J49" s="62"/>
      <c r="K49" s="62"/>
      <c r="L49" s="107"/>
      <c r="M49" s="124" t="s">
        <v>276</v>
      </c>
      <c r="N49" s="62"/>
      <c r="O49" s="62"/>
      <c r="P49" s="107"/>
      <c r="Q49" s="62"/>
      <c r="R49" s="694" t="s">
        <v>1085</v>
      </c>
      <c r="S49" s="5" t="s">
        <v>397</v>
      </c>
      <c r="T49" s="62"/>
      <c r="U49" s="62"/>
      <c r="V49" s="62"/>
      <c r="W49" s="62"/>
      <c r="X49" s="62"/>
      <c r="Y49" s="62"/>
      <c r="Z49" s="62"/>
      <c r="AA49" s="62"/>
      <c r="AB49" s="62"/>
      <c r="AC49" s="62"/>
      <c r="AD49" s="62"/>
      <c r="AE49" s="62"/>
      <c r="AF49" s="62"/>
      <c r="AG49" s="62"/>
      <c r="AH49" s="62"/>
      <c r="AI49" s="62"/>
      <c r="AJ49" s="62"/>
      <c r="AK49" s="109"/>
      <c r="AL49" s="63"/>
      <c r="AM49" s="63"/>
      <c r="AN49" s="63"/>
      <c r="AO49" s="124"/>
      <c r="AP49" s="62"/>
      <c r="AQ49" s="110"/>
      <c r="AR49" s="62"/>
      <c r="AS49" s="62"/>
      <c r="AT49" s="62"/>
      <c r="AU49" s="62"/>
      <c r="AV49" s="62"/>
      <c r="AW49" s="62"/>
      <c r="AX49" s="62"/>
      <c r="AY49" s="62"/>
      <c r="AZ49" s="62"/>
      <c r="BA49" s="62"/>
    </row>
    <row r="50" spans="1:53" ht="12" customHeight="1">
      <c r="A50" s="1886"/>
      <c r="B50" s="127"/>
      <c r="C50" s="116"/>
      <c r="D50" s="116"/>
      <c r="E50" s="157"/>
      <c r="F50" s="127"/>
      <c r="G50" s="116"/>
      <c r="H50" s="157"/>
      <c r="I50" s="127"/>
      <c r="J50" s="116"/>
      <c r="K50" s="116"/>
      <c r="L50" s="157"/>
      <c r="M50" s="127" t="s">
        <v>277</v>
      </c>
      <c r="N50" s="116"/>
      <c r="O50" s="116"/>
      <c r="P50" s="157"/>
      <c r="Q50" s="62"/>
      <c r="R50" s="694" t="s">
        <v>1085</v>
      </c>
      <c r="S50" s="5" t="s">
        <v>398</v>
      </c>
      <c r="T50" s="62"/>
      <c r="U50" s="62"/>
      <c r="V50" s="62"/>
      <c r="W50" s="62"/>
      <c r="X50" s="62"/>
      <c r="Y50" s="62"/>
      <c r="Z50" s="62"/>
      <c r="AA50" s="62"/>
      <c r="AB50" s="62"/>
      <c r="AC50" s="62"/>
      <c r="AD50" s="62"/>
      <c r="AE50" s="62"/>
      <c r="AF50" s="62"/>
      <c r="AG50" s="62"/>
      <c r="AH50" s="62"/>
      <c r="AI50" s="62"/>
      <c r="AJ50" s="62"/>
      <c r="AK50" s="109"/>
      <c r="AL50" s="63"/>
      <c r="AM50" s="63"/>
      <c r="AN50" s="63"/>
      <c r="AO50" s="127"/>
      <c r="AP50" s="116"/>
      <c r="AQ50" s="119"/>
      <c r="AR50" s="62"/>
      <c r="AS50" s="62"/>
      <c r="AT50" s="62"/>
      <c r="AU50" s="62"/>
      <c r="AV50" s="62"/>
      <c r="AW50" s="62"/>
      <c r="AX50" s="62"/>
      <c r="AY50" s="62"/>
      <c r="AZ50" s="62"/>
      <c r="BA50" s="62"/>
    </row>
    <row r="51" spans="1:53" ht="12" customHeight="1">
      <c r="A51" s="1886"/>
      <c r="B51" s="140" t="s">
        <v>278</v>
      </c>
      <c r="C51" s="141"/>
      <c r="D51" s="141"/>
      <c r="E51" s="142"/>
      <c r="F51" s="1872"/>
      <c r="G51" s="1873"/>
      <c r="H51" s="1874"/>
      <c r="I51" s="143" t="s">
        <v>399</v>
      </c>
      <c r="J51" s="113"/>
      <c r="K51" s="113"/>
      <c r="L51" s="115"/>
      <c r="M51" s="143"/>
      <c r="N51" s="113"/>
      <c r="O51" s="113"/>
      <c r="P51" s="115"/>
      <c r="Q51" s="143"/>
      <c r="R51" s="705" t="s">
        <v>1085</v>
      </c>
      <c r="S51" s="113" t="s">
        <v>400</v>
      </c>
      <c r="T51" s="113"/>
      <c r="U51" s="113"/>
      <c r="V51" s="113"/>
      <c r="W51" s="113"/>
      <c r="X51" s="113"/>
      <c r="Y51" s="113"/>
      <c r="Z51" s="113"/>
      <c r="AA51" s="113"/>
      <c r="AB51" s="113"/>
      <c r="AC51" s="113"/>
      <c r="AD51" s="113"/>
      <c r="AE51" s="113"/>
      <c r="AF51" s="113"/>
      <c r="AG51" s="113"/>
      <c r="AH51" s="113"/>
      <c r="AI51" s="113"/>
      <c r="AJ51" s="113"/>
      <c r="AK51" s="696" t="s">
        <v>1085</v>
      </c>
      <c r="AL51" s="158" t="s">
        <v>1585</v>
      </c>
      <c r="AM51" s="158"/>
      <c r="AN51" s="158"/>
      <c r="AO51" s="143"/>
      <c r="AP51" s="113"/>
      <c r="AQ51" s="537"/>
      <c r="AR51" s="62"/>
      <c r="AS51" s="62"/>
      <c r="AT51" s="62"/>
      <c r="AU51" s="62"/>
      <c r="AV51" s="62"/>
      <c r="AW51" s="62"/>
      <c r="AX51" s="62"/>
      <c r="AY51" s="62"/>
      <c r="AZ51" s="62"/>
      <c r="BA51" s="62"/>
    </row>
    <row r="52" spans="1:53" ht="12" customHeight="1">
      <c r="A52" s="1886"/>
      <c r="B52" s="124" t="s">
        <v>1890</v>
      </c>
      <c r="C52" s="62"/>
      <c r="D52" s="62"/>
      <c r="E52" s="107"/>
      <c r="F52" s="1875"/>
      <c r="G52" s="1876"/>
      <c r="H52" s="1877"/>
      <c r="I52" s="124"/>
      <c r="J52" s="62"/>
      <c r="K52" s="62"/>
      <c r="L52" s="107"/>
      <c r="M52" s="124"/>
      <c r="N52" s="62"/>
      <c r="O52" s="62"/>
      <c r="P52" s="107"/>
      <c r="Q52" s="124"/>
      <c r="R52" s="694" t="s">
        <v>1085</v>
      </c>
      <c r="S52" s="62" t="s">
        <v>1533</v>
      </c>
      <c r="T52" s="62"/>
      <c r="U52" s="62"/>
      <c r="V52" s="62"/>
      <c r="W52" s="62"/>
      <c r="X52" s="62"/>
      <c r="Y52" s="62"/>
      <c r="Z52" s="62"/>
      <c r="AA52" s="62"/>
      <c r="AB52" s="62"/>
      <c r="AC52" s="62"/>
      <c r="AD52" s="62"/>
      <c r="AE52" s="62"/>
      <c r="AF52" s="62"/>
      <c r="AG52" s="62"/>
      <c r="AH52" s="62"/>
      <c r="AI52" s="62"/>
      <c r="AJ52" s="62"/>
      <c r="AK52" s="109"/>
      <c r="AL52" s="63"/>
      <c r="AM52" s="63"/>
      <c r="AN52" s="63"/>
      <c r="AO52" s="124"/>
      <c r="AP52" s="62"/>
      <c r="AQ52" s="110"/>
      <c r="AR52" s="62"/>
      <c r="AS52" s="62"/>
      <c r="AT52" s="62"/>
      <c r="AU52" s="62"/>
      <c r="AV52" s="62"/>
      <c r="AW52" s="62"/>
      <c r="AX52" s="62"/>
      <c r="AY52" s="62"/>
      <c r="AZ52" s="62"/>
      <c r="BA52" s="62"/>
    </row>
    <row r="53" spans="1:53" ht="12" customHeight="1">
      <c r="A53" s="1886"/>
      <c r="B53" s="124" t="s">
        <v>1891</v>
      </c>
      <c r="C53" s="62"/>
      <c r="D53" s="62"/>
      <c r="E53" s="107"/>
      <c r="F53" s="1875"/>
      <c r="G53" s="1876"/>
      <c r="H53" s="1877"/>
      <c r="I53" s="124"/>
      <c r="J53" s="62"/>
      <c r="K53" s="62"/>
      <c r="L53" s="107"/>
      <c r="M53" s="124"/>
      <c r="N53" s="62"/>
      <c r="O53" s="62"/>
      <c r="P53" s="107"/>
      <c r="Q53" s="124"/>
      <c r="R53" s="694" t="s">
        <v>1085</v>
      </c>
      <c r="S53" s="62" t="s">
        <v>402</v>
      </c>
      <c r="T53" s="62"/>
      <c r="U53" s="62"/>
      <c r="V53" s="62"/>
      <c r="W53" s="62"/>
      <c r="X53" s="62"/>
      <c r="Y53" s="62"/>
      <c r="Z53" s="62"/>
      <c r="AA53" s="62"/>
      <c r="AB53" s="62"/>
      <c r="AC53" s="62"/>
      <c r="AD53" s="62"/>
      <c r="AE53" s="62"/>
      <c r="AF53" s="62"/>
      <c r="AG53" s="62"/>
      <c r="AH53" s="62"/>
      <c r="AI53" s="62"/>
      <c r="AJ53" s="62"/>
      <c r="AK53" s="109"/>
      <c r="AL53" s="63"/>
      <c r="AM53" s="63"/>
      <c r="AN53" s="63"/>
      <c r="AO53" s="124"/>
      <c r="AP53" s="62"/>
      <c r="AQ53" s="110"/>
      <c r="AR53" s="62"/>
      <c r="AS53" s="62"/>
      <c r="AT53" s="62"/>
      <c r="AU53" s="62"/>
      <c r="AV53" s="62"/>
      <c r="AW53" s="62"/>
      <c r="AX53" s="62"/>
      <c r="AY53" s="62"/>
      <c r="AZ53" s="62"/>
      <c r="BA53" s="62"/>
    </row>
    <row r="54" spans="1:53" ht="12" customHeight="1">
      <c r="A54" s="1886"/>
      <c r="B54" s="124" t="s">
        <v>279</v>
      </c>
      <c r="C54" s="62"/>
      <c r="D54" s="62"/>
      <c r="E54" s="107"/>
      <c r="F54" s="1875"/>
      <c r="G54" s="1876"/>
      <c r="H54" s="1877"/>
      <c r="I54" s="124"/>
      <c r="J54" s="62"/>
      <c r="K54" s="62"/>
      <c r="L54" s="107"/>
      <c r="M54" s="124"/>
      <c r="N54" s="62"/>
      <c r="O54" s="62"/>
      <c r="P54" s="107"/>
      <c r="Q54" s="124"/>
      <c r="R54" s="694" t="s">
        <v>1085</v>
      </c>
      <c r="S54" s="62" t="s">
        <v>403</v>
      </c>
      <c r="T54" s="62"/>
      <c r="U54" s="62"/>
      <c r="V54" s="62"/>
      <c r="W54" s="62"/>
      <c r="X54" s="62"/>
      <c r="Y54" s="62"/>
      <c r="Z54" s="62"/>
      <c r="AA54" s="62"/>
      <c r="AB54" s="62"/>
      <c r="AC54" s="62"/>
      <c r="AD54" s="62"/>
      <c r="AE54" s="62"/>
      <c r="AF54" s="62"/>
      <c r="AG54" s="62"/>
      <c r="AH54" s="62"/>
      <c r="AI54" s="62"/>
      <c r="AJ54" s="62"/>
      <c r="AK54" s="109"/>
      <c r="AL54" s="63"/>
      <c r="AM54" s="63"/>
      <c r="AN54" s="63"/>
      <c r="AO54" s="124"/>
      <c r="AP54" s="62"/>
      <c r="AQ54" s="110"/>
      <c r="AR54" s="62"/>
      <c r="AS54" s="62"/>
      <c r="AT54" s="62"/>
      <c r="AU54" s="62"/>
      <c r="AV54" s="62"/>
      <c r="AW54" s="62"/>
      <c r="AX54" s="62"/>
      <c r="AY54" s="62"/>
      <c r="AZ54" s="62"/>
      <c r="BA54" s="62"/>
    </row>
    <row r="55" spans="1:53" ht="12" customHeight="1">
      <c r="A55" s="1886"/>
      <c r="B55" s="124"/>
      <c r="C55" s="62"/>
      <c r="D55" s="62"/>
      <c r="E55" s="107"/>
      <c r="F55" s="1878"/>
      <c r="G55" s="1879"/>
      <c r="H55" s="1880"/>
      <c r="I55" s="127"/>
      <c r="J55" s="116"/>
      <c r="K55" s="116"/>
      <c r="L55" s="157"/>
      <c r="M55" s="127"/>
      <c r="N55" s="116"/>
      <c r="O55" s="116"/>
      <c r="P55" s="157"/>
      <c r="Q55" s="124"/>
      <c r="R55" s="694" t="s">
        <v>1085</v>
      </c>
      <c r="S55" s="62" t="s">
        <v>404</v>
      </c>
      <c r="T55" s="62"/>
      <c r="U55" s="62"/>
      <c r="V55" s="62"/>
      <c r="W55" s="62"/>
      <c r="X55" s="62"/>
      <c r="Y55" s="62"/>
      <c r="Z55" s="62"/>
      <c r="AA55" s="62"/>
      <c r="AB55" s="62"/>
      <c r="AC55" s="62"/>
      <c r="AD55" s="62"/>
      <c r="AE55" s="62"/>
      <c r="AF55" s="62"/>
      <c r="AG55" s="62"/>
      <c r="AH55" s="62"/>
      <c r="AI55" s="62"/>
      <c r="AJ55" s="62"/>
      <c r="AK55" s="109"/>
      <c r="AL55" s="63"/>
      <c r="AM55" s="63"/>
      <c r="AN55" s="63"/>
      <c r="AO55" s="127"/>
      <c r="AP55" s="116"/>
      <c r="AQ55" s="119"/>
      <c r="AR55" s="62"/>
      <c r="AS55" s="62"/>
      <c r="AT55" s="62"/>
      <c r="AU55" s="62"/>
      <c r="AV55" s="62"/>
      <c r="AW55" s="62"/>
      <c r="AX55" s="62"/>
      <c r="AY55" s="62"/>
      <c r="AZ55" s="62"/>
      <c r="BA55" s="62"/>
    </row>
    <row r="56" spans="1:53" ht="12" customHeight="1">
      <c r="A56" s="1886"/>
      <c r="B56" s="1713" t="str">
        <f>IF(自己評価書表紙!A33="□","■選択無","□選択無")</f>
        <v>■選択無</v>
      </c>
      <c r="C56" s="1714"/>
      <c r="D56" s="1714"/>
      <c r="E56" s="1715"/>
      <c r="F56" s="1872"/>
      <c r="G56" s="1873"/>
      <c r="H56" s="1874"/>
      <c r="I56" s="143" t="s">
        <v>405</v>
      </c>
      <c r="J56" s="113"/>
      <c r="K56" s="113"/>
      <c r="L56" s="115"/>
      <c r="M56" s="143"/>
      <c r="N56" s="113"/>
      <c r="O56" s="113"/>
      <c r="P56" s="115"/>
      <c r="Q56" s="143"/>
      <c r="R56" s="705" t="s">
        <v>1085</v>
      </c>
      <c r="S56" s="113" t="s">
        <v>406</v>
      </c>
      <c r="T56" s="113"/>
      <c r="U56" s="113"/>
      <c r="V56" s="113"/>
      <c r="W56" s="113"/>
      <c r="X56" s="113"/>
      <c r="Y56" s="113"/>
      <c r="Z56" s="113"/>
      <c r="AA56" s="113"/>
      <c r="AB56" s="113"/>
      <c r="AC56" s="113"/>
      <c r="AD56" s="113"/>
      <c r="AE56" s="113"/>
      <c r="AF56" s="113"/>
      <c r="AG56" s="113"/>
      <c r="AH56" s="113"/>
      <c r="AI56" s="113"/>
      <c r="AJ56" s="113"/>
      <c r="AK56" s="696" t="s">
        <v>1085</v>
      </c>
      <c r="AL56" s="158" t="s">
        <v>1585</v>
      </c>
      <c r="AM56" s="158"/>
      <c r="AN56" s="158"/>
      <c r="AO56" s="143"/>
      <c r="AP56" s="113"/>
      <c r="AQ56" s="537"/>
      <c r="AR56" s="62"/>
      <c r="AS56" s="62"/>
      <c r="AT56" s="62"/>
      <c r="AU56" s="62"/>
      <c r="AV56" s="62"/>
      <c r="AW56" s="62"/>
      <c r="AX56" s="62"/>
      <c r="AY56" s="62"/>
      <c r="AZ56" s="62"/>
      <c r="BA56" s="62"/>
    </row>
    <row r="57" spans="1:53" ht="12" customHeight="1">
      <c r="A57" s="1886"/>
      <c r="B57" s="1708" t="s">
        <v>1118</v>
      </c>
      <c r="C57" s="1709"/>
      <c r="D57" s="1709"/>
      <c r="E57" s="1795"/>
      <c r="F57" s="1875"/>
      <c r="G57" s="1876"/>
      <c r="H57" s="1877"/>
      <c r="I57" s="124"/>
      <c r="J57" s="62"/>
      <c r="K57" s="62"/>
      <c r="L57" s="107"/>
      <c r="M57" s="124"/>
      <c r="N57" s="62"/>
      <c r="O57" s="62"/>
      <c r="P57" s="107"/>
      <c r="Q57" s="124"/>
      <c r="R57" s="694" t="s">
        <v>1085</v>
      </c>
      <c r="S57" s="62" t="s">
        <v>407</v>
      </c>
      <c r="T57" s="62"/>
      <c r="U57" s="62"/>
      <c r="V57" s="62"/>
      <c r="W57" s="62"/>
      <c r="X57" s="62"/>
      <c r="Y57" s="62"/>
      <c r="Z57" s="62"/>
      <c r="AA57" s="62"/>
      <c r="AB57" s="62"/>
      <c r="AC57" s="62"/>
      <c r="AD57" s="62"/>
      <c r="AE57" s="62"/>
      <c r="AF57" s="62"/>
      <c r="AG57" s="62"/>
      <c r="AH57" s="62"/>
      <c r="AI57" s="62"/>
      <c r="AJ57" s="62"/>
      <c r="AK57" s="109"/>
      <c r="AL57" s="63"/>
      <c r="AM57" s="63"/>
      <c r="AN57" s="63"/>
      <c r="AO57" s="124"/>
      <c r="AP57" s="62"/>
      <c r="AQ57" s="110"/>
      <c r="AR57" s="62"/>
      <c r="AS57" s="62"/>
      <c r="AT57" s="62"/>
      <c r="AU57" s="62"/>
      <c r="AV57" s="62"/>
      <c r="AW57" s="62"/>
      <c r="AX57" s="62"/>
      <c r="AY57" s="62"/>
      <c r="AZ57" s="62"/>
      <c r="BA57" s="62"/>
    </row>
    <row r="58" spans="1:53" ht="12" customHeight="1">
      <c r="A58" s="1886"/>
      <c r="B58" s="124" t="s">
        <v>186</v>
      </c>
      <c r="C58" s="62"/>
      <c r="D58" s="62"/>
      <c r="E58" s="107"/>
      <c r="F58" s="1878"/>
      <c r="G58" s="1879"/>
      <c r="H58" s="1880"/>
      <c r="I58" s="127"/>
      <c r="J58" s="116"/>
      <c r="K58" s="116"/>
      <c r="L58" s="157"/>
      <c r="M58" s="127"/>
      <c r="N58" s="116"/>
      <c r="O58" s="116"/>
      <c r="P58" s="157"/>
      <c r="Q58" s="124"/>
      <c r="R58" s="694" t="s">
        <v>1085</v>
      </c>
      <c r="S58" s="62" t="s">
        <v>404</v>
      </c>
      <c r="T58" s="62"/>
      <c r="U58" s="62"/>
      <c r="V58" s="62"/>
      <c r="W58" s="62"/>
      <c r="X58" s="62"/>
      <c r="Y58" s="62"/>
      <c r="Z58" s="62"/>
      <c r="AA58" s="62"/>
      <c r="AB58" s="62"/>
      <c r="AC58" s="62"/>
      <c r="AD58" s="62"/>
      <c r="AE58" s="62"/>
      <c r="AF58" s="62"/>
      <c r="AG58" s="62"/>
      <c r="AH58" s="62"/>
      <c r="AI58" s="62"/>
      <c r="AJ58" s="62"/>
      <c r="AK58" s="109"/>
      <c r="AL58" s="63"/>
      <c r="AM58" s="63"/>
      <c r="AN58" s="63"/>
      <c r="AO58" s="127"/>
      <c r="AP58" s="116"/>
      <c r="AQ58" s="119"/>
      <c r="AR58" s="62"/>
      <c r="AS58" s="62"/>
      <c r="AT58" s="62"/>
      <c r="AU58" s="62"/>
      <c r="AV58" s="62"/>
      <c r="AW58" s="62"/>
      <c r="AX58" s="62"/>
      <c r="AY58" s="62"/>
      <c r="AZ58" s="62"/>
      <c r="BA58" s="62"/>
    </row>
    <row r="59" spans="1:53" ht="12" customHeight="1">
      <c r="A59" s="1886"/>
      <c r="B59" s="124"/>
      <c r="C59" s="62"/>
      <c r="D59" s="62"/>
      <c r="E59" s="107"/>
      <c r="F59" s="1755" t="s">
        <v>2402</v>
      </c>
      <c r="G59" s="1756"/>
      <c r="H59" s="1757"/>
      <c r="I59" s="143" t="s">
        <v>1565</v>
      </c>
      <c r="J59" s="113"/>
      <c r="K59" s="113"/>
      <c r="L59" s="115"/>
      <c r="M59" s="143" t="s">
        <v>408</v>
      </c>
      <c r="N59" s="113"/>
      <c r="O59" s="113"/>
      <c r="P59" s="115"/>
      <c r="Q59" s="143" t="s">
        <v>438</v>
      </c>
      <c r="R59" s="144" t="s">
        <v>486</v>
      </c>
      <c r="S59" s="113"/>
      <c r="T59" s="113"/>
      <c r="U59" s="113"/>
      <c r="V59" s="113" t="s">
        <v>449</v>
      </c>
      <c r="W59" s="1756"/>
      <c r="X59" s="1756"/>
      <c r="Y59" s="1756"/>
      <c r="Z59" s="1756"/>
      <c r="AA59" s="1756"/>
      <c r="AB59" s="1756"/>
      <c r="AC59" s="1756"/>
      <c r="AD59" s="1756"/>
      <c r="AE59" s="1756"/>
      <c r="AF59" s="1756"/>
      <c r="AG59" s="1756"/>
      <c r="AH59" s="1756"/>
      <c r="AI59" s="144" t="s">
        <v>501</v>
      </c>
      <c r="AJ59" s="115"/>
      <c r="AK59" s="696" t="s">
        <v>1085</v>
      </c>
      <c r="AL59" s="158" t="s">
        <v>1585</v>
      </c>
      <c r="AM59" s="158"/>
      <c r="AN59" s="158"/>
      <c r="AO59" s="143"/>
      <c r="AP59" s="113"/>
      <c r="AQ59" s="537"/>
      <c r="AR59" s="62"/>
      <c r="AS59" s="62"/>
      <c r="AT59" s="62" t="s">
        <v>487</v>
      </c>
      <c r="AU59" s="62" t="s">
        <v>488</v>
      </c>
      <c r="AV59" s="62" t="s">
        <v>1563</v>
      </c>
      <c r="AW59" s="62" t="s">
        <v>1564</v>
      </c>
      <c r="AX59" s="62"/>
      <c r="AY59" s="62"/>
      <c r="AZ59" s="62"/>
      <c r="BA59" s="62"/>
    </row>
    <row r="60" spans="1:53" ht="12" customHeight="1">
      <c r="A60" s="1886"/>
      <c r="B60" s="124"/>
      <c r="C60" s="62"/>
      <c r="D60" s="62"/>
      <c r="E60" s="107"/>
      <c r="F60" s="124"/>
      <c r="G60" s="62"/>
      <c r="H60" s="107"/>
      <c r="I60" s="124" t="s">
        <v>1892</v>
      </c>
      <c r="J60" s="62"/>
      <c r="K60" s="62"/>
      <c r="L60" s="107"/>
      <c r="M60" s="124" t="s">
        <v>409</v>
      </c>
      <c r="N60" s="62"/>
      <c r="O60" s="62"/>
      <c r="P60" s="107"/>
      <c r="Q60" s="124" t="s">
        <v>439</v>
      </c>
      <c r="R60" s="123" t="s">
        <v>1567</v>
      </c>
      <c r="S60" s="62"/>
      <c r="T60" s="62"/>
      <c r="U60" s="62"/>
      <c r="V60" s="62" t="s">
        <v>449</v>
      </c>
      <c r="W60" s="1699"/>
      <c r="X60" s="1699"/>
      <c r="Y60" s="1699"/>
      <c r="Z60" s="1699"/>
      <c r="AA60" s="1699"/>
      <c r="AB60" s="1699"/>
      <c r="AC60" s="1699"/>
      <c r="AD60" s="1699"/>
      <c r="AE60" s="1699"/>
      <c r="AF60" s="1699"/>
      <c r="AG60" s="1699"/>
      <c r="AH60" s="1699"/>
      <c r="AI60" s="123" t="s">
        <v>501</v>
      </c>
      <c r="AJ60" s="107"/>
      <c r="AK60" s="693" t="s">
        <v>1085</v>
      </c>
      <c r="AL60" s="63" t="s">
        <v>1579</v>
      </c>
      <c r="AM60" s="63"/>
      <c r="AN60" s="63"/>
      <c r="AO60" s="124"/>
      <c r="AP60" s="62"/>
      <c r="AQ60" s="110"/>
      <c r="AR60" s="62"/>
      <c r="AS60" s="62"/>
      <c r="AT60" s="62" t="s">
        <v>1568</v>
      </c>
      <c r="AU60" s="62" t="s">
        <v>1569</v>
      </c>
      <c r="AV60" s="62" t="s">
        <v>1570</v>
      </c>
      <c r="AW60" s="62" t="s">
        <v>1571</v>
      </c>
      <c r="AX60" s="62" t="s">
        <v>1572</v>
      </c>
      <c r="AY60" s="62" t="s">
        <v>1573</v>
      </c>
      <c r="AZ60" s="62"/>
      <c r="BA60" s="62"/>
    </row>
    <row r="61" spans="1:53" ht="12" customHeight="1">
      <c r="A61" s="1886"/>
      <c r="B61" s="124"/>
      <c r="C61" s="62"/>
      <c r="D61" s="62"/>
      <c r="E61" s="107"/>
      <c r="F61" s="124"/>
      <c r="G61" s="62"/>
      <c r="H61" s="107"/>
      <c r="I61" s="124" t="s">
        <v>280</v>
      </c>
      <c r="J61" s="62"/>
      <c r="K61" s="62"/>
      <c r="L61" s="107"/>
      <c r="M61" s="124" t="s">
        <v>410</v>
      </c>
      <c r="N61" s="62"/>
      <c r="O61" s="62"/>
      <c r="P61" s="107"/>
      <c r="Q61" s="124" t="s">
        <v>27</v>
      </c>
      <c r="R61" s="123" t="s">
        <v>1574</v>
      </c>
      <c r="S61" s="62"/>
      <c r="T61" s="62"/>
      <c r="U61" s="123"/>
      <c r="V61" s="62" t="s">
        <v>422</v>
      </c>
      <c r="W61" s="1883"/>
      <c r="X61" s="1883"/>
      <c r="Y61" s="1883"/>
      <c r="Z61" s="1883"/>
      <c r="AA61" s="1883"/>
      <c r="AB61" s="1883"/>
      <c r="AC61" s="1883"/>
      <c r="AD61" s="1883"/>
      <c r="AE61" s="1883"/>
      <c r="AF61" s="1883"/>
      <c r="AG61" s="1883"/>
      <c r="AH61" s="1883"/>
      <c r="AI61" s="123" t="s">
        <v>423</v>
      </c>
      <c r="AJ61" s="126"/>
      <c r="AK61" s="109"/>
      <c r="AL61" s="63"/>
      <c r="AM61" s="63"/>
      <c r="AN61" s="63"/>
      <c r="AO61" s="124"/>
      <c r="AP61" s="62"/>
      <c r="AQ61" s="110"/>
      <c r="AR61" s="62"/>
      <c r="AS61" s="62"/>
      <c r="AT61" s="62" t="s">
        <v>1575</v>
      </c>
      <c r="AU61" s="62" t="s">
        <v>1576</v>
      </c>
      <c r="AV61" s="62" t="s">
        <v>1715</v>
      </c>
      <c r="AW61" s="62"/>
      <c r="AX61" s="62"/>
      <c r="AY61" s="62"/>
      <c r="AZ61" s="62"/>
      <c r="BA61" s="62"/>
    </row>
    <row r="62" spans="1:53" ht="12" customHeight="1">
      <c r="A62" s="1886"/>
      <c r="B62" s="124"/>
      <c r="C62" s="62"/>
      <c r="D62" s="62"/>
      <c r="E62" s="107"/>
      <c r="F62" s="124"/>
      <c r="G62" s="62"/>
      <c r="H62" s="107"/>
      <c r="I62" s="574" t="s">
        <v>1893</v>
      </c>
      <c r="J62" s="159"/>
      <c r="K62" s="159"/>
      <c r="L62" s="575"/>
      <c r="M62" s="124" t="s">
        <v>281</v>
      </c>
      <c r="N62" s="62"/>
      <c r="O62" s="62"/>
      <c r="P62" s="107"/>
      <c r="Q62" s="124" t="s">
        <v>282</v>
      </c>
      <c r="R62" s="123" t="s">
        <v>1578</v>
      </c>
      <c r="S62" s="62"/>
      <c r="T62" s="62"/>
      <c r="U62" s="62"/>
      <c r="V62" s="62" t="s">
        <v>1201</v>
      </c>
      <c r="W62" s="1699"/>
      <c r="X62" s="1699"/>
      <c r="Y62" s="1699"/>
      <c r="Z62" s="1699"/>
      <c r="AA62" s="1699"/>
      <c r="AB62" s="1699"/>
      <c r="AC62" s="1699"/>
      <c r="AD62" s="1699"/>
      <c r="AE62" s="1699"/>
      <c r="AF62" s="1699"/>
      <c r="AG62" s="1699"/>
      <c r="AH62" s="1699"/>
      <c r="AI62" s="123" t="s">
        <v>1202</v>
      </c>
      <c r="AJ62" s="107"/>
      <c r="AK62" s="109"/>
      <c r="AL62" s="63"/>
      <c r="AM62" s="63"/>
      <c r="AN62" s="63"/>
      <c r="AO62" s="124"/>
      <c r="AP62" s="62"/>
      <c r="AQ62" s="110"/>
      <c r="AR62" s="62"/>
      <c r="AS62" s="62"/>
      <c r="AT62" s="62" t="s">
        <v>1580</v>
      </c>
      <c r="AU62" s="62" t="s">
        <v>1581</v>
      </c>
      <c r="AV62" s="62" t="s">
        <v>1582</v>
      </c>
      <c r="AW62" s="62"/>
      <c r="AX62" s="62"/>
      <c r="AY62" s="62"/>
      <c r="AZ62" s="62"/>
      <c r="BA62" s="62"/>
    </row>
    <row r="63" spans="1:53" ht="12" customHeight="1">
      <c r="A63" s="1886"/>
      <c r="B63" s="124"/>
      <c r="C63" s="62"/>
      <c r="D63" s="62"/>
      <c r="E63" s="107"/>
      <c r="F63" s="124"/>
      <c r="G63" s="62"/>
      <c r="H63" s="107"/>
      <c r="I63" s="574" t="s">
        <v>1894</v>
      </c>
      <c r="J63" s="159"/>
      <c r="K63" s="159"/>
      <c r="L63" s="575"/>
      <c r="M63" s="124"/>
      <c r="N63" s="62"/>
      <c r="O63" s="62"/>
      <c r="P63" s="107"/>
      <c r="Q63" s="124" t="s">
        <v>417</v>
      </c>
      <c r="R63" s="123" t="s">
        <v>1583</v>
      </c>
      <c r="S63" s="62"/>
      <c r="T63" s="62"/>
      <c r="U63" s="62"/>
      <c r="V63" s="62" t="s">
        <v>8</v>
      </c>
      <c r="W63" s="699" t="s">
        <v>1085</v>
      </c>
      <c r="X63" s="1758" t="s">
        <v>128</v>
      </c>
      <c r="Y63" s="1758"/>
      <c r="Z63" s="121" t="s">
        <v>1895</v>
      </c>
      <c r="AA63" s="121"/>
      <c r="AB63" s="108"/>
      <c r="AC63" s="1699" t="s">
        <v>1580</v>
      </c>
      <c r="AD63" s="1699"/>
      <c r="AE63" s="1699"/>
      <c r="AF63" s="1699"/>
      <c r="AG63" s="1699"/>
      <c r="AH63" s="1699"/>
      <c r="AI63" s="123" t="s">
        <v>283</v>
      </c>
      <c r="AJ63" s="107"/>
      <c r="AK63" s="109"/>
      <c r="AL63" s="63"/>
      <c r="AM63" s="63"/>
      <c r="AN63" s="63"/>
      <c r="AO63" s="124"/>
      <c r="AP63" s="62"/>
      <c r="AQ63" s="110"/>
      <c r="AR63" s="62"/>
      <c r="AS63" s="62"/>
      <c r="AT63" s="62"/>
      <c r="AU63" s="62"/>
      <c r="AV63" s="62"/>
      <c r="AW63" s="62"/>
      <c r="AX63" s="62"/>
      <c r="AY63" s="62"/>
      <c r="AZ63" s="62"/>
      <c r="BA63" s="62"/>
    </row>
    <row r="64" spans="1:53" ht="12" customHeight="1">
      <c r="A64" s="1886"/>
      <c r="B64" s="127"/>
      <c r="C64" s="116"/>
      <c r="D64" s="116"/>
      <c r="E64" s="157"/>
      <c r="F64" s="127"/>
      <c r="G64" s="116"/>
      <c r="H64" s="157"/>
      <c r="I64" s="576" t="s">
        <v>1530</v>
      </c>
      <c r="J64" s="577"/>
      <c r="K64" s="577"/>
      <c r="L64" s="578"/>
      <c r="M64" s="127"/>
      <c r="N64" s="116"/>
      <c r="O64" s="116"/>
      <c r="P64" s="157"/>
      <c r="Q64" s="127"/>
      <c r="R64" s="139"/>
      <c r="S64" s="116"/>
      <c r="T64" s="116"/>
      <c r="U64" s="116"/>
      <c r="V64" s="116"/>
      <c r="W64" s="703" t="s">
        <v>1085</v>
      </c>
      <c r="X64" s="1781" t="s">
        <v>1359</v>
      </c>
      <c r="Y64" s="1781"/>
      <c r="Z64" s="122"/>
      <c r="AA64" s="122"/>
      <c r="AB64" s="122"/>
      <c r="AC64" s="122"/>
      <c r="AD64" s="122"/>
      <c r="AE64" s="122"/>
      <c r="AF64" s="122"/>
      <c r="AG64" s="122"/>
      <c r="AH64" s="122"/>
      <c r="AI64" s="139"/>
      <c r="AJ64" s="157" t="s">
        <v>586</v>
      </c>
      <c r="AK64" s="109"/>
      <c r="AL64" s="63"/>
      <c r="AM64" s="63"/>
      <c r="AN64" s="63"/>
      <c r="AO64" s="127"/>
      <c r="AP64" s="116"/>
      <c r="AQ64" s="119"/>
      <c r="AR64" s="62"/>
      <c r="AS64" s="62"/>
      <c r="AT64" s="62"/>
      <c r="AU64" s="62"/>
      <c r="AV64" s="62"/>
      <c r="AW64" s="62"/>
      <c r="AX64" s="62"/>
      <c r="AY64" s="62"/>
      <c r="AZ64" s="62"/>
      <c r="BA64" s="62"/>
    </row>
    <row r="65" spans="1:53" ht="12" customHeight="1">
      <c r="A65" s="1886"/>
      <c r="B65" s="140" t="s">
        <v>284</v>
      </c>
      <c r="C65" s="141"/>
      <c r="D65" s="141"/>
      <c r="E65" s="142"/>
      <c r="F65" s="1872"/>
      <c r="G65" s="1873"/>
      <c r="H65" s="1874"/>
      <c r="I65" s="143" t="s">
        <v>412</v>
      </c>
      <c r="J65" s="113"/>
      <c r="K65" s="113"/>
      <c r="L65" s="115"/>
      <c r="M65" s="143" t="s">
        <v>285</v>
      </c>
      <c r="N65" s="113"/>
      <c r="O65" s="113"/>
      <c r="P65" s="115"/>
      <c r="Q65" s="143"/>
      <c r="R65" s="705" t="s">
        <v>1085</v>
      </c>
      <c r="S65" s="113" t="s">
        <v>963</v>
      </c>
      <c r="T65" s="113"/>
      <c r="U65" s="113"/>
      <c r="V65" s="113"/>
      <c r="W65" s="113"/>
      <c r="X65" s="113"/>
      <c r="Y65" s="113"/>
      <c r="Z65" s="113"/>
      <c r="AA65" s="113"/>
      <c r="AB65" s="113"/>
      <c r="AC65" s="113"/>
      <c r="AD65" s="113"/>
      <c r="AE65" s="113"/>
      <c r="AF65" s="113"/>
      <c r="AG65" s="113"/>
      <c r="AH65" s="113"/>
      <c r="AI65" s="113"/>
      <c r="AJ65" s="113"/>
      <c r="AK65" s="696" t="s">
        <v>1085</v>
      </c>
      <c r="AL65" s="158" t="s">
        <v>161</v>
      </c>
      <c r="AM65" s="158"/>
      <c r="AN65" s="158"/>
      <c r="AO65" s="143"/>
      <c r="AP65" s="113"/>
      <c r="AQ65" s="537"/>
      <c r="AR65" s="62"/>
      <c r="AS65" s="62"/>
      <c r="AT65" s="62"/>
      <c r="AU65" s="62"/>
      <c r="AV65" s="62"/>
      <c r="AW65" s="62"/>
      <c r="AX65" s="62"/>
      <c r="AY65" s="62"/>
      <c r="AZ65" s="62"/>
      <c r="BA65" s="62"/>
    </row>
    <row r="66" spans="1:53" ht="12" customHeight="1">
      <c r="A66" s="1886"/>
      <c r="B66" s="124" t="s">
        <v>412</v>
      </c>
      <c r="C66" s="62"/>
      <c r="D66" s="62"/>
      <c r="E66" s="107"/>
      <c r="F66" s="1875"/>
      <c r="G66" s="1876"/>
      <c r="H66" s="1877"/>
      <c r="I66" s="124"/>
      <c r="J66" s="62"/>
      <c r="K66" s="62"/>
      <c r="L66" s="107"/>
      <c r="M66" s="124" t="s">
        <v>1896</v>
      </c>
      <c r="N66" s="62"/>
      <c r="O66" s="62"/>
      <c r="P66" s="107"/>
      <c r="Q66" s="124"/>
      <c r="R66" s="694" t="s">
        <v>1085</v>
      </c>
      <c r="S66" s="62" t="s">
        <v>964</v>
      </c>
      <c r="T66" s="62"/>
      <c r="U66" s="62"/>
      <c r="V66" s="62"/>
      <c r="W66" s="62"/>
      <c r="X66" s="62"/>
      <c r="Y66" s="62"/>
      <c r="Z66" s="62"/>
      <c r="AA66" s="62"/>
      <c r="AB66" s="62"/>
      <c r="AC66" s="62"/>
      <c r="AD66" s="62"/>
      <c r="AE66" s="62"/>
      <c r="AF66" s="62"/>
      <c r="AG66" s="62"/>
      <c r="AH66" s="62"/>
      <c r="AI66" s="62"/>
      <c r="AJ66" s="62"/>
      <c r="AK66" s="693" t="s">
        <v>1085</v>
      </c>
      <c r="AL66" s="63" t="s">
        <v>1585</v>
      </c>
      <c r="AM66" s="63"/>
      <c r="AN66" s="63"/>
      <c r="AO66" s="124"/>
      <c r="AP66" s="62"/>
      <c r="AQ66" s="110"/>
      <c r="AR66" s="62"/>
      <c r="AS66" s="62"/>
      <c r="AT66" s="62"/>
      <c r="AU66" s="62"/>
      <c r="AV66" s="62"/>
      <c r="AW66" s="62"/>
      <c r="AX66" s="62"/>
      <c r="AY66" s="62"/>
      <c r="AZ66" s="62"/>
      <c r="BA66" s="62"/>
    </row>
    <row r="67" spans="1:53" ht="12" customHeight="1">
      <c r="A67" s="1886"/>
      <c r="B67" s="124" t="s">
        <v>965</v>
      </c>
      <c r="C67" s="62"/>
      <c r="D67" s="62"/>
      <c r="E67" s="107"/>
      <c r="F67" s="1875"/>
      <c r="G67" s="1876"/>
      <c r="H67" s="1877"/>
      <c r="I67" s="124"/>
      <c r="J67" s="62"/>
      <c r="K67" s="62"/>
      <c r="L67" s="107"/>
      <c r="M67" s="124" t="s">
        <v>286</v>
      </c>
      <c r="N67" s="62"/>
      <c r="O67" s="62"/>
      <c r="P67" s="107"/>
      <c r="Q67" s="124"/>
      <c r="R67" s="694" t="s">
        <v>1085</v>
      </c>
      <c r="S67" s="62" t="s">
        <v>1534</v>
      </c>
      <c r="T67" s="62"/>
      <c r="U67" s="62"/>
      <c r="V67" s="62"/>
      <c r="W67" s="62" t="s">
        <v>270</v>
      </c>
      <c r="X67" s="1656"/>
      <c r="Y67" s="1656"/>
      <c r="Z67" s="1656"/>
      <c r="AA67" s="1656"/>
      <c r="AB67" s="1656"/>
      <c r="AC67" s="1656"/>
      <c r="AD67" s="1656"/>
      <c r="AE67" s="1656"/>
      <c r="AF67" s="1656"/>
      <c r="AG67" s="1656"/>
      <c r="AH67" s="1656"/>
      <c r="AI67" s="123" t="s">
        <v>287</v>
      </c>
      <c r="AJ67" s="62"/>
      <c r="AK67" s="109"/>
      <c r="AL67" s="63"/>
      <c r="AM67" s="63"/>
      <c r="AN67" s="63"/>
      <c r="AO67" s="124"/>
      <c r="AP67" s="62"/>
      <c r="AQ67" s="110"/>
      <c r="AR67" s="62"/>
      <c r="AS67" s="62"/>
      <c r="AT67" s="62"/>
      <c r="AU67" s="62"/>
      <c r="AV67" s="62"/>
      <c r="AW67" s="62"/>
      <c r="AX67" s="62"/>
      <c r="AY67" s="62"/>
      <c r="AZ67" s="62"/>
      <c r="BA67" s="62"/>
    </row>
    <row r="68" spans="1:53" ht="12" customHeight="1">
      <c r="A68" s="1886"/>
      <c r="B68" s="124"/>
      <c r="C68" s="62"/>
      <c r="D68" s="62"/>
      <c r="E68" s="107"/>
      <c r="F68" s="1875"/>
      <c r="G68" s="1876"/>
      <c r="H68" s="1877"/>
      <c r="I68" s="124"/>
      <c r="J68" s="62"/>
      <c r="K68" s="62"/>
      <c r="L68" s="107"/>
      <c r="M68" s="124"/>
      <c r="N68" s="62"/>
      <c r="O68" s="62"/>
      <c r="P68" s="107"/>
      <c r="Q68" s="124"/>
      <c r="R68" s="62"/>
      <c r="S68" s="62"/>
      <c r="T68" s="62"/>
      <c r="U68" s="63"/>
      <c r="V68" s="62"/>
      <c r="W68" s="62" t="s">
        <v>270</v>
      </c>
      <c r="X68" s="1656"/>
      <c r="Y68" s="1656"/>
      <c r="Z68" s="1656"/>
      <c r="AA68" s="1656"/>
      <c r="AB68" s="1656"/>
      <c r="AC68" s="1656"/>
      <c r="AD68" s="1656"/>
      <c r="AE68" s="1656"/>
      <c r="AF68" s="1656"/>
      <c r="AG68" s="1656"/>
      <c r="AH68" s="1656"/>
      <c r="AI68" s="123" t="s">
        <v>287</v>
      </c>
      <c r="AJ68" s="62"/>
      <c r="AK68" s="109"/>
      <c r="AL68" s="63"/>
      <c r="AM68" s="63"/>
      <c r="AN68" s="63"/>
      <c r="AO68" s="124"/>
      <c r="AP68" s="62"/>
      <c r="AQ68" s="110"/>
      <c r="AR68" s="62"/>
      <c r="AS68" s="62"/>
      <c r="AT68" s="106" t="s">
        <v>966</v>
      </c>
      <c r="AU68" s="106" t="s">
        <v>967</v>
      </c>
      <c r="AV68" s="106" t="s">
        <v>968</v>
      </c>
      <c r="AW68" s="106" t="s">
        <v>969</v>
      </c>
      <c r="AX68" s="106" t="s">
        <v>970</v>
      </c>
      <c r="AY68" s="106" t="s">
        <v>971</v>
      </c>
      <c r="AZ68" s="106" t="s">
        <v>972</v>
      </c>
      <c r="BA68" s="106" t="s">
        <v>973</v>
      </c>
    </row>
    <row r="69" spans="1:53" ht="12" customHeight="1">
      <c r="A69" s="1886"/>
      <c r="B69" s="1713" t="str">
        <f>IF(自己評価書表紙!A34="□","■選択無","□選択無")</f>
        <v>■選択無</v>
      </c>
      <c r="C69" s="1714"/>
      <c r="D69" s="1714"/>
      <c r="E69" s="1715"/>
      <c r="F69" s="1875"/>
      <c r="G69" s="1876"/>
      <c r="H69" s="1877"/>
      <c r="I69" s="124"/>
      <c r="J69" s="62"/>
      <c r="K69" s="62"/>
      <c r="L69" s="107"/>
      <c r="M69" s="124"/>
      <c r="N69" s="62"/>
      <c r="O69" s="62"/>
      <c r="P69" s="107"/>
      <c r="Q69" s="124"/>
      <c r="R69" s="727" t="s">
        <v>1085</v>
      </c>
      <c r="S69" s="62" t="s">
        <v>974</v>
      </c>
      <c r="T69" s="62"/>
      <c r="U69" s="62"/>
      <c r="V69" s="1656"/>
      <c r="W69" s="1656"/>
      <c r="X69" s="1656"/>
      <c r="Y69" s="1656"/>
      <c r="Z69" s="1656"/>
      <c r="AA69" s="1656"/>
      <c r="AB69" s="1656"/>
      <c r="AC69" s="1656"/>
      <c r="AD69" s="1656"/>
      <c r="AE69" s="1656"/>
      <c r="AF69" s="62" t="s">
        <v>1205</v>
      </c>
      <c r="AG69" s="62"/>
      <c r="AH69" s="62"/>
      <c r="AI69" s="62"/>
      <c r="AJ69" s="62"/>
      <c r="AK69" s="109"/>
      <c r="AL69" s="63"/>
      <c r="AM69" s="63"/>
      <c r="AN69" s="63"/>
      <c r="AO69" s="124"/>
      <c r="AP69" s="62"/>
      <c r="AQ69" s="110"/>
      <c r="AR69" s="62"/>
      <c r="AS69" s="62"/>
      <c r="AT69" s="62"/>
      <c r="AU69" s="62"/>
      <c r="AV69" s="62"/>
      <c r="AW69" s="62"/>
      <c r="AX69" s="62"/>
      <c r="AY69" s="62"/>
      <c r="AZ69" s="62"/>
      <c r="BA69" s="62"/>
    </row>
    <row r="70" spans="1:53" ht="12" customHeight="1">
      <c r="A70" s="1886"/>
      <c r="B70" s="1708" t="s">
        <v>1118</v>
      </c>
      <c r="C70" s="1709"/>
      <c r="D70" s="1709"/>
      <c r="E70" s="1795"/>
      <c r="F70" s="1875"/>
      <c r="G70" s="1876"/>
      <c r="H70" s="1877"/>
      <c r="I70" s="124"/>
      <c r="J70" s="62"/>
      <c r="K70" s="62"/>
      <c r="L70" s="107"/>
      <c r="M70" s="124"/>
      <c r="N70" s="62"/>
      <c r="O70" s="62"/>
      <c r="P70" s="62"/>
      <c r="Q70" s="124"/>
      <c r="R70" s="62"/>
      <c r="S70" s="62"/>
      <c r="T70" s="62"/>
      <c r="U70" s="62"/>
      <c r="V70" s="62"/>
      <c r="W70" s="62"/>
      <c r="X70" s="62"/>
      <c r="Y70" s="62"/>
      <c r="Z70" s="62"/>
      <c r="AA70" s="62"/>
      <c r="AB70" s="62"/>
      <c r="AC70" s="62"/>
      <c r="AD70" s="62"/>
      <c r="AE70" s="62"/>
      <c r="AF70" s="62"/>
      <c r="AG70" s="62"/>
      <c r="AH70" s="62"/>
      <c r="AI70" s="62"/>
      <c r="AJ70" s="107"/>
      <c r="AK70" s="109"/>
      <c r="AL70" s="63"/>
      <c r="AM70" s="63"/>
      <c r="AN70" s="63"/>
      <c r="AO70" s="124"/>
      <c r="AP70" s="62"/>
      <c r="AQ70" s="110"/>
      <c r="AR70" s="62"/>
      <c r="AS70" s="62"/>
      <c r="AT70" s="62"/>
      <c r="AU70" s="62"/>
      <c r="AV70" s="62"/>
      <c r="AW70" s="62"/>
      <c r="AX70" s="62"/>
      <c r="AY70" s="62"/>
      <c r="AZ70" s="62"/>
      <c r="BA70" s="62"/>
    </row>
    <row r="71" spans="1:53" ht="12" customHeight="1">
      <c r="A71" s="1886"/>
      <c r="B71" s="124" t="s">
        <v>186</v>
      </c>
      <c r="C71" s="62"/>
      <c r="D71" s="62"/>
      <c r="E71" s="107"/>
      <c r="F71" s="1878"/>
      <c r="G71" s="1879"/>
      <c r="H71" s="1880"/>
      <c r="I71" s="127"/>
      <c r="J71" s="116"/>
      <c r="K71" s="116"/>
      <c r="L71" s="157"/>
      <c r="M71" s="127"/>
      <c r="N71" s="116"/>
      <c r="O71" s="116"/>
      <c r="P71" s="116"/>
      <c r="Q71" s="127"/>
      <c r="R71" s="116"/>
      <c r="S71" s="116"/>
      <c r="T71" s="116"/>
      <c r="U71" s="116"/>
      <c r="V71" s="116"/>
      <c r="W71" s="116"/>
      <c r="X71" s="116"/>
      <c r="Y71" s="116"/>
      <c r="Z71" s="116"/>
      <c r="AA71" s="116"/>
      <c r="AB71" s="116"/>
      <c r="AC71" s="116"/>
      <c r="AD71" s="116"/>
      <c r="AE71" s="116"/>
      <c r="AF71" s="116"/>
      <c r="AG71" s="116"/>
      <c r="AH71" s="116"/>
      <c r="AI71" s="116"/>
      <c r="AJ71" s="157"/>
      <c r="AK71" s="117"/>
      <c r="AL71" s="118"/>
      <c r="AM71" s="118"/>
      <c r="AN71" s="118"/>
      <c r="AO71" s="127"/>
      <c r="AP71" s="116"/>
      <c r="AQ71" s="119"/>
      <c r="AR71" s="62"/>
      <c r="AS71" s="62"/>
      <c r="AT71" s="62"/>
      <c r="AU71" s="62"/>
      <c r="AV71" s="62"/>
      <c r="AW71" s="62"/>
      <c r="AX71" s="62"/>
      <c r="AY71" s="62"/>
      <c r="AZ71" s="62"/>
      <c r="BA71" s="62"/>
    </row>
    <row r="72" spans="1:53" ht="12" customHeight="1">
      <c r="A72" s="1886"/>
      <c r="B72" s="140" t="s">
        <v>288</v>
      </c>
      <c r="C72" s="141"/>
      <c r="D72" s="141"/>
      <c r="E72" s="142"/>
      <c r="F72" s="1698" t="str">
        <f>自己評価書表紙!O35</f>
        <v>-</v>
      </c>
      <c r="G72" s="1699"/>
      <c r="H72" s="1700"/>
      <c r="I72" s="124" t="s">
        <v>975</v>
      </c>
      <c r="J72" s="62"/>
      <c r="K72" s="62"/>
      <c r="L72" s="107"/>
      <c r="M72" s="580" t="s">
        <v>976</v>
      </c>
      <c r="N72" s="124"/>
      <c r="O72" s="124"/>
      <c r="P72" s="124"/>
      <c r="Q72" s="124" t="s">
        <v>495</v>
      </c>
      <c r="R72" s="123" t="s">
        <v>1587</v>
      </c>
      <c r="S72" s="62"/>
      <c r="T72" s="62"/>
      <c r="U72" s="62"/>
      <c r="V72" s="62" t="s">
        <v>416</v>
      </c>
      <c r="W72" s="1699"/>
      <c r="X72" s="1699"/>
      <c r="Y72" s="1699"/>
      <c r="Z72" s="1699"/>
      <c r="AA72" s="1699"/>
      <c r="AB72" s="1699"/>
      <c r="AC72" s="1699"/>
      <c r="AD72" s="1699"/>
      <c r="AE72" s="1699"/>
      <c r="AF72" s="1699"/>
      <c r="AG72" s="1699"/>
      <c r="AH72" s="1699"/>
      <c r="AI72" s="123" t="s">
        <v>998</v>
      </c>
      <c r="AJ72" s="107"/>
      <c r="AK72" s="696" t="s">
        <v>1085</v>
      </c>
      <c r="AL72" s="158" t="s">
        <v>161</v>
      </c>
      <c r="AM72" s="158"/>
      <c r="AN72" s="158"/>
      <c r="AO72" s="143"/>
      <c r="AP72" s="113"/>
      <c r="AQ72" s="537"/>
      <c r="AR72" s="62"/>
      <c r="AS72" s="62"/>
      <c r="AT72" s="62" t="s">
        <v>1589</v>
      </c>
      <c r="AU72" s="62"/>
      <c r="AV72" s="62"/>
      <c r="AW72" s="62"/>
      <c r="AX72" s="62"/>
      <c r="AY72" s="62"/>
      <c r="AZ72" s="62"/>
      <c r="BA72" s="62"/>
    </row>
    <row r="73" spans="1:53" ht="12" customHeight="1">
      <c r="A73" s="1886"/>
      <c r="B73" s="124" t="s">
        <v>1112</v>
      </c>
      <c r="C73" s="62"/>
      <c r="D73" s="62"/>
      <c r="E73" s="107"/>
      <c r="F73" s="124"/>
      <c r="G73" s="62"/>
      <c r="H73" s="107"/>
      <c r="I73" s="1708" t="s">
        <v>1118</v>
      </c>
      <c r="J73" s="1709"/>
      <c r="K73" s="1709"/>
      <c r="L73" s="1795"/>
      <c r="M73" s="580" t="s">
        <v>977</v>
      </c>
      <c r="N73" s="124"/>
      <c r="O73" s="124"/>
      <c r="P73" s="124"/>
      <c r="Q73" s="124" t="s">
        <v>417</v>
      </c>
      <c r="R73" s="123" t="s">
        <v>1574</v>
      </c>
      <c r="S73" s="62"/>
      <c r="T73" s="62"/>
      <c r="U73" s="123"/>
      <c r="V73" s="62" t="s">
        <v>422</v>
      </c>
      <c r="W73" s="1699"/>
      <c r="X73" s="1699"/>
      <c r="Y73" s="1699"/>
      <c r="Z73" s="1699"/>
      <c r="AA73" s="1699"/>
      <c r="AB73" s="1699"/>
      <c r="AC73" s="1699"/>
      <c r="AD73" s="1699"/>
      <c r="AE73" s="1699"/>
      <c r="AF73" s="1699"/>
      <c r="AG73" s="1699"/>
      <c r="AH73" s="1699"/>
      <c r="AI73" s="123" t="s">
        <v>423</v>
      </c>
      <c r="AJ73" s="126"/>
      <c r="AK73" s="693" t="s">
        <v>1085</v>
      </c>
      <c r="AL73" s="63" t="s">
        <v>1585</v>
      </c>
      <c r="AM73" s="63"/>
      <c r="AN73" s="63"/>
      <c r="AO73" s="124"/>
      <c r="AP73" s="62"/>
      <c r="AQ73" s="110"/>
      <c r="AR73" s="62"/>
      <c r="AS73" s="62"/>
      <c r="AT73" s="62" t="s">
        <v>1591</v>
      </c>
      <c r="AU73" s="62" t="s">
        <v>1592</v>
      </c>
      <c r="AV73" s="62" t="s">
        <v>1593</v>
      </c>
      <c r="AW73" s="62" t="s">
        <v>1594</v>
      </c>
      <c r="AX73" s="62" t="s">
        <v>892</v>
      </c>
      <c r="AY73" s="62"/>
      <c r="AZ73" s="62"/>
      <c r="BA73" s="62"/>
    </row>
    <row r="74" spans="1:53" ht="12" customHeight="1">
      <c r="A74" s="1886"/>
      <c r="B74" s="124" t="s">
        <v>978</v>
      </c>
      <c r="C74" s="62"/>
      <c r="D74" s="62"/>
      <c r="E74" s="107"/>
      <c r="F74" s="124"/>
      <c r="G74" s="62"/>
      <c r="H74" s="107"/>
      <c r="I74" s="1881"/>
      <c r="J74" s="1657"/>
      <c r="K74" s="1657"/>
      <c r="L74" s="1882"/>
      <c r="M74" s="580" t="s">
        <v>979</v>
      </c>
      <c r="N74" s="124"/>
      <c r="O74" s="124"/>
      <c r="P74" s="124"/>
      <c r="Q74" s="127" t="s">
        <v>1340</v>
      </c>
      <c r="R74" s="139" t="s">
        <v>1578</v>
      </c>
      <c r="S74" s="116"/>
      <c r="T74" s="116"/>
      <c r="U74" s="116"/>
      <c r="V74" s="116" t="s">
        <v>1201</v>
      </c>
      <c r="W74" s="1813"/>
      <c r="X74" s="1813"/>
      <c r="Y74" s="1813"/>
      <c r="Z74" s="1813"/>
      <c r="AA74" s="1813"/>
      <c r="AB74" s="1813"/>
      <c r="AC74" s="1813"/>
      <c r="AD74" s="1813"/>
      <c r="AE74" s="1813"/>
      <c r="AF74" s="1813"/>
      <c r="AG74" s="1813"/>
      <c r="AH74" s="1813"/>
      <c r="AI74" s="139" t="s">
        <v>1202</v>
      </c>
      <c r="AJ74" s="157"/>
      <c r="AK74" s="701" t="s">
        <v>1085</v>
      </c>
      <c r="AL74" s="118" t="s">
        <v>2828</v>
      </c>
      <c r="AM74" s="118"/>
      <c r="AN74" s="118"/>
      <c r="AO74" s="127"/>
      <c r="AP74" s="116"/>
      <c r="AQ74" s="119"/>
      <c r="AR74" s="62"/>
      <c r="AS74" s="62"/>
      <c r="AT74" s="62" t="s">
        <v>1580</v>
      </c>
      <c r="AU74" s="62" t="s">
        <v>893</v>
      </c>
      <c r="AV74" s="62" t="s">
        <v>1581</v>
      </c>
      <c r="AW74" s="62" t="s">
        <v>1582</v>
      </c>
      <c r="AX74" s="62"/>
      <c r="AY74" s="62"/>
      <c r="AZ74" s="62"/>
      <c r="BA74" s="62"/>
    </row>
    <row r="75" spans="1:53" ht="12" customHeight="1">
      <c r="A75" s="1886"/>
      <c r="B75" s="124" t="s">
        <v>980</v>
      </c>
      <c r="C75" s="62"/>
      <c r="D75" s="62"/>
      <c r="E75" s="107"/>
      <c r="F75" s="124"/>
      <c r="G75" s="62"/>
      <c r="H75" s="107"/>
      <c r="I75" s="143" t="s">
        <v>981</v>
      </c>
      <c r="J75" s="113"/>
      <c r="K75" s="113"/>
      <c r="L75" s="115"/>
      <c r="M75" s="579" t="s">
        <v>982</v>
      </c>
      <c r="N75" s="143"/>
      <c r="O75" s="143"/>
      <c r="P75" s="143"/>
      <c r="Q75" s="143" t="s">
        <v>495</v>
      </c>
      <c r="R75" s="144" t="s">
        <v>1587</v>
      </c>
      <c r="S75" s="113"/>
      <c r="T75" s="113"/>
      <c r="U75" s="113"/>
      <c r="V75" s="113" t="s">
        <v>416</v>
      </c>
      <c r="W75" s="1699"/>
      <c r="X75" s="1699"/>
      <c r="Y75" s="1699"/>
      <c r="Z75" s="1699"/>
      <c r="AA75" s="1699"/>
      <c r="AB75" s="1699"/>
      <c r="AC75" s="1699"/>
      <c r="AD75" s="1699"/>
      <c r="AE75" s="1699"/>
      <c r="AF75" s="1699"/>
      <c r="AG75" s="1699"/>
      <c r="AH75" s="1699"/>
      <c r="AI75" s="144" t="s">
        <v>998</v>
      </c>
      <c r="AJ75" s="115"/>
      <c r="AK75" s="693" t="s">
        <v>1085</v>
      </c>
      <c r="AL75" s="63" t="s">
        <v>161</v>
      </c>
      <c r="AM75" s="63"/>
      <c r="AN75" s="63"/>
      <c r="AO75" s="143"/>
      <c r="AP75" s="113"/>
      <c r="AQ75" s="537"/>
      <c r="AR75" s="62"/>
      <c r="AS75" s="62"/>
      <c r="AT75" s="62" t="s">
        <v>1589</v>
      </c>
      <c r="AU75" s="62"/>
      <c r="AV75" s="62"/>
      <c r="AW75" s="62"/>
      <c r="AX75" s="62"/>
      <c r="AY75" s="62"/>
      <c r="AZ75" s="62"/>
      <c r="BA75" s="62"/>
    </row>
    <row r="76" spans="1:53" ht="12" customHeight="1">
      <c r="A76" s="1886"/>
      <c r="B76" s="124"/>
      <c r="C76" s="62"/>
      <c r="D76" s="62"/>
      <c r="E76" s="107"/>
      <c r="F76" s="124"/>
      <c r="G76" s="62"/>
      <c r="H76" s="107"/>
      <c r="I76" s="1708" t="s">
        <v>1118</v>
      </c>
      <c r="J76" s="1709"/>
      <c r="K76" s="1709"/>
      <c r="L76" s="1795"/>
      <c r="M76" s="580" t="s">
        <v>1119</v>
      </c>
      <c r="N76" s="124"/>
      <c r="O76" s="124"/>
      <c r="P76" s="124"/>
      <c r="Q76" s="124" t="s">
        <v>131</v>
      </c>
      <c r="R76" s="123" t="s">
        <v>1574</v>
      </c>
      <c r="S76" s="62"/>
      <c r="T76" s="62"/>
      <c r="U76" s="123"/>
      <c r="V76" s="62" t="s">
        <v>422</v>
      </c>
      <c r="W76" s="1699"/>
      <c r="X76" s="1699"/>
      <c r="Y76" s="1699"/>
      <c r="Z76" s="1699"/>
      <c r="AA76" s="1699"/>
      <c r="AB76" s="1699"/>
      <c r="AC76" s="1699"/>
      <c r="AD76" s="1699"/>
      <c r="AE76" s="1699"/>
      <c r="AF76" s="1699"/>
      <c r="AG76" s="1699"/>
      <c r="AH76" s="1699"/>
      <c r="AI76" s="123" t="s">
        <v>423</v>
      </c>
      <c r="AJ76" s="126"/>
      <c r="AK76" s="693" t="s">
        <v>1085</v>
      </c>
      <c r="AL76" s="63" t="s">
        <v>1585</v>
      </c>
      <c r="AM76" s="63"/>
      <c r="AN76" s="63"/>
      <c r="AO76" s="124"/>
      <c r="AP76" s="62"/>
      <c r="AQ76" s="110"/>
      <c r="AR76" s="62"/>
      <c r="AS76" s="62"/>
      <c r="AT76" s="62" t="s">
        <v>1591</v>
      </c>
      <c r="AU76" s="62" t="s">
        <v>1592</v>
      </c>
      <c r="AV76" s="62" t="s">
        <v>1593</v>
      </c>
      <c r="AW76" s="62" t="s">
        <v>1594</v>
      </c>
      <c r="AX76" s="62" t="s">
        <v>892</v>
      </c>
      <c r="AY76" s="62"/>
      <c r="AZ76" s="62"/>
      <c r="BA76" s="62"/>
    </row>
    <row r="77" spans="1:53" ht="12" customHeight="1">
      <c r="A77" s="1886"/>
      <c r="B77" s="1713" t="str">
        <f>IF(自己評価書表紙!A35="□","■選択無","□選択無")</f>
        <v>■選択無</v>
      </c>
      <c r="C77" s="1714"/>
      <c r="D77" s="1714"/>
      <c r="E77" s="1715"/>
      <c r="F77" s="124"/>
      <c r="G77" s="62"/>
      <c r="H77" s="107"/>
      <c r="I77" s="62"/>
      <c r="J77" s="62"/>
      <c r="K77" s="62"/>
      <c r="L77" s="107"/>
      <c r="M77" s="580" t="s">
        <v>1120</v>
      </c>
      <c r="N77" s="124"/>
      <c r="O77" s="124"/>
      <c r="P77" s="124"/>
      <c r="Q77" s="124" t="s">
        <v>289</v>
      </c>
      <c r="R77" s="123" t="s">
        <v>1578</v>
      </c>
      <c r="S77" s="62"/>
      <c r="T77" s="62"/>
      <c r="U77" s="62"/>
      <c r="V77" s="62" t="s">
        <v>1201</v>
      </c>
      <c r="W77" s="1699"/>
      <c r="X77" s="1699"/>
      <c r="Y77" s="1699"/>
      <c r="Z77" s="1699"/>
      <c r="AA77" s="1699"/>
      <c r="AB77" s="1699"/>
      <c r="AC77" s="1699"/>
      <c r="AD77" s="1699"/>
      <c r="AE77" s="1699"/>
      <c r="AF77" s="1699"/>
      <c r="AG77" s="1699"/>
      <c r="AH77" s="1699"/>
      <c r="AI77" s="123" t="s">
        <v>1202</v>
      </c>
      <c r="AJ77" s="107"/>
      <c r="AK77" s="693" t="s">
        <v>1085</v>
      </c>
      <c r="AL77" s="63" t="s">
        <v>1343</v>
      </c>
      <c r="AM77" s="63"/>
      <c r="AN77" s="63"/>
      <c r="AO77" s="124"/>
      <c r="AP77" s="62"/>
      <c r="AQ77" s="110"/>
      <c r="AR77" s="62"/>
      <c r="AS77" s="62"/>
      <c r="AT77" s="62" t="s">
        <v>1580</v>
      </c>
      <c r="AU77" s="62" t="s">
        <v>893</v>
      </c>
      <c r="AV77" s="62" t="s">
        <v>1581</v>
      </c>
      <c r="AW77" s="62" t="s">
        <v>1582</v>
      </c>
      <c r="AX77" s="62"/>
      <c r="AY77" s="62"/>
      <c r="AZ77" s="62"/>
      <c r="BA77" s="62"/>
    </row>
    <row r="78" spans="1:53" ht="12" customHeight="1" thickBot="1">
      <c r="A78" s="1887"/>
      <c r="B78" s="145"/>
      <c r="C78" s="131"/>
      <c r="D78" s="131"/>
      <c r="E78" s="131"/>
      <c r="F78" s="145"/>
      <c r="G78" s="131"/>
      <c r="H78" s="131"/>
      <c r="I78" s="145"/>
      <c r="J78" s="131"/>
      <c r="K78" s="131"/>
      <c r="L78" s="131"/>
      <c r="M78" s="145"/>
      <c r="N78" s="131"/>
      <c r="O78" s="131"/>
      <c r="P78" s="131"/>
      <c r="Q78" s="145"/>
      <c r="R78" s="131"/>
      <c r="S78" s="131"/>
      <c r="T78" s="66"/>
      <c r="U78" s="66"/>
      <c r="V78" s="66"/>
      <c r="W78" s="66"/>
      <c r="X78" s="66"/>
      <c r="Y78" s="66"/>
      <c r="Z78" s="66"/>
      <c r="AA78" s="66"/>
      <c r="AB78" s="66"/>
      <c r="AC78" s="66"/>
      <c r="AD78" s="66"/>
      <c r="AE78" s="66"/>
      <c r="AF78" s="66"/>
      <c r="AG78" s="66"/>
      <c r="AH78" s="66"/>
      <c r="AI78" s="66"/>
      <c r="AJ78" s="66"/>
      <c r="AK78" s="134"/>
      <c r="AL78" s="66"/>
      <c r="AM78" s="66"/>
      <c r="AN78" s="66"/>
      <c r="AO78" s="145"/>
      <c r="AP78" s="131"/>
      <c r="AQ78" s="135"/>
      <c r="AR78" s="62"/>
      <c r="AS78" s="62"/>
      <c r="AT78" s="62"/>
      <c r="AU78" s="62"/>
      <c r="AV78" s="62"/>
      <c r="AW78" s="62"/>
      <c r="AX78" s="62"/>
      <c r="AY78" s="62"/>
      <c r="AZ78" s="62"/>
      <c r="BA78" s="62"/>
    </row>
    <row r="79" spans="1:53" ht="12" customHeight="1"/>
    <row r="80" spans="1:5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mergeCells count="68">
    <mergeCell ref="A12:A78"/>
    <mergeCell ref="B77:E77"/>
    <mergeCell ref="F12:H12"/>
    <mergeCell ref="F35:H35"/>
    <mergeCell ref="B57:E57"/>
    <mergeCell ref="B70:E70"/>
    <mergeCell ref="F72:H72"/>
    <mergeCell ref="B18:E18"/>
    <mergeCell ref="B41:E41"/>
    <mergeCell ref="W60:AH60"/>
    <mergeCell ref="W61:AH61"/>
    <mergeCell ref="B69:E69"/>
    <mergeCell ref="F65:H71"/>
    <mergeCell ref="X22:AB22"/>
    <mergeCell ref="AF22:AH22"/>
    <mergeCell ref="X23:AB23"/>
    <mergeCell ref="AF23:AH23"/>
    <mergeCell ref="X24:AB24"/>
    <mergeCell ref="AF24:AH24"/>
    <mergeCell ref="X25:AB25"/>
    <mergeCell ref="AF25:AH25"/>
    <mergeCell ref="X26:AB26"/>
    <mergeCell ref="AF26:AH26"/>
    <mergeCell ref="W29:AH29"/>
    <mergeCell ref="W77:AH77"/>
    <mergeCell ref="W74:AH74"/>
    <mergeCell ref="W75:AH75"/>
    <mergeCell ref="I76:L76"/>
    <mergeCell ref="W76:AH76"/>
    <mergeCell ref="I74:L74"/>
    <mergeCell ref="W72:AH72"/>
    <mergeCell ref="I73:L73"/>
    <mergeCell ref="X67:AH67"/>
    <mergeCell ref="B42:E42"/>
    <mergeCell ref="AC63:AH63"/>
    <mergeCell ref="F56:H58"/>
    <mergeCell ref="F51:H55"/>
    <mergeCell ref="B56:E56"/>
    <mergeCell ref="F59:H59"/>
    <mergeCell ref="W73:AH73"/>
    <mergeCell ref="W62:AH62"/>
    <mergeCell ref="X64:Y64"/>
    <mergeCell ref="X68:AH68"/>
    <mergeCell ref="V69:AE69"/>
    <mergeCell ref="X63:Y63"/>
    <mergeCell ref="W59:AH59"/>
    <mergeCell ref="M11:P11"/>
    <mergeCell ref="Q5:T5"/>
    <mergeCell ref="U5:AQ5"/>
    <mergeCell ref="A7:AE7"/>
    <mergeCell ref="B10:E10"/>
    <mergeCell ref="F10:H10"/>
    <mergeCell ref="I10:L10"/>
    <mergeCell ref="AO10:AQ10"/>
    <mergeCell ref="AK11:AN11"/>
    <mergeCell ref="AO11:AQ11"/>
    <mergeCell ref="B11:E11"/>
    <mergeCell ref="F11:H11"/>
    <mergeCell ref="I11:L11"/>
    <mergeCell ref="Q1:T1"/>
    <mergeCell ref="U1:AL1"/>
    <mergeCell ref="AM1:AQ1"/>
    <mergeCell ref="Q2:T4"/>
    <mergeCell ref="U2:AL2"/>
    <mergeCell ref="AM2:AO4"/>
    <mergeCell ref="AP2:AQ4"/>
    <mergeCell ref="U3:AL3"/>
    <mergeCell ref="U4:AL4"/>
  </mergeCells>
  <phoneticPr fontId="4"/>
  <conditionalFormatting sqref="F59:H59">
    <cfRule type="notContainsBlanks" dxfId="51" priority="1" stopIfTrue="1">
      <formula>LEN(TRIM(F59))&gt;0</formula>
    </cfRule>
    <cfRule type="expression" dxfId="50" priority="2" stopIfTrue="1">
      <formula>$R$58="■"</formula>
    </cfRule>
  </conditionalFormatting>
  <dataValidations count="21">
    <dataValidation type="list" allowBlank="1" showInputMessage="1" showErrorMessage="1" sqref="B70 I73 B42 I76 B57" xr:uid="{00000000-0002-0000-1200-000000000000}">
      <formula1>"■該当なし,□該当なし"</formula1>
    </dataValidation>
    <dataValidation type="list" allowBlank="1" showInputMessage="1" sqref="F72:H72 F35:H35" xr:uid="{00000000-0002-0000-1200-000001000000}">
      <formula1>"4,3,2,1,なし"</formula1>
    </dataValidation>
    <dataValidation type="list" allowBlank="1" showInputMessage="1" sqref="F59:H59" xr:uid="{00000000-0002-0000-1200-000002000000}">
      <formula1>"3,2,1,なし"</formula1>
    </dataValidation>
    <dataValidation type="list" allowBlank="1" showInputMessage="1" sqref="X67:AH68" xr:uid="{00000000-0002-0000-1200-000003000000}">
      <formula1>$AS$68:$BA$68</formula1>
    </dataValidation>
    <dataValidation type="list" allowBlank="1" showInputMessage="1" sqref="AC63" xr:uid="{00000000-0002-0000-1200-000004000000}">
      <formula1>$AT$62:$AV$62</formula1>
    </dataValidation>
    <dataValidation type="list" allowBlank="1" showInputMessage="1" sqref="W63:W64" xr:uid="{00000000-0002-0000-1200-000005000000}">
      <formula1>"■,□"</formula1>
    </dataValidation>
    <dataValidation allowBlank="1" showInputMessage="1" sqref="AI63:AJ64 AI67:AI68 AC64:AH64 X63:AB64" xr:uid="{00000000-0002-0000-1200-000006000000}"/>
    <dataValidation type="list" allowBlank="1" showInputMessage="1" sqref="W76:AH76" xr:uid="{00000000-0002-0000-1200-000007000000}">
      <formula1>$AT$76:$AY$76</formula1>
    </dataValidation>
    <dataValidation type="list" allowBlank="1" showInputMessage="1" sqref="W75:AH75" xr:uid="{00000000-0002-0000-1200-000008000000}">
      <formula1>$AT$75</formula1>
    </dataValidation>
    <dataValidation type="list" allowBlank="1" showInputMessage="1" sqref="W73:AH73" xr:uid="{00000000-0002-0000-1200-000009000000}">
      <formula1>$AT$73:$AY$73</formula1>
    </dataValidation>
    <dataValidation type="list" allowBlank="1" showInputMessage="1" sqref="W72:AH72" xr:uid="{00000000-0002-0000-1200-00000A000000}">
      <formula1>$AT$72</formula1>
    </dataValidation>
    <dataValidation type="list" allowBlank="1" showInputMessage="1" sqref="W61:AH61" xr:uid="{00000000-0002-0000-1200-00000B000000}">
      <formula1>$AT$61:$AV$61</formula1>
    </dataValidation>
    <dataValidation type="list" allowBlank="1" showInputMessage="1" sqref="W74:AH74" xr:uid="{00000000-0002-0000-1200-00000C000000}">
      <formula1>$AS$74:$AW$74</formula1>
    </dataValidation>
    <dataValidation type="list" allowBlank="1" showInputMessage="1" sqref="W77:AH77" xr:uid="{00000000-0002-0000-1200-00000D000000}">
      <formula1>$AS$77:$AW$77</formula1>
    </dataValidation>
    <dataValidation type="list" allowBlank="1" showInputMessage="1" sqref="W62:AH62" xr:uid="{00000000-0002-0000-1200-00000E000000}">
      <formula1>$AS$62:$AV$62</formula1>
    </dataValidation>
    <dataValidation type="list" allowBlank="1" showInputMessage="1" sqref="W60:AH60" xr:uid="{00000000-0002-0000-1200-00000F000000}">
      <formula1>$AS$60:$AY$60</formula1>
    </dataValidation>
    <dataValidation type="list" allowBlank="1" showInputMessage="1" sqref="W59:AH59" xr:uid="{00000000-0002-0000-1200-000010000000}">
      <formula1>$AS$59:$AW$59</formula1>
    </dataValidation>
    <dataValidation type="list" allowBlank="1" showInputMessage="1" sqref="X22:AB26" xr:uid="{00000000-0002-0000-1200-000011000000}">
      <formula1>$AS$23:$AW$23</formula1>
    </dataValidation>
    <dataValidation type="list" allowBlank="1" showInputMessage="1" showErrorMessage="1" sqref="X33 AK72:AK77 AK12:AK16 AK51 AK56 AK59:AK60 AK65:AK66 R69 V45 S14:S17 R18:R20 R41:R42 R47:R58 S37:S40 R13 S31 R22:R26 AC28 S28 R34 S33 Z45 AD44 AC31 U44 Z43 V43 R36 AK35:AK36 R65:R67" xr:uid="{00000000-0002-0000-1200-000012000000}">
      <formula1>"■,□"</formula1>
    </dataValidation>
    <dataValidation type="list" allowBlank="1" showInputMessage="1" sqref="F12:H12" xr:uid="{00000000-0002-0000-1200-000013000000}">
      <formula1>"4,3,2,1"</formula1>
    </dataValidation>
    <dataValidation type="list" allowBlank="1" showInputMessage="1" showErrorMessage="1" sqref="B18:E18 B77:E77 B69:E69 B56:E56 B41:E41" xr:uid="{00000000-0002-0000-1200-000014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F35 F72 B18 B41 B56:E77"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2"/>
  <sheetViews>
    <sheetView showGridLines="0" showZeros="0" view="pageBreakPreview" zoomScaleNormal="100" zoomScaleSheetLayoutView="100" workbookViewId="0">
      <selection activeCell="U1" sqref="U1"/>
    </sheetView>
  </sheetViews>
  <sheetFormatPr defaultColWidth="9" defaultRowHeight="13.5"/>
  <cols>
    <col min="1" max="7" width="5.125" style="1206" customWidth="1"/>
    <col min="8" max="8" width="2.625" style="1206" customWidth="1"/>
    <col min="9" max="20" width="5.125" style="1206" customWidth="1"/>
    <col min="21" max="22" width="7.875" style="1202" customWidth="1"/>
    <col min="23" max="16384" width="9" style="1202"/>
  </cols>
  <sheetData>
    <row r="1" spans="1:21" ht="18" customHeight="1">
      <c r="A1" s="1360" t="s">
        <v>2657</v>
      </c>
      <c r="B1" s="1360"/>
      <c r="C1" s="1360"/>
      <c r="D1" s="1360"/>
      <c r="E1" s="1360"/>
      <c r="F1" s="1360"/>
      <c r="G1" s="1360"/>
      <c r="H1" s="1360"/>
      <c r="I1" s="1360"/>
      <c r="J1" s="1360"/>
      <c r="K1" s="1360"/>
      <c r="L1" s="1360"/>
      <c r="M1" s="1360"/>
      <c r="N1" s="1360"/>
      <c r="O1" s="1360"/>
      <c r="P1" s="1360"/>
      <c r="Q1" s="1360"/>
      <c r="R1" s="1360"/>
      <c r="S1" s="1360"/>
      <c r="T1" s="1360"/>
    </row>
    <row r="2" spans="1:21" s="194" customFormat="1" ht="18" customHeight="1">
      <c r="A2" s="466" t="s">
        <v>1055</v>
      </c>
      <c r="B2" s="466"/>
      <c r="C2" s="466"/>
      <c r="D2" s="466"/>
      <c r="E2" s="466"/>
      <c r="F2" s="466"/>
      <c r="G2" s="466"/>
      <c r="H2" s="466"/>
      <c r="I2" s="466"/>
      <c r="J2" s="466"/>
      <c r="K2" s="466"/>
      <c r="L2" s="466"/>
      <c r="M2" s="466"/>
      <c r="N2" s="466"/>
      <c r="O2" s="466"/>
      <c r="P2" s="466"/>
      <c r="Q2" s="466"/>
      <c r="R2" s="466"/>
      <c r="S2" s="466"/>
      <c r="T2" s="466"/>
    </row>
    <row r="3" spans="1:21" s="194" customFormat="1" ht="17.100000000000001" customHeight="1">
      <c r="A3" s="1336" t="s">
        <v>2658</v>
      </c>
      <c r="B3" s="1336"/>
      <c r="C3" s="1336"/>
      <c r="H3" s="193"/>
    </row>
    <row r="4" spans="1:21" s="194" customFormat="1" ht="17.100000000000001" customHeight="1">
      <c r="A4" s="1351" t="s">
        <v>512</v>
      </c>
      <c r="B4" s="1351"/>
      <c r="C4" s="1351"/>
      <c r="D4" s="1349"/>
      <c r="E4" s="1349"/>
      <c r="F4" s="1349"/>
      <c r="G4" s="1349"/>
      <c r="H4" s="1349"/>
      <c r="I4" s="1349"/>
      <c r="J4" s="1349"/>
      <c r="K4" s="1349"/>
      <c r="L4" s="1349"/>
      <c r="M4" s="1349"/>
      <c r="N4" s="1349"/>
      <c r="O4" s="1349"/>
      <c r="P4" s="1349"/>
      <c r="Q4" s="1349"/>
      <c r="R4" s="1349"/>
      <c r="S4" s="1349"/>
      <c r="T4" s="1349"/>
    </row>
    <row r="5" spans="1:21" s="194" customFormat="1" ht="17.100000000000001" customHeight="1">
      <c r="A5" s="1333" t="s">
        <v>513</v>
      </c>
      <c r="B5" s="1333"/>
      <c r="C5" s="1333"/>
      <c r="D5" s="1349"/>
      <c r="E5" s="1349"/>
      <c r="F5" s="1349"/>
      <c r="G5" s="1349"/>
      <c r="H5" s="1349"/>
      <c r="I5" s="1349"/>
      <c r="J5" s="1349"/>
      <c r="K5" s="1349"/>
      <c r="L5" s="1349"/>
      <c r="M5" s="1349"/>
      <c r="N5" s="1349"/>
      <c r="O5" s="1349"/>
      <c r="P5" s="1349"/>
      <c r="Q5" s="1349"/>
      <c r="R5" s="1349"/>
      <c r="S5" s="1349"/>
      <c r="T5" s="1349"/>
    </row>
    <row r="6" spans="1:21" s="194" customFormat="1" ht="17.100000000000001" customHeight="1">
      <c r="A6" s="1333" t="s">
        <v>514</v>
      </c>
      <c r="B6" s="1333"/>
      <c r="C6" s="1333"/>
      <c r="D6" s="193" t="s">
        <v>119</v>
      </c>
      <c r="E6" s="1350"/>
      <c r="F6" s="1350"/>
      <c r="G6" s="1350"/>
      <c r="H6" s="193"/>
      <c r="I6" s="193"/>
      <c r="J6" s="193"/>
      <c r="K6" s="193"/>
      <c r="L6" s="193"/>
    </row>
    <row r="7" spans="1:21" s="194" customFormat="1" ht="17.100000000000001" customHeight="1">
      <c r="A7" s="1333" t="s">
        <v>516</v>
      </c>
      <c r="B7" s="1333"/>
      <c r="C7" s="1333"/>
      <c r="D7" s="1349"/>
      <c r="E7" s="1349"/>
      <c r="F7" s="1349"/>
      <c r="G7" s="1349"/>
      <c r="H7" s="1349"/>
      <c r="I7" s="1349"/>
      <c r="J7" s="1349"/>
      <c r="K7" s="1349"/>
      <c r="L7" s="1349"/>
      <c r="M7" s="1349"/>
      <c r="N7" s="1349"/>
      <c r="O7" s="1349"/>
      <c r="P7" s="1349"/>
      <c r="Q7" s="1349"/>
      <c r="R7" s="1349"/>
      <c r="S7" s="1349"/>
      <c r="T7" s="1349"/>
    </row>
    <row r="8" spans="1:21" s="194" customFormat="1" ht="17.100000000000001" customHeight="1">
      <c r="A8" s="1333" t="s">
        <v>517</v>
      </c>
      <c r="B8" s="1333"/>
      <c r="C8" s="1333"/>
      <c r="D8" s="1340"/>
      <c r="E8" s="1340"/>
      <c r="F8" s="1340"/>
      <c r="G8" s="1340"/>
      <c r="H8" s="1340"/>
      <c r="I8" s="1340"/>
      <c r="J8" s="1340"/>
      <c r="K8" s="1333"/>
      <c r="L8" s="1333"/>
      <c r="M8" s="1333"/>
      <c r="N8" s="1348"/>
      <c r="O8" s="1348"/>
      <c r="P8" s="1348"/>
      <c r="Q8" s="1348"/>
      <c r="R8" s="1348"/>
      <c r="S8" s="1348"/>
      <c r="T8" s="1348"/>
    </row>
    <row r="9" spans="1:21" s="194" customFormat="1" ht="12" customHeight="1">
      <c r="A9" s="466"/>
      <c r="B9" s="466"/>
      <c r="C9" s="466"/>
      <c r="D9" s="466"/>
      <c r="E9" s="466"/>
      <c r="F9" s="466"/>
      <c r="G9" s="466"/>
      <c r="H9" s="464"/>
      <c r="I9" s="466"/>
      <c r="J9" s="466"/>
      <c r="K9" s="466"/>
      <c r="L9" s="466"/>
      <c r="M9" s="466"/>
      <c r="N9" s="466"/>
      <c r="O9" s="466"/>
      <c r="P9" s="466"/>
      <c r="Q9" s="466"/>
      <c r="R9" s="466"/>
      <c r="S9" s="466"/>
      <c r="T9" s="466"/>
      <c r="U9" s="469"/>
    </row>
    <row r="10" spans="1:21" s="194" customFormat="1" ht="17.100000000000001" customHeight="1">
      <c r="A10" s="1336" t="s">
        <v>2659</v>
      </c>
      <c r="B10" s="1336"/>
      <c r="C10" s="1336"/>
      <c r="H10" s="193"/>
      <c r="K10" s="200"/>
      <c r="L10" s="200"/>
    </row>
    <row r="11" spans="1:21" s="194" customFormat="1" ht="17.100000000000001" customHeight="1">
      <c r="A11" s="1351" t="s">
        <v>512</v>
      </c>
      <c r="B11" s="1351"/>
      <c r="C11" s="1351"/>
      <c r="D11" s="1349"/>
      <c r="E11" s="1349"/>
      <c r="F11" s="1349"/>
      <c r="G11" s="1349"/>
      <c r="H11" s="1349"/>
      <c r="I11" s="1349"/>
      <c r="J11" s="1349"/>
      <c r="K11" s="1349"/>
      <c r="L11" s="1349"/>
      <c r="M11" s="1349"/>
      <c r="N11" s="1349"/>
      <c r="O11" s="1349"/>
      <c r="P11" s="1349"/>
      <c r="Q11" s="1349"/>
      <c r="R11" s="1349"/>
      <c r="S11" s="1349"/>
      <c r="T11" s="1349"/>
    </row>
    <row r="12" spans="1:21" s="194" customFormat="1" ht="17.100000000000001" customHeight="1">
      <c r="A12" s="1333" t="s">
        <v>513</v>
      </c>
      <c r="B12" s="1333"/>
      <c r="C12" s="1333"/>
      <c r="D12" s="1349"/>
      <c r="E12" s="1349"/>
      <c r="F12" s="1349"/>
      <c r="G12" s="1349"/>
      <c r="H12" s="1349"/>
      <c r="I12" s="1349"/>
      <c r="J12" s="1349"/>
      <c r="K12" s="1349"/>
      <c r="L12" s="1349"/>
      <c r="M12" s="1349"/>
      <c r="N12" s="1349"/>
      <c r="O12" s="1349"/>
      <c r="P12" s="1349"/>
      <c r="Q12" s="1349"/>
      <c r="R12" s="1349"/>
      <c r="S12" s="1349"/>
      <c r="T12" s="1349"/>
    </row>
    <row r="13" spans="1:21" s="194" customFormat="1" ht="17.100000000000001" customHeight="1">
      <c r="A13" s="1333" t="s">
        <v>514</v>
      </c>
      <c r="B13" s="1333"/>
      <c r="C13" s="1333"/>
      <c r="D13" s="193" t="s">
        <v>119</v>
      </c>
      <c r="E13" s="1350"/>
      <c r="F13" s="1350"/>
      <c r="G13" s="1350"/>
      <c r="H13" s="193"/>
      <c r="I13" s="193"/>
      <c r="J13" s="193"/>
      <c r="K13" s="193"/>
      <c r="L13" s="193"/>
    </row>
    <row r="14" spans="1:21" s="194" customFormat="1" ht="17.100000000000001" customHeight="1">
      <c r="A14" s="1333" t="s">
        <v>516</v>
      </c>
      <c r="B14" s="1333"/>
      <c r="C14" s="1333"/>
      <c r="D14" s="1349"/>
      <c r="E14" s="1349"/>
      <c r="F14" s="1349"/>
      <c r="G14" s="1349"/>
      <c r="H14" s="1349"/>
      <c r="I14" s="1349"/>
      <c r="J14" s="1349"/>
      <c r="K14" s="1349"/>
      <c r="L14" s="1349"/>
      <c r="M14" s="1349"/>
      <c r="N14" s="1349"/>
      <c r="O14" s="1349"/>
      <c r="P14" s="1349"/>
      <c r="Q14" s="1349"/>
      <c r="R14" s="1349"/>
      <c r="S14" s="1349"/>
      <c r="T14" s="1349"/>
    </row>
    <row r="15" spans="1:21" s="194" customFormat="1" ht="17.100000000000001" customHeight="1">
      <c r="A15" s="1333" t="s">
        <v>517</v>
      </c>
      <c r="B15" s="1333"/>
      <c r="C15" s="1333"/>
      <c r="D15" s="1340"/>
      <c r="E15" s="1340"/>
      <c r="F15" s="1340"/>
      <c r="G15" s="1340"/>
      <c r="H15" s="1340"/>
      <c r="I15" s="1340"/>
      <c r="J15" s="1340"/>
      <c r="K15" s="1333"/>
      <c r="L15" s="1333"/>
      <c r="M15" s="1333"/>
      <c r="N15" s="1348"/>
      <c r="O15" s="1348"/>
      <c r="P15" s="1348"/>
      <c r="Q15" s="1348"/>
      <c r="R15" s="1348"/>
      <c r="S15" s="1348"/>
      <c r="T15" s="1348"/>
    </row>
    <row r="16" spans="1:21" s="194" customFormat="1" ht="12" customHeight="1">
      <c r="A16" s="466"/>
      <c r="B16" s="466"/>
      <c r="C16" s="466"/>
      <c r="D16" s="466"/>
      <c r="E16" s="466"/>
      <c r="F16" s="466"/>
      <c r="G16" s="466"/>
      <c r="H16" s="464"/>
      <c r="I16" s="466"/>
      <c r="J16" s="466"/>
      <c r="K16" s="466"/>
      <c r="L16" s="466"/>
      <c r="M16" s="466"/>
      <c r="N16" s="466"/>
      <c r="O16" s="466"/>
      <c r="P16" s="466"/>
      <c r="Q16" s="466"/>
      <c r="R16" s="466"/>
      <c r="S16" s="466"/>
      <c r="T16" s="466"/>
    </row>
    <row r="17" spans="1:20" s="194" customFormat="1" ht="17.100000000000001" customHeight="1">
      <c r="A17" s="473"/>
      <c r="B17" s="473"/>
      <c r="C17" s="473"/>
      <c r="D17" s="473"/>
      <c r="E17" s="473"/>
      <c r="F17" s="473"/>
      <c r="G17" s="473"/>
      <c r="H17" s="473"/>
      <c r="I17" s="473"/>
      <c r="J17" s="473"/>
      <c r="K17" s="473"/>
      <c r="L17" s="473"/>
      <c r="M17" s="473"/>
      <c r="N17" s="473"/>
      <c r="O17" s="473"/>
      <c r="P17" s="473"/>
      <c r="Q17" s="473"/>
      <c r="R17" s="473"/>
      <c r="S17" s="473"/>
      <c r="T17" s="473"/>
    </row>
    <row r="18" spans="1:20" s="194" customFormat="1" ht="17.100000000000001" customHeight="1"/>
    <row r="19" spans="1:20" s="194" customFormat="1" ht="12" customHeight="1">
      <c r="A19" s="466"/>
      <c r="B19" s="466"/>
      <c r="C19" s="466"/>
      <c r="D19" s="466"/>
      <c r="E19" s="466"/>
      <c r="F19" s="466"/>
      <c r="G19" s="466"/>
      <c r="H19" s="466"/>
      <c r="I19" s="466"/>
      <c r="J19" s="466"/>
      <c r="K19" s="466"/>
      <c r="L19" s="466"/>
      <c r="M19" s="466"/>
      <c r="N19" s="466"/>
      <c r="O19" s="466"/>
      <c r="P19" s="466"/>
      <c r="Q19" s="466"/>
      <c r="R19" s="466"/>
      <c r="S19" s="466"/>
      <c r="T19" s="466"/>
    </row>
    <row r="20" spans="1:20" s="194" customFormat="1" ht="17.100000000000001" customHeight="1">
      <c r="A20" s="1336" t="s">
        <v>2660</v>
      </c>
      <c r="B20" s="1336"/>
      <c r="C20" s="1348"/>
      <c r="H20" s="193"/>
      <c r="K20" s="200"/>
      <c r="L20" s="200"/>
    </row>
    <row r="21" spans="1:20" s="194" customFormat="1" ht="17.100000000000001" customHeight="1">
      <c r="A21" s="1351" t="s">
        <v>512</v>
      </c>
      <c r="B21" s="1351"/>
      <c r="C21" s="1351"/>
      <c r="D21" s="1349"/>
      <c r="E21" s="1349"/>
      <c r="F21" s="1349"/>
      <c r="G21" s="1349"/>
      <c r="H21" s="1349"/>
      <c r="I21" s="1349"/>
      <c r="J21" s="1349"/>
      <c r="K21" s="1349"/>
      <c r="L21" s="1349"/>
      <c r="M21" s="1349"/>
      <c r="N21" s="1349"/>
      <c r="O21" s="1349"/>
      <c r="P21" s="1349"/>
      <c r="Q21" s="1349"/>
      <c r="R21" s="1349"/>
      <c r="S21" s="1349"/>
      <c r="T21" s="1349"/>
    </row>
    <row r="22" spans="1:20" s="194" customFormat="1" ht="17.100000000000001" customHeight="1">
      <c r="A22" s="1333" t="s">
        <v>513</v>
      </c>
      <c r="B22" s="1333"/>
      <c r="C22" s="1333"/>
      <c r="D22" s="1349"/>
      <c r="E22" s="1349"/>
      <c r="F22" s="1349"/>
      <c r="G22" s="1349"/>
      <c r="H22" s="1349"/>
      <c r="I22" s="1349"/>
      <c r="J22" s="1349"/>
      <c r="K22" s="1349"/>
      <c r="L22" s="1349"/>
      <c r="M22" s="1349"/>
      <c r="N22" s="1349"/>
      <c r="O22" s="1349"/>
      <c r="P22" s="1349"/>
      <c r="Q22" s="1349"/>
      <c r="R22" s="1349"/>
      <c r="S22" s="1349"/>
      <c r="T22" s="1349"/>
    </row>
    <row r="23" spans="1:20" s="194" customFormat="1" ht="17.100000000000001" customHeight="1">
      <c r="A23" s="1333" t="s">
        <v>514</v>
      </c>
      <c r="B23" s="1333"/>
      <c r="C23" s="1333"/>
      <c r="D23" s="193" t="s">
        <v>119</v>
      </c>
      <c r="E23" s="1350"/>
      <c r="F23" s="1350"/>
      <c r="G23" s="1350"/>
      <c r="H23" s="193"/>
      <c r="I23" s="193"/>
      <c r="J23" s="193"/>
      <c r="K23" s="193"/>
      <c r="L23" s="193"/>
    </row>
    <row r="24" spans="1:20" s="194" customFormat="1" ht="17.100000000000001" customHeight="1">
      <c r="A24" s="1333" t="s">
        <v>516</v>
      </c>
      <c r="B24" s="1333"/>
      <c r="C24" s="1333"/>
      <c r="D24" s="1349"/>
      <c r="E24" s="1349"/>
      <c r="F24" s="1349"/>
      <c r="G24" s="1349"/>
      <c r="H24" s="1349"/>
      <c r="I24" s="1349"/>
      <c r="J24" s="1349"/>
      <c r="K24" s="1349"/>
      <c r="L24" s="1349"/>
      <c r="M24" s="1349"/>
      <c r="N24" s="1349"/>
      <c r="O24" s="1349"/>
      <c r="P24" s="1349"/>
      <c r="Q24" s="1349"/>
      <c r="R24" s="1349"/>
      <c r="S24" s="1349"/>
      <c r="T24" s="1349"/>
    </row>
    <row r="25" spans="1:20" s="194" customFormat="1" ht="17.100000000000001" customHeight="1">
      <c r="A25" s="1333" t="s">
        <v>517</v>
      </c>
      <c r="B25" s="1333"/>
      <c r="C25" s="1333"/>
      <c r="D25" s="1340"/>
      <c r="E25" s="1340"/>
      <c r="F25" s="1340"/>
      <c r="G25" s="1340"/>
      <c r="H25" s="1340"/>
      <c r="I25" s="1340"/>
      <c r="J25" s="1340"/>
      <c r="K25" s="1333"/>
      <c r="L25" s="1333"/>
      <c r="M25" s="1333"/>
      <c r="N25" s="1348"/>
      <c r="O25" s="1348"/>
      <c r="P25" s="1348"/>
      <c r="Q25" s="1348"/>
      <c r="R25" s="1348"/>
      <c r="S25" s="1348"/>
      <c r="T25" s="1348"/>
    </row>
    <row r="26" spans="1:20" s="194" customFormat="1" ht="12" customHeight="1">
      <c r="A26" s="466"/>
      <c r="B26" s="466"/>
      <c r="C26" s="466"/>
      <c r="D26" s="466"/>
      <c r="E26" s="466"/>
      <c r="F26" s="466"/>
      <c r="G26" s="466"/>
      <c r="H26" s="464"/>
      <c r="I26" s="466"/>
      <c r="J26" s="466"/>
      <c r="K26" s="468"/>
      <c r="L26" s="468"/>
      <c r="M26" s="466"/>
      <c r="N26" s="466"/>
      <c r="O26" s="466"/>
      <c r="P26" s="466"/>
      <c r="Q26" s="466"/>
      <c r="R26" s="466"/>
      <c r="S26" s="466"/>
      <c r="T26" s="466"/>
    </row>
    <row r="27" spans="1:20" s="194" customFormat="1" ht="17.100000000000001" customHeight="1">
      <c r="A27" s="1336" t="s">
        <v>2661</v>
      </c>
      <c r="B27" s="1336"/>
      <c r="C27" s="1348"/>
      <c r="H27" s="193"/>
      <c r="K27" s="200"/>
      <c r="L27" s="200"/>
    </row>
    <row r="28" spans="1:20" s="194" customFormat="1" ht="17.100000000000001" customHeight="1">
      <c r="A28" s="1351" t="s">
        <v>512</v>
      </c>
      <c r="B28" s="1351"/>
      <c r="C28" s="1351"/>
      <c r="D28" s="1349"/>
      <c r="E28" s="1349"/>
      <c r="F28" s="1349"/>
      <c r="G28" s="1349"/>
      <c r="H28" s="1349"/>
      <c r="I28" s="1349"/>
      <c r="J28" s="1349"/>
      <c r="K28" s="1349"/>
      <c r="L28" s="1349"/>
      <c r="M28" s="1349"/>
      <c r="N28" s="1349"/>
      <c r="O28" s="1349"/>
      <c r="P28" s="1349"/>
      <c r="Q28" s="1349"/>
      <c r="R28" s="1349"/>
      <c r="S28" s="1349"/>
      <c r="T28" s="1349"/>
    </row>
    <row r="29" spans="1:20" s="194" customFormat="1" ht="17.100000000000001" customHeight="1">
      <c r="A29" s="1333" t="s">
        <v>513</v>
      </c>
      <c r="B29" s="1333"/>
      <c r="C29" s="1333"/>
      <c r="D29" s="1349"/>
      <c r="E29" s="1349"/>
      <c r="F29" s="1349"/>
      <c r="G29" s="1349"/>
      <c r="H29" s="1349"/>
      <c r="I29" s="1349"/>
      <c r="J29" s="1349"/>
      <c r="K29" s="1349"/>
      <c r="L29" s="1349"/>
      <c r="M29" s="1349"/>
      <c r="N29" s="1349"/>
      <c r="O29" s="1349"/>
      <c r="P29" s="1349"/>
      <c r="Q29" s="1349"/>
      <c r="R29" s="1349"/>
      <c r="S29" s="1349"/>
      <c r="T29" s="1349"/>
    </row>
    <row r="30" spans="1:20" s="194" customFormat="1" ht="17.100000000000001" customHeight="1">
      <c r="A30" s="1333" t="s">
        <v>514</v>
      </c>
      <c r="B30" s="1333"/>
      <c r="C30" s="1333"/>
      <c r="D30" s="193" t="s">
        <v>119</v>
      </c>
      <c r="E30" s="1350"/>
      <c r="F30" s="1350"/>
      <c r="G30" s="1350"/>
      <c r="H30" s="193"/>
      <c r="I30" s="193"/>
      <c r="J30" s="193"/>
      <c r="K30" s="193"/>
      <c r="L30" s="193"/>
    </row>
    <row r="31" spans="1:20" s="194" customFormat="1" ht="17.100000000000001" customHeight="1">
      <c r="A31" s="1333" t="s">
        <v>516</v>
      </c>
      <c r="B31" s="1333"/>
      <c r="C31" s="1333"/>
      <c r="D31" s="1349"/>
      <c r="E31" s="1349"/>
      <c r="F31" s="1349"/>
      <c r="G31" s="1349"/>
      <c r="H31" s="1349"/>
      <c r="I31" s="1349"/>
      <c r="J31" s="1349"/>
      <c r="K31" s="1349"/>
      <c r="L31" s="1349"/>
      <c r="M31" s="1349"/>
      <c r="N31" s="1349"/>
      <c r="O31" s="1349"/>
      <c r="P31" s="1349"/>
      <c r="Q31" s="1349"/>
      <c r="R31" s="1349"/>
      <c r="S31" s="1349"/>
      <c r="T31" s="1349"/>
    </row>
    <row r="32" spans="1:20" s="194" customFormat="1" ht="17.100000000000001" customHeight="1">
      <c r="A32" s="1333" t="s">
        <v>517</v>
      </c>
      <c r="B32" s="1333"/>
      <c r="C32" s="1333"/>
      <c r="D32" s="1340"/>
      <c r="E32" s="1340"/>
      <c r="F32" s="1340"/>
      <c r="G32" s="1340"/>
      <c r="H32" s="1340"/>
      <c r="I32" s="1340"/>
      <c r="J32" s="1340"/>
      <c r="K32" s="1333"/>
      <c r="L32" s="1333"/>
      <c r="M32" s="1333"/>
      <c r="N32" s="1348"/>
      <c r="O32" s="1348"/>
      <c r="P32" s="1348"/>
      <c r="Q32" s="1348"/>
      <c r="R32" s="1348"/>
      <c r="S32" s="1348"/>
      <c r="T32" s="1348"/>
    </row>
    <row r="33" spans="1:20" s="194" customFormat="1" ht="12" customHeight="1">
      <c r="A33" s="466"/>
      <c r="B33" s="466"/>
      <c r="C33" s="466"/>
      <c r="D33" s="466"/>
      <c r="E33" s="466"/>
      <c r="F33" s="466"/>
      <c r="G33" s="466"/>
      <c r="H33" s="464"/>
      <c r="I33" s="466"/>
      <c r="J33" s="466"/>
      <c r="K33" s="468"/>
      <c r="L33" s="468"/>
      <c r="M33" s="466"/>
      <c r="N33" s="466"/>
      <c r="O33" s="466"/>
      <c r="P33" s="466"/>
      <c r="Q33" s="466"/>
      <c r="R33" s="466"/>
      <c r="S33" s="466"/>
      <c r="T33" s="466"/>
    </row>
    <row r="34" spans="1:20" ht="17.100000000000001" customHeight="1">
      <c r="A34" s="1203"/>
      <c r="B34" s="1204"/>
      <c r="C34" s="1204"/>
      <c r="D34" s="1204"/>
      <c r="E34" s="1204"/>
      <c r="F34" s="1204"/>
      <c r="G34" s="1204"/>
      <c r="H34" s="1204"/>
      <c r="I34" s="1204"/>
      <c r="J34" s="1204"/>
      <c r="K34" s="1204"/>
      <c r="L34" s="1204"/>
      <c r="M34" s="1204"/>
      <c r="N34" s="1204"/>
      <c r="O34" s="1204"/>
      <c r="P34" s="1204"/>
      <c r="Q34" s="1204"/>
      <c r="R34" s="1204"/>
      <c r="S34" s="1204"/>
      <c r="T34" s="1204"/>
    </row>
    <row r="35" spans="1:20" ht="17.100000000000001" customHeight="1">
      <c r="A35" s="1203"/>
      <c r="B35" s="1204"/>
      <c r="C35" s="1204"/>
      <c r="D35" s="1204"/>
      <c r="E35" s="1204"/>
      <c r="F35" s="1204"/>
      <c r="G35" s="1204"/>
      <c r="H35" s="1204"/>
      <c r="I35" s="1204"/>
      <c r="J35" s="1204"/>
      <c r="K35" s="1204"/>
      <c r="L35" s="1204"/>
      <c r="M35" s="1204"/>
      <c r="N35" s="1204"/>
      <c r="O35" s="1204"/>
      <c r="P35" s="1204"/>
      <c r="Q35" s="1204"/>
      <c r="R35" s="1204"/>
      <c r="S35" s="1204"/>
      <c r="T35" s="1204"/>
    </row>
    <row r="36" spans="1:20" ht="17.100000000000001" customHeight="1">
      <c r="A36" s="1203"/>
      <c r="B36" s="1204"/>
      <c r="C36" s="1204"/>
      <c r="D36" s="1204"/>
      <c r="E36" s="1204"/>
      <c r="F36" s="1204"/>
      <c r="G36" s="1204"/>
      <c r="H36" s="1204"/>
      <c r="I36" s="1204"/>
      <c r="J36" s="1204"/>
      <c r="K36" s="1204"/>
      <c r="L36" s="1204"/>
      <c r="M36" s="1204"/>
      <c r="N36" s="1204"/>
      <c r="O36" s="1204"/>
      <c r="P36" s="1204"/>
      <c r="Q36" s="1204"/>
      <c r="R36" s="1204"/>
      <c r="S36" s="1204"/>
      <c r="T36" s="1204"/>
    </row>
    <row r="37" spans="1:20" ht="17.100000000000001" customHeight="1">
      <c r="A37" s="1203"/>
      <c r="B37" s="1204"/>
      <c r="C37" s="1204"/>
      <c r="D37" s="1204"/>
      <c r="E37" s="1204"/>
      <c r="F37" s="1204"/>
      <c r="G37" s="1204"/>
      <c r="H37" s="1204"/>
      <c r="I37" s="1204"/>
      <c r="J37" s="1204"/>
      <c r="K37" s="1204"/>
      <c r="L37" s="1204"/>
      <c r="M37" s="1204"/>
      <c r="N37" s="1204"/>
      <c r="O37" s="1204"/>
      <c r="P37" s="1204"/>
      <c r="Q37" s="1204"/>
      <c r="R37" s="1204"/>
      <c r="S37" s="1204"/>
      <c r="T37" s="1204"/>
    </row>
    <row r="38" spans="1:20" ht="17.100000000000001" customHeight="1">
      <c r="A38" s="1203"/>
      <c r="B38" s="1204"/>
      <c r="C38" s="1204"/>
      <c r="D38" s="1204"/>
      <c r="E38" s="1204"/>
      <c r="F38" s="1204"/>
      <c r="G38" s="1204"/>
      <c r="H38" s="1204"/>
      <c r="I38" s="1204"/>
      <c r="J38" s="1204"/>
      <c r="K38" s="1204"/>
      <c r="L38" s="1204"/>
      <c r="M38" s="1204"/>
      <c r="N38" s="1204"/>
      <c r="O38" s="1204"/>
      <c r="P38" s="1204"/>
      <c r="Q38" s="1204"/>
      <c r="R38" s="1204"/>
      <c r="S38" s="1204"/>
      <c r="T38" s="1204"/>
    </row>
    <row r="39" spans="1:20" ht="17.100000000000001" customHeight="1">
      <c r="A39" s="1203"/>
      <c r="B39" s="1204"/>
      <c r="C39" s="1204"/>
      <c r="D39" s="1204"/>
      <c r="E39" s="1204"/>
      <c r="F39" s="1204"/>
      <c r="G39" s="1204"/>
      <c r="H39" s="1204"/>
      <c r="I39" s="1204"/>
      <c r="J39" s="1204"/>
      <c r="K39" s="1204"/>
      <c r="L39" s="1204"/>
      <c r="M39" s="1204"/>
      <c r="N39" s="1204"/>
      <c r="O39" s="1204"/>
      <c r="P39" s="1204"/>
      <c r="Q39" s="1204"/>
      <c r="R39" s="1204"/>
      <c r="S39" s="1204"/>
      <c r="T39" s="1204"/>
    </row>
    <row r="40" spans="1:20" ht="17.100000000000001" customHeight="1">
      <c r="A40" s="1203"/>
      <c r="B40" s="1204"/>
      <c r="C40" s="1204"/>
      <c r="D40" s="1204"/>
      <c r="E40" s="1204"/>
      <c r="F40" s="1204"/>
      <c r="G40" s="1204"/>
      <c r="H40" s="1204"/>
      <c r="I40" s="1204"/>
      <c r="J40" s="1204"/>
      <c r="K40" s="1204"/>
      <c r="L40" s="1204"/>
      <c r="M40" s="1204"/>
      <c r="N40" s="1204"/>
      <c r="O40" s="1204"/>
      <c r="P40" s="1204"/>
      <c r="Q40" s="1204"/>
      <c r="R40" s="1204"/>
      <c r="S40" s="1204"/>
      <c r="T40" s="1204"/>
    </row>
    <row r="41" spans="1:20" ht="17.100000000000001" customHeight="1">
      <c r="A41" s="1203"/>
      <c r="B41" s="1204"/>
      <c r="C41" s="1204"/>
      <c r="D41" s="1204"/>
      <c r="E41" s="1204"/>
      <c r="F41" s="1204"/>
      <c r="G41" s="1204"/>
      <c r="H41" s="1204"/>
      <c r="I41" s="1204"/>
      <c r="J41" s="1204"/>
      <c r="K41" s="1204"/>
      <c r="L41" s="1204"/>
      <c r="M41" s="1204"/>
      <c r="N41" s="1204"/>
      <c r="O41" s="1204"/>
      <c r="P41" s="1204"/>
      <c r="Q41" s="1204"/>
      <c r="R41" s="1204"/>
      <c r="S41" s="1204"/>
      <c r="T41" s="1204"/>
    </row>
    <row r="42" spans="1:20" ht="18" customHeight="1">
      <c r="A42" s="1205"/>
      <c r="B42" s="1359"/>
      <c r="C42" s="1359"/>
      <c r="D42" s="1359"/>
      <c r="E42" s="1359"/>
      <c r="F42" s="1359"/>
      <c r="G42" s="1359"/>
      <c r="H42" s="1359"/>
      <c r="I42" s="1359"/>
      <c r="J42" s="1359"/>
      <c r="K42" s="1359"/>
      <c r="L42" s="1359"/>
      <c r="M42" s="1359"/>
      <c r="N42" s="1359"/>
      <c r="O42" s="1359"/>
      <c r="P42" s="1359"/>
      <c r="Q42" s="1359"/>
      <c r="R42" s="1359"/>
      <c r="S42" s="1359"/>
    </row>
  </sheetData>
  <mergeCells count="54">
    <mergeCell ref="A1:T1"/>
    <mergeCell ref="A3:C3"/>
    <mergeCell ref="A4:C4"/>
    <mergeCell ref="D4:T4"/>
    <mergeCell ref="A5:C5"/>
    <mergeCell ref="D5:T5"/>
    <mergeCell ref="A13:C13"/>
    <mergeCell ref="E13:G13"/>
    <mergeCell ref="A6:C6"/>
    <mergeCell ref="E6:G6"/>
    <mergeCell ref="A7:C7"/>
    <mergeCell ref="D7:T7"/>
    <mergeCell ref="A8:C8"/>
    <mergeCell ref="D8:J8"/>
    <mergeCell ref="K8:M8"/>
    <mergeCell ref="N8:T8"/>
    <mergeCell ref="A10:C10"/>
    <mergeCell ref="A11:C11"/>
    <mergeCell ref="D11:T11"/>
    <mergeCell ref="A12:C12"/>
    <mergeCell ref="D12:T12"/>
    <mergeCell ref="A23:C23"/>
    <mergeCell ref="E23:G23"/>
    <mergeCell ref="A14:C14"/>
    <mergeCell ref="D14:T14"/>
    <mergeCell ref="A15:C15"/>
    <mergeCell ref="D15:J15"/>
    <mergeCell ref="K15:M15"/>
    <mergeCell ref="N15:T15"/>
    <mergeCell ref="A20:C20"/>
    <mergeCell ref="A21:C21"/>
    <mergeCell ref="D21:T21"/>
    <mergeCell ref="A22:C22"/>
    <mergeCell ref="D22:T22"/>
    <mergeCell ref="A30:C30"/>
    <mergeCell ref="E30:G30"/>
    <mergeCell ref="A24:C24"/>
    <mergeCell ref="D24:T24"/>
    <mergeCell ref="A25:C25"/>
    <mergeCell ref="D25:J25"/>
    <mergeCell ref="K25:M25"/>
    <mergeCell ref="N25:T25"/>
    <mergeCell ref="A27:C27"/>
    <mergeCell ref="A28:C28"/>
    <mergeCell ref="D28:T28"/>
    <mergeCell ref="A29:C29"/>
    <mergeCell ref="D29:T29"/>
    <mergeCell ref="B42:S42"/>
    <mergeCell ref="A31:C31"/>
    <mergeCell ref="D31:T31"/>
    <mergeCell ref="A32:C32"/>
    <mergeCell ref="D32:J32"/>
    <mergeCell ref="K32:M32"/>
    <mergeCell ref="N32:T32"/>
  </mergeCells>
  <phoneticPr fontId="4"/>
  <dataValidations count="3">
    <dataValidation imeMode="halfAlpha" allowBlank="1" showInputMessage="1" showErrorMessage="1" sqref="E6:G6 N32:T32 D32:J32 E30:G30 N25:T25 D25:J25 E23:G23 E13:G13 N8:T8 D15:J15 D8:J8 N15:T15" xr:uid="{00000000-0002-0000-0100-000000000000}"/>
    <dataValidation imeMode="hiragana" allowBlank="1" showInputMessage="1" showErrorMessage="1" sqref="D14:T14 D29:T29 D31:T31 D22:T22 D5:T5 D24:T24 D12:T12 D7:T7" xr:uid="{00000000-0002-0000-0100-000001000000}"/>
    <dataValidation imeMode="halfKatakana" allowBlank="1" showInputMessage="1" showErrorMessage="1" sqref="D4:T4 D11:T11 D21:T21 D28:T28" xr:uid="{00000000-0002-0000-0100-000002000000}"/>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rgb="FF92D050"/>
  </sheetPr>
  <dimension ref="A1:AX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983</v>
      </c>
      <c r="AN1" s="1736"/>
      <c r="AO1" s="1736"/>
      <c r="AP1" s="1736"/>
      <c r="AQ1" s="1743"/>
      <c r="AR1" s="62"/>
      <c r="AS1" s="62"/>
      <c r="AT1" s="62"/>
      <c r="AU1" s="62"/>
      <c r="AV1" s="62"/>
      <c r="AW1" s="62"/>
      <c r="AX1" s="62"/>
    </row>
    <row r="2" spans="1:50"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59"/>
      <c r="AM2" s="1860" t="s">
        <v>266</v>
      </c>
      <c r="AN2" s="1861"/>
      <c r="AO2" s="1861"/>
      <c r="AP2" s="1663">
        <v>1</v>
      </c>
      <c r="AQ2" s="1865"/>
      <c r="AR2" s="62"/>
      <c r="AS2" s="62"/>
      <c r="AT2" s="62"/>
      <c r="AU2" s="62"/>
      <c r="AV2" s="62"/>
      <c r="AW2" s="62"/>
      <c r="AX2" s="62"/>
    </row>
    <row r="3" spans="1:50"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69"/>
      <c r="AM3" s="1862"/>
      <c r="AN3" s="1735"/>
      <c r="AO3" s="1735"/>
      <c r="AP3" s="1656"/>
      <c r="AQ3" s="1866"/>
      <c r="AR3" s="62"/>
      <c r="AS3" s="62"/>
      <c r="AT3" s="62"/>
      <c r="AU3" s="62"/>
      <c r="AV3" s="62"/>
      <c r="AW3" s="62"/>
      <c r="AX3" s="62"/>
    </row>
    <row r="4" spans="1:50"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71"/>
      <c r="AM4" s="1863"/>
      <c r="AN4" s="1864"/>
      <c r="AO4" s="1864"/>
      <c r="AP4" s="1731"/>
      <c r="AQ4" s="1867"/>
      <c r="AR4" s="62"/>
      <c r="AS4" s="62"/>
      <c r="AT4" s="62"/>
      <c r="AU4" s="62"/>
      <c r="AV4" s="62"/>
      <c r="AW4" s="62"/>
      <c r="AX4" s="62"/>
    </row>
    <row r="5" spans="1:50"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c r="AV5" s="62"/>
      <c r="AW5" s="62"/>
      <c r="AX5" s="62"/>
    </row>
    <row r="6" spans="1:50"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581"/>
      <c r="AM6" s="581"/>
      <c r="AN6" s="581"/>
      <c r="AO6" s="62"/>
      <c r="AP6" s="62"/>
      <c r="AQ6" s="62"/>
      <c r="AR6" s="62"/>
      <c r="AS6" s="62"/>
      <c r="AT6" s="62"/>
      <c r="AU6" s="62"/>
      <c r="AV6" s="62"/>
      <c r="AW6" s="62"/>
      <c r="AX6" s="62"/>
    </row>
    <row r="7" spans="1:50"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581"/>
      <c r="AM7" s="581"/>
      <c r="AN7" s="581"/>
      <c r="AO7" s="125"/>
      <c r="AP7" s="125"/>
      <c r="AQ7" s="125" t="s">
        <v>891</v>
      </c>
      <c r="AR7" s="62"/>
      <c r="AS7" s="62"/>
      <c r="AT7" s="62"/>
      <c r="AU7" s="62"/>
      <c r="AV7" s="62"/>
      <c r="AW7" s="62"/>
      <c r="AX7" s="62"/>
    </row>
    <row r="8" spans="1:50" ht="12"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581"/>
      <c r="AM8" s="581"/>
      <c r="AN8" s="581"/>
      <c r="AO8" s="125"/>
      <c r="AP8" s="125"/>
      <c r="AQ8" s="125"/>
      <c r="AR8" s="62"/>
      <c r="AS8" s="62"/>
      <c r="AT8" s="62"/>
      <c r="AU8" s="62"/>
      <c r="AV8" s="62"/>
      <c r="AW8" s="62"/>
      <c r="AX8" s="62"/>
    </row>
    <row r="9" spans="1:50" ht="12" customHeight="1" thickBot="1">
      <c r="A9" s="155" t="s">
        <v>436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581"/>
      <c r="AM9" s="581"/>
      <c r="AN9" s="581"/>
      <c r="AO9" s="62"/>
      <c r="AP9" s="62"/>
      <c r="AQ9" s="62"/>
      <c r="AR9" s="62"/>
      <c r="AS9" s="62"/>
      <c r="AT9" s="62"/>
      <c r="AU9" s="62"/>
      <c r="AV9" s="62"/>
      <c r="AW9" s="62"/>
      <c r="AX9" s="62"/>
    </row>
    <row r="10" spans="1:50" ht="12" customHeight="1">
      <c r="A10" s="523"/>
      <c r="B10" s="1687" t="s">
        <v>112</v>
      </c>
      <c r="C10" s="1688"/>
      <c r="D10" s="1688"/>
      <c r="E10" s="1689"/>
      <c r="F10" s="1690" t="s">
        <v>24</v>
      </c>
      <c r="G10" s="1691"/>
      <c r="H10" s="1692"/>
      <c r="I10" s="1690" t="s">
        <v>113</v>
      </c>
      <c r="J10" s="1691"/>
      <c r="K10" s="1691"/>
      <c r="L10" s="1692"/>
      <c r="M10" s="524"/>
      <c r="N10" s="518"/>
      <c r="O10" s="518"/>
      <c r="P10" s="518"/>
      <c r="Q10" s="518"/>
      <c r="R10" s="518"/>
      <c r="S10" s="518"/>
      <c r="T10" s="518"/>
      <c r="U10" s="518"/>
      <c r="V10" s="518" t="s">
        <v>114</v>
      </c>
      <c r="W10" s="518"/>
      <c r="X10" s="518"/>
      <c r="Y10" s="518"/>
      <c r="Z10" s="518"/>
      <c r="AA10" s="518"/>
      <c r="AB10" s="518"/>
      <c r="AC10" s="518"/>
      <c r="AD10" s="518"/>
      <c r="AE10" s="518"/>
      <c r="AF10" s="518"/>
      <c r="AG10" s="518"/>
      <c r="AH10" s="518"/>
      <c r="AI10" s="518"/>
      <c r="AJ10" s="518"/>
      <c r="AK10" s="146"/>
      <c r="AL10" s="148"/>
      <c r="AM10" s="148"/>
      <c r="AN10" s="525" t="s">
        <v>414</v>
      </c>
      <c r="AO10" s="1690" t="s">
        <v>116</v>
      </c>
      <c r="AP10" s="1691"/>
      <c r="AQ10" s="1696"/>
      <c r="AR10" s="62"/>
      <c r="AS10" s="62"/>
      <c r="AT10" s="62"/>
      <c r="AU10" s="62"/>
      <c r="AV10" s="62"/>
      <c r="AW10" s="62"/>
      <c r="AX10" s="62"/>
    </row>
    <row r="11" spans="1:50"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131"/>
      <c r="AK11" s="1681" t="s">
        <v>117</v>
      </c>
      <c r="AL11" s="1682"/>
      <c r="AM11" s="1682"/>
      <c r="AN11" s="1683"/>
      <c r="AO11" s="1678" t="s">
        <v>1762</v>
      </c>
      <c r="AP11" s="1679"/>
      <c r="AQ11" s="1697"/>
      <c r="AR11" s="62"/>
      <c r="AS11" s="62"/>
      <c r="AT11" s="62"/>
      <c r="AU11" s="62"/>
      <c r="AV11" s="62"/>
      <c r="AW11" s="62"/>
      <c r="AX11" s="62"/>
    </row>
    <row r="12" spans="1:50" ht="12" customHeight="1">
      <c r="A12" s="1665" t="s">
        <v>1794</v>
      </c>
      <c r="B12" s="151" t="s">
        <v>984</v>
      </c>
      <c r="C12" s="152"/>
      <c r="D12" s="152"/>
      <c r="E12" s="153"/>
      <c r="F12" s="1705">
        <f>自己評価書表紙!O37</f>
        <v>1</v>
      </c>
      <c r="G12" s="1706"/>
      <c r="H12" s="1707"/>
      <c r="I12" s="529" t="s">
        <v>985</v>
      </c>
      <c r="J12" s="146"/>
      <c r="K12" s="146"/>
      <c r="L12" s="177"/>
      <c r="M12" s="529" t="s">
        <v>1291</v>
      </c>
      <c r="N12" s="146"/>
      <c r="O12" s="146"/>
      <c r="P12" s="177"/>
      <c r="Q12" s="146" t="s">
        <v>169</v>
      </c>
      <c r="R12" s="146" t="s">
        <v>160</v>
      </c>
      <c r="S12" s="146"/>
      <c r="T12" s="146"/>
      <c r="U12" s="704" t="s">
        <v>1085</v>
      </c>
      <c r="V12" s="146" t="s">
        <v>1357</v>
      </c>
      <c r="W12" s="146"/>
      <c r="X12" s="704" t="s">
        <v>1085</v>
      </c>
      <c r="Y12" s="146" t="s">
        <v>1358</v>
      </c>
      <c r="Z12" s="146"/>
      <c r="AA12" s="146"/>
      <c r="AB12" s="146"/>
      <c r="AC12" s="146"/>
      <c r="AD12" s="146"/>
      <c r="AE12" s="146"/>
      <c r="AF12" s="146"/>
      <c r="AG12" s="146"/>
      <c r="AH12" s="146"/>
      <c r="AI12" s="146"/>
      <c r="AJ12" s="177"/>
      <c r="AK12" s="704" t="s">
        <v>1085</v>
      </c>
      <c r="AL12" s="64" t="s">
        <v>161</v>
      </c>
      <c r="AM12" s="64"/>
      <c r="AN12" s="64"/>
      <c r="AO12" s="529"/>
      <c r="AP12" s="146"/>
      <c r="AQ12" s="530"/>
      <c r="AR12" s="62"/>
      <c r="AS12" s="62"/>
      <c r="AT12" s="62"/>
      <c r="AU12" s="62"/>
      <c r="AV12" s="62"/>
      <c r="AW12" s="62"/>
      <c r="AX12" s="62"/>
    </row>
    <row r="13" spans="1:50" ht="12" customHeight="1">
      <c r="A13" s="1666"/>
      <c r="B13" s="124" t="s">
        <v>1860</v>
      </c>
      <c r="C13" s="62"/>
      <c r="D13" s="62"/>
      <c r="E13" s="107"/>
      <c r="F13" s="136"/>
      <c r="G13" s="129"/>
      <c r="H13" s="137"/>
      <c r="I13" s="124"/>
      <c r="J13" s="62"/>
      <c r="K13" s="62"/>
      <c r="L13" s="107"/>
      <c r="M13" s="124" t="s">
        <v>1861</v>
      </c>
      <c r="N13" s="62"/>
      <c r="O13" s="62"/>
      <c r="P13" s="107"/>
      <c r="Q13" s="62" t="s">
        <v>481</v>
      </c>
      <c r="R13" s="62" t="s">
        <v>162</v>
      </c>
      <c r="S13" s="62"/>
      <c r="T13" s="62"/>
      <c r="U13" s="694" t="s">
        <v>1085</v>
      </c>
      <c r="V13" s="62" t="s">
        <v>1359</v>
      </c>
      <c r="W13" s="62"/>
      <c r="X13" s="694" t="s">
        <v>1085</v>
      </c>
      <c r="Y13" s="62" t="s">
        <v>1360</v>
      </c>
      <c r="Z13" s="62"/>
      <c r="AA13" s="62"/>
      <c r="AB13" s="62"/>
      <c r="AC13" s="62"/>
      <c r="AD13" s="62"/>
      <c r="AE13" s="62"/>
      <c r="AF13" s="62"/>
      <c r="AG13" s="62"/>
      <c r="AH13" s="62"/>
      <c r="AI13" s="62"/>
      <c r="AJ13" s="107"/>
      <c r="AK13" s="694" t="s">
        <v>1085</v>
      </c>
      <c r="AL13" s="63" t="s">
        <v>1585</v>
      </c>
      <c r="AM13" s="63"/>
      <c r="AN13" s="63"/>
      <c r="AO13" s="124"/>
      <c r="AP13" s="62"/>
      <c r="AQ13" s="110"/>
      <c r="AR13" s="62"/>
      <c r="AS13" s="62"/>
      <c r="AT13" s="62"/>
      <c r="AU13" s="62"/>
      <c r="AV13" s="62"/>
      <c r="AW13" s="62"/>
      <c r="AX13" s="62"/>
    </row>
    <row r="14" spans="1:50" ht="12" customHeight="1">
      <c r="A14" s="1666"/>
      <c r="B14" s="124" t="s">
        <v>55</v>
      </c>
      <c r="C14" s="62"/>
      <c r="D14" s="62"/>
      <c r="E14" s="107"/>
      <c r="F14" s="136"/>
      <c r="G14" s="129"/>
      <c r="H14" s="137"/>
      <c r="I14" s="124"/>
      <c r="J14" s="62"/>
      <c r="K14" s="62"/>
      <c r="L14" s="107"/>
      <c r="M14" s="124" t="s">
        <v>1862</v>
      </c>
      <c r="N14" s="62"/>
      <c r="O14" s="62"/>
      <c r="P14" s="107"/>
      <c r="Q14" s="62" t="s">
        <v>481</v>
      </c>
      <c r="R14" s="62" t="s">
        <v>163</v>
      </c>
      <c r="S14" s="62"/>
      <c r="T14" s="62"/>
      <c r="U14" s="694" t="s">
        <v>1085</v>
      </c>
      <c r="V14" s="62" t="s">
        <v>1359</v>
      </c>
      <c r="W14" s="62"/>
      <c r="X14" s="694" t="s">
        <v>1085</v>
      </c>
      <c r="Y14" s="62" t="s">
        <v>1360</v>
      </c>
      <c r="Z14" s="62"/>
      <c r="AA14" s="62"/>
      <c r="AB14" s="62"/>
      <c r="AC14" s="62"/>
      <c r="AD14" s="62"/>
      <c r="AE14" s="62"/>
      <c r="AF14" s="62"/>
      <c r="AG14" s="62"/>
      <c r="AH14" s="62"/>
      <c r="AI14" s="62"/>
      <c r="AJ14" s="107"/>
      <c r="AK14" s="694" t="s">
        <v>1085</v>
      </c>
      <c r="AL14" s="63" t="s">
        <v>165</v>
      </c>
      <c r="AM14" s="63"/>
      <c r="AN14" s="63"/>
      <c r="AO14" s="124"/>
      <c r="AP14" s="62"/>
      <c r="AQ14" s="110"/>
      <c r="AR14" s="62"/>
      <c r="AS14" s="62"/>
      <c r="AT14" s="62"/>
      <c r="AU14" s="62"/>
      <c r="AV14" s="62"/>
      <c r="AW14" s="62"/>
      <c r="AX14" s="62"/>
    </row>
    <row r="15" spans="1:50" ht="12" customHeight="1">
      <c r="A15" s="1666"/>
      <c r="B15" s="124" t="s">
        <v>1897</v>
      </c>
      <c r="C15" s="62"/>
      <c r="D15" s="62"/>
      <c r="E15" s="107"/>
      <c r="F15" s="136"/>
      <c r="G15" s="129"/>
      <c r="H15" s="137"/>
      <c r="I15" s="124"/>
      <c r="J15" s="62"/>
      <c r="K15" s="62"/>
      <c r="L15" s="107"/>
      <c r="M15" s="127"/>
      <c r="N15" s="116"/>
      <c r="O15" s="116"/>
      <c r="P15" s="157"/>
      <c r="Q15" s="62" t="s">
        <v>169</v>
      </c>
      <c r="R15" s="62" t="s">
        <v>166</v>
      </c>
      <c r="S15" s="62"/>
      <c r="T15" s="62"/>
      <c r="U15" s="694" t="s">
        <v>1085</v>
      </c>
      <c r="V15" s="62" t="s">
        <v>129</v>
      </c>
      <c r="W15" s="62"/>
      <c r="X15" s="695" t="s">
        <v>1085</v>
      </c>
      <c r="Y15" s="116" t="s">
        <v>128</v>
      </c>
      <c r="Z15" s="116"/>
      <c r="AA15" s="695" t="s">
        <v>1085</v>
      </c>
      <c r="AB15" s="116" t="s">
        <v>164</v>
      </c>
      <c r="AC15" s="116"/>
      <c r="AD15" s="116"/>
      <c r="AE15" s="116"/>
      <c r="AF15" s="116"/>
      <c r="AG15" s="116"/>
      <c r="AH15" s="116"/>
      <c r="AI15" s="116"/>
      <c r="AJ15" s="157"/>
      <c r="AK15" s="63"/>
      <c r="AL15" s="63"/>
      <c r="AM15" s="63"/>
      <c r="AN15" s="63"/>
      <c r="AO15" s="127"/>
      <c r="AP15" s="116"/>
      <c r="AQ15" s="119"/>
      <c r="AR15" s="62"/>
      <c r="AS15" s="62"/>
      <c r="AT15" s="62"/>
      <c r="AU15" s="62"/>
      <c r="AV15" s="62"/>
      <c r="AW15" s="62"/>
      <c r="AX15" s="62"/>
    </row>
    <row r="16" spans="1:50" ht="12" customHeight="1">
      <c r="A16" s="1666"/>
      <c r="B16" s="124"/>
      <c r="C16" s="62"/>
      <c r="D16" s="62"/>
      <c r="E16" s="107"/>
      <c r="F16" s="124"/>
      <c r="G16" s="62"/>
      <c r="H16" s="107"/>
      <c r="I16" s="124"/>
      <c r="J16" s="62"/>
      <c r="K16" s="62"/>
      <c r="L16" s="107"/>
      <c r="M16" s="143" t="s">
        <v>986</v>
      </c>
      <c r="N16" s="113"/>
      <c r="O16" s="113"/>
      <c r="P16" s="115"/>
      <c r="Q16" s="113" t="s">
        <v>420</v>
      </c>
      <c r="R16" s="113" t="s">
        <v>160</v>
      </c>
      <c r="S16" s="113"/>
      <c r="T16" s="113"/>
      <c r="U16" s="705" t="s">
        <v>1085</v>
      </c>
      <c r="V16" s="113" t="s">
        <v>1357</v>
      </c>
      <c r="W16" s="113"/>
      <c r="X16" s="694" t="s">
        <v>1085</v>
      </c>
      <c r="Y16" s="62" t="s">
        <v>1358</v>
      </c>
      <c r="Z16" s="62"/>
      <c r="AA16" s="62"/>
      <c r="AB16" s="62"/>
      <c r="AC16" s="62"/>
      <c r="AD16" s="62"/>
      <c r="AE16" s="62"/>
      <c r="AF16" s="62"/>
      <c r="AG16" s="62"/>
      <c r="AH16" s="62"/>
      <c r="AI16" s="62"/>
      <c r="AJ16" s="107"/>
      <c r="AK16" s="705" t="s">
        <v>1085</v>
      </c>
      <c r="AL16" s="158" t="s">
        <v>161</v>
      </c>
      <c r="AM16" s="158"/>
      <c r="AN16" s="158"/>
      <c r="AO16" s="143"/>
      <c r="AP16" s="113"/>
      <c r="AQ16" s="537"/>
      <c r="AR16" s="62"/>
      <c r="AS16" s="62"/>
      <c r="AT16" s="62"/>
      <c r="AU16" s="62"/>
      <c r="AV16" s="62"/>
      <c r="AW16" s="62"/>
      <c r="AX16" s="62"/>
    </row>
    <row r="17" spans="1:50" ht="12" customHeight="1">
      <c r="A17" s="1666"/>
      <c r="B17" s="124"/>
      <c r="C17" s="62"/>
      <c r="D17" s="62"/>
      <c r="E17" s="107"/>
      <c r="F17" s="124"/>
      <c r="G17" s="62"/>
      <c r="H17" s="107"/>
      <c r="I17" s="124"/>
      <c r="J17" s="62"/>
      <c r="K17" s="62"/>
      <c r="L17" s="107"/>
      <c r="M17" s="124" t="s">
        <v>987</v>
      </c>
      <c r="N17" s="62"/>
      <c r="O17" s="62"/>
      <c r="P17" s="107"/>
      <c r="Q17" s="62" t="s">
        <v>1292</v>
      </c>
      <c r="R17" s="62" t="s">
        <v>162</v>
      </c>
      <c r="S17" s="62"/>
      <c r="T17" s="62"/>
      <c r="U17" s="694" t="s">
        <v>1085</v>
      </c>
      <c r="V17" s="62" t="s">
        <v>1359</v>
      </c>
      <c r="W17" s="62"/>
      <c r="X17" s="694" t="s">
        <v>1085</v>
      </c>
      <c r="Y17" s="62" t="s">
        <v>1360</v>
      </c>
      <c r="Z17" s="62"/>
      <c r="AA17" s="62"/>
      <c r="AB17" s="62"/>
      <c r="AC17" s="62"/>
      <c r="AD17" s="62"/>
      <c r="AE17" s="62"/>
      <c r="AF17" s="62"/>
      <c r="AG17" s="62"/>
      <c r="AH17" s="62"/>
      <c r="AI17" s="62"/>
      <c r="AJ17" s="107"/>
      <c r="AK17" s="694" t="s">
        <v>1085</v>
      </c>
      <c r="AL17" s="63" t="s">
        <v>1585</v>
      </c>
      <c r="AM17" s="63"/>
      <c r="AN17" s="63"/>
      <c r="AO17" s="124"/>
      <c r="AP17" s="62"/>
      <c r="AQ17" s="110"/>
      <c r="AR17" s="62"/>
      <c r="AS17" s="62"/>
      <c r="AT17" s="62"/>
      <c r="AU17" s="62"/>
      <c r="AV17" s="62"/>
      <c r="AW17" s="62"/>
      <c r="AX17" s="62"/>
    </row>
    <row r="18" spans="1:50" ht="12" customHeight="1">
      <c r="A18" s="1666"/>
      <c r="B18" s="124"/>
      <c r="C18" s="62"/>
      <c r="D18" s="62"/>
      <c r="E18" s="107"/>
      <c r="F18" s="124"/>
      <c r="G18" s="62"/>
      <c r="H18" s="107"/>
      <c r="I18" s="124"/>
      <c r="J18" s="62"/>
      <c r="K18" s="62"/>
      <c r="L18" s="107"/>
      <c r="M18" s="124"/>
      <c r="N18" s="62"/>
      <c r="O18" s="62"/>
      <c r="P18" s="107"/>
      <c r="Q18" s="62" t="s">
        <v>289</v>
      </c>
      <c r="R18" s="62" t="s">
        <v>163</v>
      </c>
      <c r="S18" s="62"/>
      <c r="T18" s="62"/>
      <c r="U18" s="694" t="s">
        <v>1085</v>
      </c>
      <c r="V18" s="62" t="s">
        <v>1359</v>
      </c>
      <c r="W18" s="62"/>
      <c r="X18" s="694" t="s">
        <v>1085</v>
      </c>
      <c r="Y18" s="62" t="s">
        <v>1360</v>
      </c>
      <c r="Z18" s="62"/>
      <c r="AA18" s="62"/>
      <c r="AB18" s="62"/>
      <c r="AC18" s="62"/>
      <c r="AD18" s="62"/>
      <c r="AE18" s="62"/>
      <c r="AF18" s="62"/>
      <c r="AG18" s="62"/>
      <c r="AH18" s="62"/>
      <c r="AI18" s="62"/>
      <c r="AJ18" s="107"/>
      <c r="AK18" s="694" t="s">
        <v>1085</v>
      </c>
      <c r="AL18" s="63" t="s">
        <v>165</v>
      </c>
      <c r="AM18" s="63"/>
      <c r="AN18" s="63"/>
      <c r="AO18" s="124"/>
      <c r="AP18" s="62"/>
      <c r="AQ18" s="110"/>
      <c r="AR18" s="62"/>
      <c r="AS18" s="62"/>
      <c r="AT18" s="62"/>
      <c r="AU18" s="62"/>
      <c r="AV18" s="62"/>
      <c r="AW18" s="62"/>
      <c r="AX18" s="62"/>
    </row>
    <row r="19" spans="1:50" ht="12" customHeight="1">
      <c r="A19" s="1666"/>
      <c r="B19" s="124"/>
      <c r="C19" s="62"/>
      <c r="D19" s="62"/>
      <c r="E19" s="107"/>
      <c r="F19" s="124"/>
      <c r="G19" s="62"/>
      <c r="H19" s="107"/>
      <c r="I19" s="127"/>
      <c r="J19" s="116"/>
      <c r="K19" s="116"/>
      <c r="L19" s="157"/>
      <c r="M19" s="127"/>
      <c r="N19" s="116"/>
      <c r="O19" s="116"/>
      <c r="P19" s="157"/>
      <c r="Q19" s="62" t="s">
        <v>169</v>
      </c>
      <c r="R19" s="62" t="s">
        <v>166</v>
      </c>
      <c r="S19" s="62"/>
      <c r="T19" s="62"/>
      <c r="U19" s="694" t="s">
        <v>1085</v>
      </c>
      <c r="V19" s="62" t="s">
        <v>129</v>
      </c>
      <c r="W19" s="62"/>
      <c r="X19" s="694" t="s">
        <v>1085</v>
      </c>
      <c r="Y19" s="62" t="s">
        <v>128</v>
      </c>
      <c r="Z19" s="62"/>
      <c r="AA19" s="695" t="s">
        <v>1085</v>
      </c>
      <c r="AB19" s="116" t="s">
        <v>164</v>
      </c>
      <c r="AC19" s="116"/>
      <c r="AD19" s="116"/>
      <c r="AE19" s="62"/>
      <c r="AF19" s="62"/>
      <c r="AG19" s="62"/>
      <c r="AH19" s="116"/>
      <c r="AI19" s="116"/>
      <c r="AJ19" s="157"/>
      <c r="AK19" s="63"/>
      <c r="AL19" s="63"/>
      <c r="AM19" s="63"/>
      <c r="AN19" s="63"/>
      <c r="AO19" s="127"/>
      <c r="AP19" s="116"/>
      <c r="AQ19" s="119"/>
      <c r="AR19" s="62"/>
      <c r="AS19" s="62"/>
      <c r="AT19" s="62"/>
      <c r="AU19" s="62"/>
      <c r="AV19" s="62"/>
      <c r="AW19" s="62"/>
      <c r="AX19" s="62"/>
    </row>
    <row r="20" spans="1:50" ht="12" customHeight="1">
      <c r="A20" s="1666"/>
      <c r="B20" s="124"/>
      <c r="C20" s="62"/>
      <c r="D20" s="62"/>
      <c r="E20" s="107"/>
      <c r="F20" s="124"/>
      <c r="G20" s="62"/>
      <c r="H20" s="107"/>
      <c r="I20" s="143" t="s">
        <v>1833</v>
      </c>
      <c r="J20" s="113"/>
      <c r="K20" s="113"/>
      <c r="L20" s="115"/>
      <c r="M20" s="143" t="s">
        <v>168</v>
      </c>
      <c r="N20" s="113"/>
      <c r="O20" s="113"/>
      <c r="P20" s="115"/>
      <c r="Q20" s="113" t="s">
        <v>389</v>
      </c>
      <c r="R20" s="113" t="s">
        <v>160</v>
      </c>
      <c r="S20" s="113"/>
      <c r="T20" s="113"/>
      <c r="U20" s="705" t="s">
        <v>1085</v>
      </c>
      <c r="V20" s="113" t="s">
        <v>1357</v>
      </c>
      <c r="W20" s="113"/>
      <c r="X20" s="705" t="s">
        <v>1085</v>
      </c>
      <c r="Y20" s="113" t="s">
        <v>1358</v>
      </c>
      <c r="Z20" s="113"/>
      <c r="AA20" s="113"/>
      <c r="AB20" s="113"/>
      <c r="AC20" s="113"/>
      <c r="AD20" s="113"/>
      <c r="AE20" s="113"/>
      <c r="AF20" s="113"/>
      <c r="AG20" s="113"/>
      <c r="AH20" s="113"/>
      <c r="AI20" s="113"/>
      <c r="AJ20" s="115"/>
      <c r="AK20" s="705" t="s">
        <v>1085</v>
      </c>
      <c r="AL20" s="158" t="s">
        <v>161</v>
      </c>
      <c r="AM20" s="158"/>
      <c r="AN20" s="158"/>
      <c r="AO20" s="143"/>
      <c r="AP20" s="113"/>
      <c r="AQ20" s="537"/>
      <c r="AR20" s="62"/>
      <c r="AS20" s="62"/>
      <c r="AT20" s="62"/>
      <c r="AU20" s="62"/>
      <c r="AV20" s="62"/>
      <c r="AW20" s="62"/>
      <c r="AX20" s="62"/>
    </row>
    <row r="21" spans="1:50" ht="12" customHeight="1">
      <c r="A21" s="1666"/>
      <c r="B21" s="124"/>
      <c r="C21" s="62"/>
      <c r="D21" s="62"/>
      <c r="E21" s="107"/>
      <c r="F21" s="124"/>
      <c r="G21" s="62"/>
      <c r="H21" s="107"/>
      <c r="I21" s="124"/>
      <c r="J21" s="62"/>
      <c r="K21" s="62"/>
      <c r="L21" s="107"/>
      <c r="M21" s="124" t="s">
        <v>1362</v>
      </c>
      <c r="N21" s="62"/>
      <c r="O21" s="62"/>
      <c r="P21" s="107"/>
      <c r="Q21" s="62" t="s">
        <v>131</v>
      </c>
      <c r="R21" s="62" t="s">
        <v>162</v>
      </c>
      <c r="S21" s="62"/>
      <c r="T21" s="62"/>
      <c r="U21" s="694" t="s">
        <v>1085</v>
      </c>
      <c r="V21" s="62" t="s">
        <v>1359</v>
      </c>
      <c r="W21" s="62"/>
      <c r="X21" s="694" t="s">
        <v>1085</v>
      </c>
      <c r="Y21" s="62" t="s">
        <v>1360</v>
      </c>
      <c r="Z21" s="62"/>
      <c r="AA21" s="62"/>
      <c r="AB21" s="62"/>
      <c r="AC21" s="62"/>
      <c r="AD21" s="62"/>
      <c r="AE21" s="62"/>
      <c r="AF21" s="62"/>
      <c r="AG21" s="62"/>
      <c r="AH21" s="62"/>
      <c r="AI21" s="62"/>
      <c r="AJ21" s="107"/>
      <c r="AK21" s="694" t="s">
        <v>1085</v>
      </c>
      <c r="AL21" s="63" t="s">
        <v>1585</v>
      </c>
      <c r="AM21" s="63"/>
      <c r="AN21" s="63"/>
      <c r="AO21" s="124"/>
      <c r="AP21" s="62"/>
      <c r="AQ21" s="110"/>
      <c r="AR21" s="62"/>
      <c r="AS21" s="62"/>
      <c r="AT21" s="62"/>
      <c r="AU21" s="62"/>
      <c r="AV21" s="62"/>
      <c r="AW21" s="62"/>
      <c r="AX21" s="62"/>
    </row>
    <row r="22" spans="1:50" ht="12" customHeight="1">
      <c r="A22" s="1666"/>
      <c r="B22" s="124"/>
      <c r="C22" s="62"/>
      <c r="D22" s="62"/>
      <c r="E22" s="107"/>
      <c r="F22" s="124"/>
      <c r="G22" s="62"/>
      <c r="H22" s="107"/>
      <c r="I22" s="124"/>
      <c r="J22" s="62"/>
      <c r="K22" s="62"/>
      <c r="L22" s="107"/>
      <c r="M22" s="124" t="s">
        <v>1865</v>
      </c>
      <c r="N22" s="62"/>
      <c r="O22" s="62"/>
      <c r="P22" s="107"/>
      <c r="Q22" s="62" t="s">
        <v>1363</v>
      </c>
      <c r="R22" s="62" t="s">
        <v>163</v>
      </c>
      <c r="S22" s="62"/>
      <c r="T22" s="62"/>
      <c r="U22" s="694" t="s">
        <v>1085</v>
      </c>
      <c r="V22" s="62" t="s">
        <v>1359</v>
      </c>
      <c r="W22" s="62"/>
      <c r="X22" s="694" t="s">
        <v>1085</v>
      </c>
      <c r="Y22" s="62" t="s">
        <v>1360</v>
      </c>
      <c r="Z22" s="62"/>
      <c r="AA22" s="62"/>
      <c r="AB22" s="62"/>
      <c r="AC22" s="62"/>
      <c r="AD22" s="62"/>
      <c r="AE22" s="62"/>
      <c r="AF22" s="62"/>
      <c r="AG22" s="62"/>
      <c r="AH22" s="62"/>
      <c r="AI22" s="62"/>
      <c r="AJ22" s="107"/>
      <c r="AK22" s="694" t="s">
        <v>1085</v>
      </c>
      <c r="AL22" s="63" t="s">
        <v>165</v>
      </c>
      <c r="AM22" s="63"/>
      <c r="AN22" s="63"/>
      <c r="AO22" s="124"/>
      <c r="AP22" s="62"/>
      <c r="AQ22" s="110"/>
      <c r="AR22" s="62"/>
      <c r="AS22" s="62"/>
      <c r="AT22" s="62"/>
      <c r="AU22" s="62"/>
      <c r="AV22" s="62"/>
      <c r="AW22" s="62"/>
      <c r="AX22" s="62"/>
    </row>
    <row r="23" spans="1:50" ht="12" customHeight="1">
      <c r="A23" s="1666"/>
      <c r="B23" s="124"/>
      <c r="C23" s="62"/>
      <c r="D23" s="62"/>
      <c r="E23" s="107"/>
      <c r="F23" s="124"/>
      <c r="G23" s="62"/>
      <c r="H23" s="107"/>
      <c r="I23" s="127"/>
      <c r="J23" s="116"/>
      <c r="K23" s="116"/>
      <c r="L23" s="157"/>
      <c r="M23" s="127"/>
      <c r="N23" s="116"/>
      <c r="O23" s="116"/>
      <c r="P23" s="157"/>
      <c r="Q23" s="62" t="s">
        <v>169</v>
      </c>
      <c r="R23" s="62" t="s">
        <v>166</v>
      </c>
      <c r="S23" s="62"/>
      <c r="T23" s="62"/>
      <c r="U23" s="694" t="s">
        <v>1085</v>
      </c>
      <c r="V23" s="62" t="s">
        <v>129</v>
      </c>
      <c r="W23" s="62"/>
      <c r="X23" s="694" t="s">
        <v>1085</v>
      </c>
      <c r="Y23" s="62" t="s">
        <v>128</v>
      </c>
      <c r="Z23" s="116"/>
      <c r="AA23" s="695" t="s">
        <v>1085</v>
      </c>
      <c r="AB23" s="116" t="s">
        <v>164</v>
      </c>
      <c r="AC23" s="116"/>
      <c r="AD23" s="116"/>
      <c r="AE23" s="116"/>
      <c r="AF23" s="116"/>
      <c r="AG23" s="116"/>
      <c r="AH23" s="116"/>
      <c r="AI23" s="116"/>
      <c r="AJ23" s="157"/>
      <c r="AK23" s="694" t="s">
        <v>1085</v>
      </c>
      <c r="AL23" s="63" t="s">
        <v>167</v>
      </c>
      <c r="AM23" s="63"/>
      <c r="AN23" s="63"/>
      <c r="AO23" s="127"/>
      <c r="AP23" s="116"/>
      <c r="AQ23" s="119"/>
      <c r="AR23" s="62"/>
      <c r="AS23" s="62"/>
      <c r="AT23" s="62"/>
      <c r="AU23" s="62"/>
      <c r="AV23" s="62"/>
      <c r="AW23" s="62"/>
      <c r="AX23" s="62"/>
    </row>
    <row r="24" spans="1:50" ht="12" customHeight="1">
      <c r="A24" s="1666"/>
      <c r="B24" s="124"/>
      <c r="C24" s="62"/>
      <c r="D24" s="62"/>
      <c r="E24" s="107"/>
      <c r="F24" s="124"/>
      <c r="G24" s="62"/>
      <c r="H24" s="107"/>
      <c r="I24" s="1760" t="s">
        <v>2027</v>
      </c>
      <c r="J24" s="1761"/>
      <c r="K24" s="1761"/>
      <c r="L24" s="1770"/>
      <c r="M24" s="143" t="s">
        <v>502</v>
      </c>
      <c r="N24" s="113"/>
      <c r="O24" s="113"/>
      <c r="P24" s="115"/>
      <c r="Q24" s="113" t="s">
        <v>297</v>
      </c>
      <c r="R24" s="113" t="s">
        <v>504</v>
      </c>
      <c r="S24" s="113"/>
      <c r="T24" s="113"/>
      <c r="U24" s="113"/>
      <c r="V24" s="113"/>
      <c r="W24" s="113"/>
      <c r="X24" s="113"/>
      <c r="Y24" s="113"/>
      <c r="Z24" s="113"/>
      <c r="AA24" s="113"/>
      <c r="AB24" s="113"/>
      <c r="AC24" s="113"/>
      <c r="AD24" s="113"/>
      <c r="AE24" s="113"/>
      <c r="AF24" s="113"/>
      <c r="AG24" s="113"/>
      <c r="AH24" s="113"/>
      <c r="AI24" s="113"/>
      <c r="AJ24" s="115"/>
      <c r="AK24" s="696" t="s">
        <v>1085</v>
      </c>
      <c r="AL24" s="158" t="s">
        <v>161</v>
      </c>
      <c r="AM24" s="158"/>
      <c r="AN24" s="158"/>
      <c r="AO24" s="143"/>
      <c r="AP24" s="113"/>
      <c r="AQ24" s="537"/>
      <c r="AR24" s="62"/>
      <c r="AS24" s="62"/>
      <c r="AT24" s="62"/>
      <c r="AU24" s="62"/>
      <c r="AV24" s="62"/>
      <c r="AW24" s="62"/>
      <c r="AX24" s="62"/>
    </row>
    <row r="25" spans="1:50" ht="12" customHeight="1">
      <c r="A25" s="1666"/>
      <c r="B25" s="124"/>
      <c r="C25" s="62"/>
      <c r="D25" s="62"/>
      <c r="E25" s="107"/>
      <c r="F25" s="124"/>
      <c r="G25" s="62"/>
      <c r="H25" s="107"/>
      <c r="I25" s="1762"/>
      <c r="J25" s="1763"/>
      <c r="K25" s="1763"/>
      <c r="L25" s="1771"/>
      <c r="M25" s="124" t="s">
        <v>1870</v>
      </c>
      <c r="N25" s="62"/>
      <c r="O25" s="62"/>
      <c r="P25" s="107"/>
      <c r="Q25" s="62"/>
      <c r="R25" s="694" t="s">
        <v>1032</v>
      </c>
      <c r="S25" s="62" t="s">
        <v>505</v>
      </c>
      <c r="T25" s="62"/>
      <c r="U25" s="62" t="s">
        <v>506</v>
      </c>
      <c r="V25" s="62"/>
      <c r="W25" s="1699"/>
      <c r="X25" s="1699"/>
      <c r="Y25" s="1699"/>
      <c r="Z25" s="1699"/>
      <c r="AA25" s="1699"/>
      <c r="AB25" s="1699"/>
      <c r="AC25" s="1699"/>
      <c r="AD25" s="1699"/>
      <c r="AE25" s="1699"/>
      <c r="AF25" s="1699"/>
      <c r="AG25" s="62" t="s">
        <v>501</v>
      </c>
      <c r="AH25" s="62"/>
      <c r="AI25" s="62"/>
      <c r="AJ25" s="107"/>
      <c r="AK25" s="693" t="s">
        <v>1085</v>
      </c>
      <c r="AL25" s="63" t="s">
        <v>1585</v>
      </c>
      <c r="AM25" s="63"/>
      <c r="AN25" s="63"/>
      <c r="AO25" s="124"/>
      <c r="AP25" s="62"/>
      <c r="AQ25" s="110"/>
      <c r="AR25" s="62"/>
      <c r="AS25" s="62"/>
      <c r="AT25" s="62" t="s">
        <v>507</v>
      </c>
      <c r="AU25" s="62" t="s">
        <v>290</v>
      </c>
      <c r="AV25" s="62" t="s">
        <v>291</v>
      </c>
      <c r="AW25" s="62" t="s">
        <v>292</v>
      </c>
      <c r="AX25" s="62" t="s">
        <v>293</v>
      </c>
    </row>
    <row r="26" spans="1:50" ht="12" customHeight="1">
      <c r="A26" s="1666"/>
      <c r="B26" s="124"/>
      <c r="C26" s="62"/>
      <c r="D26" s="62"/>
      <c r="E26" s="107"/>
      <c r="F26" s="124"/>
      <c r="G26" s="62"/>
      <c r="H26" s="107"/>
      <c r="I26" s="124" t="s">
        <v>1898</v>
      </c>
      <c r="J26" s="62"/>
      <c r="K26" s="62"/>
      <c r="L26" s="107"/>
      <c r="M26" s="124" t="s">
        <v>1871</v>
      </c>
      <c r="N26" s="62"/>
      <c r="O26" s="62"/>
      <c r="P26" s="107"/>
      <c r="Q26" s="62"/>
      <c r="R26" s="694" t="s">
        <v>1032</v>
      </c>
      <c r="S26" s="62" t="s">
        <v>1715</v>
      </c>
      <c r="T26" s="62"/>
      <c r="U26" s="62" t="s">
        <v>506</v>
      </c>
      <c r="V26" s="62"/>
      <c r="W26" s="1699"/>
      <c r="X26" s="1699"/>
      <c r="Y26" s="1699"/>
      <c r="Z26" s="1699"/>
      <c r="AA26" s="1699"/>
      <c r="AB26" s="1699"/>
      <c r="AC26" s="1699"/>
      <c r="AD26" s="1699"/>
      <c r="AE26" s="1699"/>
      <c r="AF26" s="1699"/>
      <c r="AG26" s="62" t="s">
        <v>501</v>
      </c>
      <c r="AH26" s="62"/>
      <c r="AI26" s="62"/>
      <c r="AJ26" s="107"/>
      <c r="AK26" s="693" t="s">
        <v>1085</v>
      </c>
      <c r="AL26" s="63" t="s">
        <v>165</v>
      </c>
      <c r="AM26" s="63"/>
      <c r="AN26" s="63"/>
      <c r="AO26" s="124"/>
      <c r="AP26" s="62"/>
      <c r="AQ26" s="110"/>
      <c r="AR26" s="62"/>
      <c r="AS26" s="62"/>
      <c r="AT26" s="62"/>
      <c r="AU26" s="62"/>
      <c r="AV26" s="62"/>
      <c r="AW26" s="62"/>
      <c r="AX26" s="62"/>
    </row>
    <row r="27" spans="1:50" ht="12" customHeight="1">
      <c r="A27" s="1666"/>
      <c r="B27" s="124"/>
      <c r="C27" s="62"/>
      <c r="D27" s="62"/>
      <c r="E27" s="107"/>
      <c r="F27" s="124"/>
      <c r="G27" s="62"/>
      <c r="H27" s="107"/>
      <c r="I27" s="124" t="s">
        <v>1293</v>
      </c>
      <c r="J27" s="62"/>
      <c r="K27" s="62"/>
      <c r="L27" s="107"/>
      <c r="M27" s="124"/>
      <c r="N27" s="62"/>
      <c r="O27" s="62"/>
      <c r="P27" s="107"/>
      <c r="Q27" s="62"/>
      <c r="R27" s="694" t="s">
        <v>3</v>
      </c>
      <c r="S27" s="62" t="s">
        <v>295</v>
      </c>
      <c r="T27" s="62"/>
      <c r="U27" s="62"/>
      <c r="V27" s="62"/>
      <c r="W27" s="62"/>
      <c r="X27" s="62"/>
      <c r="Y27" s="62"/>
      <c r="Z27" s="62"/>
      <c r="AA27" s="62"/>
      <c r="AB27" s="62"/>
      <c r="AC27" s="62"/>
      <c r="AD27" s="62"/>
      <c r="AE27" s="62"/>
      <c r="AF27" s="62"/>
      <c r="AG27" s="62"/>
      <c r="AH27" s="62"/>
      <c r="AI27" s="62"/>
      <c r="AJ27" s="107"/>
      <c r="AK27" s="109"/>
      <c r="AL27" s="63"/>
      <c r="AM27" s="63"/>
      <c r="AN27" s="63"/>
      <c r="AO27" s="124"/>
      <c r="AP27" s="62"/>
      <c r="AQ27" s="110"/>
      <c r="AR27" s="62"/>
      <c r="AS27" s="62"/>
      <c r="AT27" s="62"/>
      <c r="AU27" s="62"/>
      <c r="AV27" s="62"/>
      <c r="AW27" s="62"/>
      <c r="AX27" s="62"/>
    </row>
    <row r="28" spans="1:50" ht="12" customHeight="1">
      <c r="A28" s="1666"/>
      <c r="B28" s="124"/>
      <c r="C28" s="62"/>
      <c r="D28" s="62"/>
      <c r="E28" s="107"/>
      <c r="F28" s="124"/>
      <c r="G28" s="62"/>
      <c r="H28" s="107"/>
      <c r="I28" s="124"/>
      <c r="J28" s="62"/>
      <c r="K28" s="62"/>
      <c r="L28" s="107"/>
      <c r="M28" s="124"/>
      <c r="N28" s="62"/>
      <c r="O28" s="62"/>
      <c r="P28" s="107"/>
      <c r="Q28" s="62"/>
      <c r="R28" s="694" t="s">
        <v>1085</v>
      </c>
      <c r="S28" s="62" t="s">
        <v>296</v>
      </c>
      <c r="T28" s="62"/>
      <c r="U28" s="62"/>
      <c r="V28" s="62"/>
      <c r="W28" s="62"/>
      <c r="X28" s="62"/>
      <c r="Y28" s="62"/>
      <c r="Z28" s="62"/>
      <c r="AA28" s="62"/>
      <c r="AB28" s="62"/>
      <c r="AC28" s="62"/>
      <c r="AD28" s="62"/>
      <c r="AE28" s="62"/>
      <c r="AF28" s="62"/>
      <c r="AG28" s="62"/>
      <c r="AH28" s="62"/>
      <c r="AI28" s="62"/>
      <c r="AJ28" s="107"/>
      <c r="AK28" s="109"/>
      <c r="AL28" s="63"/>
      <c r="AM28" s="63"/>
      <c r="AN28" s="63"/>
      <c r="AO28" s="124"/>
      <c r="AP28" s="62"/>
      <c r="AQ28" s="110"/>
      <c r="AR28" s="62"/>
      <c r="AS28" s="62"/>
      <c r="AT28" s="62"/>
      <c r="AU28" s="62"/>
      <c r="AV28" s="62"/>
      <c r="AW28" s="62"/>
      <c r="AX28" s="62"/>
    </row>
    <row r="29" spans="1:50" ht="12" customHeight="1">
      <c r="A29" s="1666"/>
      <c r="B29" s="124"/>
      <c r="C29" s="62"/>
      <c r="D29" s="62"/>
      <c r="E29" s="107"/>
      <c r="F29" s="124"/>
      <c r="G29" s="62"/>
      <c r="H29" s="107"/>
      <c r="I29" s="124"/>
      <c r="J29" s="62"/>
      <c r="K29" s="62"/>
      <c r="L29" s="107"/>
      <c r="M29" s="124"/>
      <c r="N29" s="62"/>
      <c r="O29" s="62"/>
      <c r="P29" s="107"/>
      <c r="Q29" s="62" t="s">
        <v>297</v>
      </c>
      <c r="R29" s="62" t="s">
        <v>298</v>
      </c>
      <c r="S29" s="62"/>
      <c r="T29" s="62"/>
      <c r="U29" s="62"/>
      <c r="V29" s="62"/>
      <c r="W29" s="62"/>
      <c r="X29" s="62"/>
      <c r="Y29" s="62"/>
      <c r="Z29" s="62"/>
      <c r="AA29" s="62"/>
      <c r="AB29" s="62"/>
      <c r="AC29" s="62"/>
      <c r="AD29" s="62"/>
      <c r="AE29" s="62"/>
      <c r="AF29" s="62"/>
      <c r="AG29" s="62"/>
      <c r="AH29" s="62"/>
      <c r="AI29" s="62"/>
      <c r="AJ29" s="107"/>
      <c r="AK29" s="109"/>
      <c r="AL29" s="63"/>
      <c r="AM29" s="63"/>
      <c r="AN29" s="63"/>
      <c r="AO29" s="124"/>
      <c r="AP29" s="62"/>
      <c r="AQ29" s="110"/>
      <c r="AR29" s="62"/>
      <c r="AS29" s="62"/>
      <c r="AT29" s="62"/>
      <c r="AU29" s="62"/>
      <c r="AV29" s="62"/>
      <c r="AW29" s="62"/>
      <c r="AX29" s="62"/>
    </row>
    <row r="30" spans="1:50" ht="12" customHeight="1">
      <c r="A30" s="1666"/>
      <c r="B30" s="124"/>
      <c r="C30" s="62"/>
      <c r="D30" s="62"/>
      <c r="E30" s="107"/>
      <c r="F30" s="124"/>
      <c r="G30" s="62"/>
      <c r="H30" s="107"/>
      <c r="I30" s="124"/>
      <c r="J30" s="62"/>
      <c r="K30" s="62"/>
      <c r="L30" s="107"/>
      <c r="M30" s="124"/>
      <c r="N30" s="62"/>
      <c r="O30" s="62"/>
      <c r="P30" s="107"/>
      <c r="Q30" s="62"/>
      <c r="R30" s="694" t="s">
        <v>1370</v>
      </c>
      <c r="S30" s="62" t="s">
        <v>1371</v>
      </c>
      <c r="T30" s="62"/>
      <c r="U30" s="62"/>
      <c r="V30" s="62"/>
      <c r="W30" s="62" t="s">
        <v>299</v>
      </c>
      <c r="X30" s="62"/>
      <c r="Y30" s="1699"/>
      <c r="Z30" s="1699"/>
      <c r="AA30" s="1699"/>
      <c r="AB30" s="1699"/>
      <c r="AC30" s="1699"/>
      <c r="AD30" s="1699"/>
      <c r="AE30" s="1699"/>
      <c r="AF30" s="1699"/>
      <c r="AG30" s="62" t="s">
        <v>426</v>
      </c>
      <c r="AH30" s="62"/>
      <c r="AI30" s="62"/>
      <c r="AJ30" s="107"/>
      <c r="AK30" s="109"/>
      <c r="AL30" s="63"/>
      <c r="AM30" s="63"/>
      <c r="AN30" s="63"/>
      <c r="AO30" s="124"/>
      <c r="AP30" s="62"/>
      <c r="AQ30" s="110"/>
      <c r="AR30" s="62"/>
      <c r="AS30" s="62"/>
      <c r="AT30" s="62" t="s">
        <v>300</v>
      </c>
      <c r="AU30" s="62" t="s">
        <v>301</v>
      </c>
      <c r="AV30" s="62"/>
      <c r="AW30" s="62"/>
      <c r="AX30" s="62"/>
    </row>
    <row r="31" spans="1:50" ht="12" customHeight="1">
      <c r="A31" s="1666"/>
      <c r="B31" s="124"/>
      <c r="C31" s="62"/>
      <c r="D31" s="62"/>
      <c r="E31" s="107"/>
      <c r="F31" s="124"/>
      <c r="G31" s="62"/>
      <c r="H31" s="107"/>
      <c r="I31" s="124"/>
      <c r="J31" s="62"/>
      <c r="K31" s="62"/>
      <c r="L31" s="107"/>
      <c r="M31" s="124"/>
      <c r="N31" s="62"/>
      <c r="O31" s="62"/>
      <c r="P31" s="107"/>
      <c r="Q31" s="62" t="s">
        <v>1364</v>
      </c>
      <c r="R31" s="63" t="s">
        <v>294</v>
      </c>
      <c r="S31" s="62"/>
      <c r="T31" s="62"/>
      <c r="U31" s="62"/>
      <c r="V31" s="62"/>
      <c r="W31" s="62"/>
      <c r="X31" s="62"/>
      <c r="Y31" s="62"/>
      <c r="Z31" s="62"/>
      <c r="AA31" s="62"/>
      <c r="AB31" s="62"/>
      <c r="AC31" s="62"/>
      <c r="AD31" s="62"/>
      <c r="AE31" s="62"/>
      <c r="AF31" s="62"/>
      <c r="AG31" s="62"/>
      <c r="AH31" s="62"/>
      <c r="AI31" s="62"/>
      <c r="AJ31" s="107"/>
      <c r="AK31" s="109"/>
      <c r="AL31" s="63"/>
      <c r="AM31" s="63"/>
      <c r="AN31" s="63"/>
      <c r="AO31" s="124"/>
      <c r="AP31" s="62"/>
      <c r="AQ31" s="110"/>
      <c r="AR31" s="62"/>
      <c r="AS31" s="62"/>
      <c r="AT31" s="62"/>
      <c r="AU31" s="62"/>
      <c r="AV31" s="62"/>
      <c r="AW31" s="62"/>
      <c r="AX31" s="62"/>
    </row>
    <row r="32" spans="1:50" ht="12" customHeight="1">
      <c r="A32" s="1666"/>
      <c r="B32" s="124"/>
      <c r="C32" s="62"/>
      <c r="D32" s="62"/>
      <c r="E32" s="107"/>
      <c r="F32" s="124"/>
      <c r="G32" s="62"/>
      <c r="H32" s="107"/>
      <c r="I32" s="127"/>
      <c r="J32" s="116"/>
      <c r="K32" s="116"/>
      <c r="L32" s="157"/>
      <c r="M32" s="127"/>
      <c r="N32" s="116"/>
      <c r="O32" s="116"/>
      <c r="P32" s="157"/>
      <c r="Q32" s="116"/>
      <c r="R32" s="695" t="s">
        <v>1372</v>
      </c>
      <c r="S32" s="116" t="s">
        <v>302</v>
      </c>
      <c r="T32" s="116"/>
      <c r="U32" s="116"/>
      <c r="V32" s="116"/>
      <c r="W32" s="116"/>
      <c r="X32" s="116"/>
      <c r="Y32" s="116" t="s">
        <v>303</v>
      </c>
      <c r="Z32" s="116"/>
      <c r="AA32" s="116"/>
      <c r="AB32" s="116"/>
      <c r="AC32" s="1813"/>
      <c r="AD32" s="1813"/>
      <c r="AE32" s="1813"/>
      <c r="AF32" s="1813"/>
      <c r="AG32" s="116" t="s">
        <v>428</v>
      </c>
      <c r="AH32" s="116"/>
      <c r="AI32" s="116"/>
      <c r="AJ32" s="157"/>
      <c r="AK32" s="109"/>
      <c r="AL32" s="63"/>
      <c r="AM32" s="63"/>
      <c r="AN32" s="63"/>
      <c r="AO32" s="127"/>
      <c r="AP32" s="116"/>
      <c r="AQ32" s="119"/>
      <c r="AR32" s="62"/>
      <c r="AS32" s="62"/>
      <c r="AT32" s="62" t="s">
        <v>304</v>
      </c>
      <c r="AU32" s="62" t="s">
        <v>305</v>
      </c>
      <c r="AV32" s="62" t="s">
        <v>306</v>
      </c>
      <c r="AW32" s="62"/>
      <c r="AX32" s="62"/>
    </row>
    <row r="33" spans="1:50" ht="12" customHeight="1">
      <c r="A33" s="1666"/>
      <c r="B33" s="124"/>
      <c r="C33" s="62"/>
      <c r="D33" s="62"/>
      <c r="E33" s="107"/>
      <c r="F33" s="124"/>
      <c r="G33" s="62"/>
      <c r="H33" s="107"/>
      <c r="I33" s="143" t="s">
        <v>988</v>
      </c>
      <c r="J33" s="113"/>
      <c r="K33" s="113"/>
      <c r="L33" s="115"/>
      <c r="M33" s="143" t="s">
        <v>171</v>
      </c>
      <c r="N33" s="113"/>
      <c r="O33" s="113"/>
      <c r="P33" s="115"/>
      <c r="Q33" s="143" t="s">
        <v>297</v>
      </c>
      <c r="R33" s="113" t="s">
        <v>989</v>
      </c>
      <c r="S33" s="113"/>
      <c r="T33" s="705" t="s">
        <v>1294</v>
      </c>
      <c r="U33" s="113" t="s">
        <v>990</v>
      </c>
      <c r="V33" s="113"/>
      <c r="W33" s="113"/>
      <c r="X33" s="113"/>
      <c r="Y33" s="113"/>
      <c r="Z33" s="113"/>
      <c r="AA33" s="158"/>
      <c r="AB33" s="705" t="s">
        <v>1295</v>
      </c>
      <c r="AC33" s="113" t="s">
        <v>991</v>
      </c>
      <c r="AD33" s="113"/>
      <c r="AE33" s="113"/>
      <c r="AF33" s="113"/>
      <c r="AG33" s="113"/>
      <c r="AH33" s="113"/>
      <c r="AI33" s="113"/>
      <c r="AJ33" s="115"/>
      <c r="AK33" s="696" t="s">
        <v>1085</v>
      </c>
      <c r="AL33" s="158" t="s">
        <v>1588</v>
      </c>
      <c r="AM33" s="158"/>
      <c r="AN33" s="158"/>
      <c r="AO33" s="143"/>
      <c r="AP33" s="113"/>
      <c r="AQ33" s="537"/>
      <c r="AR33" s="62"/>
      <c r="AS33" s="62"/>
      <c r="AT33" s="62"/>
      <c r="AU33" s="62"/>
      <c r="AV33" s="62"/>
      <c r="AW33" s="62"/>
      <c r="AX33" s="62"/>
    </row>
    <row r="34" spans="1:50" ht="12" customHeight="1">
      <c r="A34" s="1666"/>
      <c r="B34" s="124"/>
      <c r="C34" s="62"/>
      <c r="D34" s="62"/>
      <c r="E34" s="107"/>
      <c r="F34" s="124"/>
      <c r="G34" s="62"/>
      <c r="H34" s="107"/>
      <c r="I34" s="124" t="s">
        <v>170</v>
      </c>
      <c r="J34" s="62"/>
      <c r="K34" s="62"/>
      <c r="L34" s="107"/>
      <c r="M34" s="124" t="s">
        <v>388</v>
      </c>
      <c r="N34" s="62"/>
      <c r="O34" s="62"/>
      <c r="P34" s="107"/>
      <c r="Q34" s="124"/>
      <c r="R34" s="62"/>
      <c r="S34" s="62"/>
      <c r="T34" s="694" t="s">
        <v>1296</v>
      </c>
      <c r="U34" s="62" t="s">
        <v>1899</v>
      </c>
      <c r="V34" s="62"/>
      <c r="W34" s="62" t="s">
        <v>425</v>
      </c>
      <c r="X34" s="694" t="s">
        <v>1085</v>
      </c>
      <c r="Y34" s="62" t="s">
        <v>322</v>
      </c>
      <c r="Z34" s="62"/>
      <c r="AA34" s="63"/>
      <c r="AB34" s="694" t="s">
        <v>1085</v>
      </c>
      <c r="AC34" s="62" t="s">
        <v>992</v>
      </c>
      <c r="AD34" s="62"/>
      <c r="AE34" s="125"/>
      <c r="AF34" s="694" t="s">
        <v>1085</v>
      </c>
      <c r="AG34" s="1661"/>
      <c r="AH34" s="1661"/>
      <c r="AI34" s="1661"/>
      <c r="AJ34" s="107"/>
      <c r="AK34" s="693" t="s">
        <v>1085</v>
      </c>
      <c r="AL34" s="63" t="s">
        <v>1585</v>
      </c>
      <c r="AM34" s="63"/>
      <c r="AN34" s="63"/>
      <c r="AO34" s="124"/>
      <c r="AP34" s="62"/>
      <c r="AQ34" s="110"/>
      <c r="AR34" s="62"/>
      <c r="AS34" s="62"/>
      <c r="AT34" s="62"/>
      <c r="AU34" s="62"/>
      <c r="AV34" s="62"/>
      <c r="AW34" s="62"/>
      <c r="AX34" s="62"/>
    </row>
    <row r="35" spans="1:50" ht="12" customHeight="1">
      <c r="A35" s="1666"/>
      <c r="B35" s="124"/>
      <c r="C35" s="62"/>
      <c r="D35" s="62"/>
      <c r="E35" s="107"/>
      <c r="F35" s="124"/>
      <c r="G35" s="62"/>
      <c r="H35" s="107"/>
      <c r="I35" s="124"/>
      <c r="J35" s="62"/>
      <c r="K35" s="62"/>
      <c r="L35" s="107"/>
      <c r="M35" s="124" t="s">
        <v>391</v>
      </c>
      <c r="N35" s="62"/>
      <c r="O35" s="62"/>
      <c r="P35" s="107"/>
      <c r="Q35" s="124" t="s">
        <v>131</v>
      </c>
      <c r="R35" s="62" t="s">
        <v>672</v>
      </c>
      <c r="S35" s="62"/>
      <c r="T35" s="694" t="s">
        <v>1297</v>
      </c>
      <c r="U35" s="62" t="s">
        <v>993</v>
      </c>
      <c r="V35" s="62"/>
      <c r="W35" s="62"/>
      <c r="X35" s="62"/>
      <c r="Y35" s="62"/>
      <c r="Z35" s="62"/>
      <c r="AA35" s="63"/>
      <c r="AB35" s="694" t="s">
        <v>1085</v>
      </c>
      <c r="AC35" s="1812"/>
      <c r="AD35" s="1812"/>
      <c r="AE35" s="1812"/>
      <c r="AF35" s="1812"/>
      <c r="AG35" s="1812"/>
      <c r="AH35" s="1812"/>
      <c r="AI35" s="581"/>
      <c r="AJ35" s="107"/>
      <c r="AK35" s="693" t="s">
        <v>1085</v>
      </c>
      <c r="AL35" s="63" t="s">
        <v>393</v>
      </c>
      <c r="AM35" s="63"/>
      <c r="AN35" s="63"/>
      <c r="AO35" s="124"/>
      <c r="AP35" s="62"/>
      <c r="AQ35" s="110"/>
      <c r="AR35" s="62"/>
      <c r="AS35" s="62"/>
      <c r="AT35" s="62"/>
      <c r="AU35" s="62"/>
      <c r="AV35" s="62"/>
      <c r="AW35" s="62"/>
      <c r="AX35" s="62"/>
    </row>
    <row r="36" spans="1:50" ht="12" customHeight="1">
      <c r="A36" s="1666"/>
      <c r="B36" s="124"/>
      <c r="C36" s="62"/>
      <c r="D36" s="62"/>
      <c r="E36" s="107"/>
      <c r="F36" s="124"/>
      <c r="G36" s="62"/>
      <c r="H36" s="107"/>
      <c r="I36" s="124"/>
      <c r="J36" s="62"/>
      <c r="K36" s="62"/>
      <c r="L36" s="107"/>
      <c r="M36" s="124"/>
      <c r="N36" s="62"/>
      <c r="O36" s="62"/>
      <c r="P36" s="107"/>
      <c r="Q36" s="124"/>
      <c r="R36" s="62"/>
      <c r="S36" s="62"/>
      <c r="T36" s="694" t="s">
        <v>909</v>
      </c>
      <c r="U36" s="62" t="s">
        <v>1899</v>
      </c>
      <c r="V36" s="62"/>
      <c r="W36" s="62" t="s">
        <v>425</v>
      </c>
      <c r="X36" s="694" t="s">
        <v>1085</v>
      </c>
      <c r="Y36" s="62" t="s">
        <v>322</v>
      </c>
      <c r="Z36" s="62"/>
      <c r="AA36" s="63"/>
      <c r="AB36" s="694" t="s">
        <v>1298</v>
      </c>
      <c r="AC36" s="62" t="s">
        <v>994</v>
      </c>
      <c r="AD36" s="62"/>
      <c r="AE36" s="62"/>
      <c r="AF36" s="694" t="s">
        <v>1085</v>
      </c>
      <c r="AG36" s="62" t="s">
        <v>995</v>
      </c>
      <c r="AH36" s="62"/>
      <c r="AI36" s="62"/>
      <c r="AJ36" s="107"/>
      <c r="AK36" s="693" t="s">
        <v>1085</v>
      </c>
      <c r="AL36" s="63" t="s">
        <v>165</v>
      </c>
      <c r="AM36" s="63"/>
      <c r="AN36" s="63"/>
      <c r="AO36" s="124"/>
      <c r="AP36" s="62"/>
      <c r="AQ36" s="110"/>
      <c r="AR36" s="62"/>
      <c r="AS36" s="62"/>
      <c r="AT36" s="62"/>
      <c r="AU36" s="62"/>
      <c r="AV36" s="62"/>
      <c r="AW36" s="62"/>
      <c r="AX36" s="62"/>
    </row>
    <row r="37" spans="1:50" ht="12" customHeight="1">
      <c r="A37" s="1666"/>
      <c r="B37" s="124"/>
      <c r="C37" s="62"/>
      <c r="D37" s="62"/>
      <c r="E37" s="107"/>
      <c r="F37" s="124"/>
      <c r="G37" s="62"/>
      <c r="H37" s="107"/>
      <c r="I37" s="124"/>
      <c r="J37" s="62"/>
      <c r="K37" s="62"/>
      <c r="L37" s="107"/>
      <c r="M37" s="124"/>
      <c r="N37" s="62"/>
      <c r="O37" s="62"/>
      <c r="P37" s="107"/>
      <c r="Q37" s="124" t="s">
        <v>169</v>
      </c>
      <c r="R37" s="62" t="s">
        <v>996</v>
      </c>
      <c r="S37" s="62"/>
      <c r="T37" s="694" t="s">
        <v>1295</v>
      </c>
      <c r="U37" s="62" t="s">
        <v>993</v>
      </c>
      <c r="V37" s="62"/>
      <c r="W37" s="62"/>
      <c r="X37" s="62"/>
      <c r="Y37" s="62"/>
      <c r="Z37" s="62"/>
      <c r="AA37" s="63"/>
      <c r="AB37" s="694" t="s">
        <v>1085</v>
      </c>
      <c r="AC37" s="1812"/>
      <c r="AD37" s="1812"/>
      <c r="AE37" s="1812"/>
      <c r="AF37" s="1812"/>
      <c r="AG37" s="1812"/>
      <c r="AH37" s="1812"/>
      <c r="AI37" s="581"/>
      <c r="AJ37" s="107"/>
      <c r="AK37" s="693" t="s">
        <v>1085</v>
      </c>
      <c r="AL37" s="63" t="s">
        <v>311</v>
      </c>
      <c r="AM37" s="63"/>
      <c r="AN37" s="63"/>
      <c r="AO37" s="124"/>
      <c r="AP37" s="62"/>
      <c r="AQ37" s="110"/>
      <c r="AR37" s="62"/>
      <c r="AS37" s="62"/>
      <c r="AT37" s="62"/>
      <c r="AU37" s="62"/>
      <c r="AV37" s="62"/>
      <c r="AW37" s="62"/>
      <c r="AX37" s="62"/>
    </row>
    <row r="38" spans="1:50" ht="12" customHeight="1">
      <c r="A38" s="1666"/>
      <c r="B38" s="124"/>
      <c r="C38" s="62"/>
      <c r="D38" s="62"/>
      <c r="E38" s="107"/>
      <c r="F38" s="124"/>
      <c r="G38" s="62"/>
      <c r="H38" s="107"/>
      <c r="I38" s="124"/>
      <c r="J38" s="62"/>
      <c r="K38" s="62"/>
      <c r="L38" s="107"/>
      <c r="M38" s="124"/>
      <c r="N38" s="62"/>
      <c r="O38" s="62"/>
      <c r="P38" s="107"/>
      <c r="Q38" s="124"/>
      <c r="R38" s="62"/>
      <c r="S38" s="62"/>
      <c r="T38" s="694" t="s">
        <v>538</v>
      </c>
      <c r="U38" s="62" t="s">
        <v>1899</v>
      </c>
      <c r="V38" s="62"/>
      <c r="W38" s="62" t="s">
        <v>425</v>
      </c>
      <c r="X38" s="694" t="s">
        <v>1085</v>
      </c>
      <c r="Y38" s="62" t="s">
        <v>322</v>
      </c>
      <c r="Z38" s="62"/>
      <c r="AA38" s="63"/>
      <c r="AB38" s="694" t="s">
        <v>1085</v>
      </c>
      <c r="AC38" s="62" t="s">
        <v>997</v>
      </c>
      <c r="AD38" s="62"/>
      <c r="AE38" s="62"/>
      <c r="AF38" s="62" t="s">
        <v>1299</v>
      </c>
      <c r="AG38" s="62"/>
      <c r="AH38" s="62"/>
      <c r="AI38" s="62"/>
      <c r="AJ38" s="107"/>
      <c r="AK38" s="693" t="s">
        <v>1085</v>
      </c>
      <c r="AL38" s="573" t="s">
        <v>489</v>
      </c>
      <c r="AM38" s="63"/>
      <c r="AN38" s="63"/>
      <c r="AO38" s="124"/>
      <c r="AP38" s="62"/>
      <c r="AQ38" s="110"/>
      <c r="AR38" s="62"/>
      <c r="AS38" s="62"/>
      <c r="AT38" s="62"/>
      <c r="AU38" s="62"/>
      <c r="AV38" s="62"/>
      <c r="AW38" s="62"/>
      <c r="AX38" s="62"/>
    </row>
    <row r="39" spans="1:50" ht="12" customHeight="1">
      <c r="A39" s="1666"/>
      <c r="B39" s="124"/>
      <c r="C39" s="62"/>
      <c r="D39" s="62"/>
      <c r="E39" s="107"/>
      <c r="F39" s="124"/>
      <c r="G39" s="62"/>
      <c r="H39" s="107"/>
      <c r="I39" s="124"/>
      <c r="J39" s="62"/>
      <c r="K39" s="62"/>
      <c r="L39" s="107"/>
      <c r="M39" s="124"/>
      <c r="N39" s="62"/>
      <c r="O39" s="62"/>
      <c r="P39" s="107"/>
      <c r="Q39" s="124" t="s">
        <v>282</v>
      </c>
      <c r="R39" s="62" t="s">
        <v>999</v>
      </c>
      <c r="S39" s="62"/>
      <c r="T39" s="694" t="s">
        <v>3</v>
      </c>
      <c r="U39" s="62" t="s">
        <v>993</v>
      </c>
      <c r="V39" s="62"/>
      <c r="W39" s="62"/>
      <c r="X39" s="62"/>
      <c r="Y39" s="62"/>
      <c r="Z39" s="62"/>
      <c r="AA39" s="63"/>
      <c r="AB39" s="694" t="s">
        <v>1085</v>
      </c>
      <c r="AC39" s="1812"/>
      <c r="AD39" s="1812"/>
      <c r="AE39" s="1812"/>
      <c r="AF39" s="1812"/>
      <c r="AG39" s="1812"/>
      <c r="AH39" s="1812"/>
      <c r="AI39" s="581"/>
      <c r="AJ39" s="107"/>
      <c r="AK39" s="693" t="s">
        <v>1085</v>
      </c>
      <c r="AL39" s="63" t="s">
        <v>312</v>
      </c>
      <c r="AM39" s="63"/>
      <c r="AN39" s="63"/>
      <c r="AO39" s="124"/>
      <c r="AP39" s="62"/>
      <c r="AQ39" s="110"/>
      <c r="AR39" s="62"/>
      <c r="AS39" s="62"/>
      <c r="AT39" s="62"/>
      <c r="AU39" s="62"/>
      <c r="AV39" s="62"/>
      <c r="AW39" s="62"/>
      <c r="AX39" s="62"/>
    </row>
    <row r="40" spans="1:50" ht="12" customHeight="1">
      <c r="A40" s="1666"/>
      <c r="B40" s="124"/>
      <c r="C40" s="62"/>
      <c r="D40" s="62"/>
      <c r="E40" s="107"/>
      <c r="F40" s="124"/>
      <c r="G40" s="62"/>
      <c r="H40" s="107"/>
      <c r="I40" s="124"/>
      <c r="J40" s="62"/>
      <c r="K40" s="62"/>
      <c r="L40" s="107"/>
      <c r="M40" s="124"/>
      <c r="N40" s="62"/>
      <c r="O40" s="62"/>
      <c r="P40" s="107"/>
      <c r="Q40" s="124"/>
      <c r="R40" s="62"/>
      <c r="S40" s="62"/>
      <c r="T40" s="694" t="s">
        <v>1526</v>
      </c>
      <c r="U40" s="62" t="s">
        <v>1899</v>
      </c>
      <c r="V40" s="62"/>
      <c r="W40" s="62" t="s">
        <v>425</v>
      </c>
      <c r="X40" s="694" t="s">
        <v>1085</v>
      </c>
      <c r="Y40" s="62" t="s">
        <v>322</v>
      </c>
      <c r="Z40" s="62"/>
      <c r="AA40" s="63"/>
      <c r="AB40" s="694" t="s">
        <v>1298</v>
      </c>
      <c r="AC40" s="62" t="s">
        <v>994</v>
      </c>
      <c r="AD40" s="62"/>
      <c r="AE40" s="62"/>
      <c r="AF40" s="694" t="s">
        <v>1085</v>
      </c>
      <c r="AG40" s="62" t="s">
        <v>995</v>
      </c>
      <c r="AH40" s="62"/>
      <c r="AI40" s="62"/>
      <c r="AJ40" s="107"/>
      <c r="AK40" s="109"/>
      <c r="AL40" s="63"/>
      <c r="AM40" s="63"/>
      <c r="AN40" s="63"/>
      <c r="AO40" s="124"/>
      <c r="AP40" s="62"/>
      <c r="AQ40" s="110"/>
      <c r="AR40" s="62"/>
      <c r="AS40" s="62"/>
      <c r="AT40" s="62"/>
      <c r="AU40" s="62"/>
      <c r="AV40" s="62"/>
      <c r="AW40" s="62"/>
      <c r="AX40" s="62"/>
    </row>
    <row r="41" spans="1:50" ht="12" customHeight="1">
      <c r="A41" s="1666"/>
      <c r="B41" s="124"/>
      <c r="C41" s="62"/>
      <c r="D41" s="62"/>
      <c r="E41" s="107"/>
      <c r="F41" s="124"/>
      <c r="G41" s="62"/>
      <c r="H41" s="107"/>
      <c r="I41" s="124" t="s">
        <v>1529</v>
      </c>
      <c r="J41" s="62"/>
      <c r="K41" s="62"/>
      <c r="L41" s="107"/>
      <c r="M41" s="124"/>
      <c r="N41" s="62"/>
      <c r="O41" s="62"/>
      <c r="P41" s="107"/>
      <c r="Q41" s="124" t="s">
        <v>1368</v>
      </c>
      <c r="R41" s="62" t="s">
        <v>1001</v>
      </c>
      <c r="S41" s="62"/>
      <c r="T41" s="694" t="s">
        <v>3</v>
      </c>
      <c r="U41" s="62" t="s">
        <v>993</v>
      </c>
      <c r="V41" s="62"/>
      <c r="W41" s="62"/>
      <c r="X41" s="62"/>
      <c r="Y41" s="62"/>
      <c r="Z41" s="62"/>
      <c r="AA41" s="63"/>
      <c r="AB41" s="694" t="s">
        <v>1085</v>
      </c>
      <c r="AC41" s="1812"/>
      <c r="AD41" s="1812"/>
      <c r="AE41" s="1812"/>
      <c r="AF41" s="1812"/>
      <c r="AG41" s="1812"/>
      <c r="AH41" s="1812"/>
      <c r="AI41" s="581"/>
      <c r="AJ41" s="107"/>
      <c r="AK41" s="109"/>
      <c r="AL41" s="63"/>
      <c r="AM41" s="63"/>
      <c r="AN41" s="63"/>
      <c r="AO41" s="124"/>
      <c r="AP41" s="62"/>
      <c r="AQ41" s="110"/>
      <c r="AR41" s="62"/>
      <c r="AS41" s="62"/>
      <c r="AT41" s="62"/>
      <c r="AU41" s="62"/>
      <c r="AV41" s="62"/>
      <c r="AW41" s="62"/>
      <c r="AX41" s="62"/>
    </row>
    <row r="42" spans="1:50" ht="12" customHeight="1">
      <c r="A42" s="1666"/>
      <c r="B42" s="124"/>
      <c r="C42" s="62"/>
      <c r="D42" s="62"/>
      <c r="E42" s="107"/>
      <c r="F42" s="124"/>
      <c r="G42" s="62"/>
      <c r="H42" s="107"/>
      <c r="I42" s="127" t="s">
        <v>1530</v>
      </c>
      <c r="J42" s="116"/>
      <c r="K42" s="116"/>
      <c r="L42" s="157"/>
      <c r="M42" s="127"/>
      <c r="N42" s="116"/>
      <c r="O42" s="116"/>
      <c r="P42" s="157"/>
      <c r="Q42" s="127"/>
      <c r="R42" s="116" t="s">
        <v>1300</v>
      </c>
      <c r="S42" s="116"/>
      <c r="T42" s="695" t="s">
        <v>1023</v>
      </c>
      <c r="U42" s="116" t="s">
        <v>1899</v>
      </c>
      <c r="V42" s="116"/>
      <c r="W42" s="116" t="s">
        <v>425</v>
      </c>
      <c r="X42" s="695" t="s">
        <v>1085</v>
      </c>
      <c r="Y42" s="116" t="s">
        <v>322</v>
      </c>
      <c r="Z42" s="116"/>
      <c r="AA42" s="118"/>
      <c r="AB42" s="695" t="s">
        <v>1298</v>
      </c>
      <c r="AC42" s="1807"/>
      <c r="AD42" s="1807"/>
      <c r="AE42" s="1807"/>
      <c r="AF42" s="1807"/>
      <c r="AG42" s="1807"/>
      <c r="AH42" s="1807"/>
      <c r="AI42" s="116" t="s">
        <v>1374</v>
      </c>
      <c r="AJ42" s="157"/>
      <c r="AK42" s="109"/>
      <c r="AL42" s="63"/>
      <c r="AM42" s="63"/>
      <c r="AN42" s="63"/>
      <c r="AO42" s="127"/>
      <c r="AP42" s="116"/>
      <c r="AQ42" s="119"/>
      <c r="AR42" s="62"/>
      <c r="AS42" s="62"/>
      <c r="AT42" s="62"/>
      <c r="AU42" s="62"/>
      <c r="AV42" s="62"/>
      <c r="AW42" s="62"/>
      <c r="AX42" s="62"/>
    </row>
    <row r="43" spans="1:50" ht="12" customHeight="1">
      <c r="A43" s="1666"/>
      <c r="B43" s="124"/>
      <c r="C43" s="62"/>
      <c r="D43" s="62"/>
      <c r="E43" s="107"/>
      <c r="F43" s="124"/>
      <c r="G43" s="62"/>
      <c r="H43" s="107"/>
      <c r="I43" s="1889" t="s">
        <v>2028</v>
      </c>
      <c r="J43" s="1890"/>
      <c r="K43" s="1890"/>
      <c r="L43" s="1891"/>
      <c r="M43" s="143" t="s">
        <v>1002</v>
      </c>
      <c r="N43" s="113"/>
      <c r="O43" s="113"/>
      <c r="P43" s="115"/>
      <c r="Q43" s="113" t="s">
        <v>372</v>
      </c>
      <c r="R43" s="113" t="s">
        <v>1003</v>
      </c>
      <c r="S43" s="113"/>
      <c r="T43" s="113"/>
      <c r="U43" s="113"/>
      <c r="V43" s="113"/>
      <c r="W43" s="113"/>
      <c r="X43" s="113"/>
      <c r="Y43" s="113"/>
      <c r="Z43" s="113"/>
      <c r="AA43" s="113"/>
      <c r="AB43" s="113"/>
      <c r="AC43" s="113"/>
      <c r="AD43" s="113"/>
      <c r="AE43" s="113"/>
      <c r="AF43" s="113"/>
      <c r="AG43" s="113"/>
      <c r="AH43" s="113"/>
      <c r="AI43" s="113"/>
      <c r="AJ43" s="115"/>
      <c r="AK43" s="696" t="s">
        <v>1085</v>
      </c>
      <c r="AL43" s="158" t="s">
        <v>1585</v>
      </c>
      <c r="AM43" s="158"/>
      <c r="AN43" s="158"/>
      <c r="AO43" s="143"/>
      <c r="AP43" s="113"/>
      <c r="AQ43" s="537"/>
      <c r="AR43" s="62"/>
      <c r="AS43" s="62"/>
      <c r="AT43" s="62"/>
      <c r="AU43" s="62"/>
      <c r="AV43" s="62"/>
      <c r="AW43" s="62"/>
      <c r="AX43" s="62"/>
    </row>
    <row r="44" spans="1:50" ht="12" customHeight="1">
      <c r="A44" s="1666"/>
      <c r="B44" s="124"/>
      <c r="C44" s="62"/>
      <c r="D44" s="62"/>
      <c r="E44" s="107"/>
      <c r="F44" s="124"/>
      <c r="G44" s="62"/>
      <c r="H44" s="107"/>
      <c r="I44" s="124"/>
      <c r="J44" s="62"/>
      <c r="K44" s="62"/>
      <c r="L44" s="107"/>
      <c r="M44" s="124" t="s">
        <v>391</v>
      </c>
      <c r="N44" s="62"/>
      <c r="O44" s="62"/>
      <c r="P44" s="107"/>
      <c r="Q44" s="62"/>
      <c r="R44" s="62" t="s">
        <v>989</v>
      </c>
      <c r="S44" s="62"/>
      <c r="T44" s="62"/>
      <c r="U44" s="694" t="s">
        <v>1085</v>
      </c>
      <c r="V44" s="121" t="s">
        <v>1301</v>
      </c>
      <c r="W44" s="62"/>
      <c r="X44" s="694" t="s">
        <v>1085</v>
      </c>
      <c r="Y44" s="62" t="s">
        <v>322</v>
      </c>
      <c r="Z44" s="62"/>
      <c r="AA44" s="121"/>
      <c r="AB44" s="694" t="s">
        <v>1085</v>
      </c>
      <c r="AC44" s="62" t="s">
        <v>997</v>
      </c>
      <c r="AD44" s="62"/>
      <c r="AE44" s="62"/>
      <c r="AF44" s="694" t="s">
        <v>1085</v>
      </c>
      <c r="AG44" s="1828"/>
      <c r="AH44" s="1828"/>
      <c r="AI44" s="1828"/>
      <c r="AJ44" s="107"/>
      <c r="AK44" s="693" t="s">
        <v>1085</v>
      </c>
      <c r="AL44" s="63" t="s">
        <v>393</v>
      </c>
      <c r="AM44" s="63"/>
      <c r="AN44" s="63"/>
      <c r="AO44" s="124"/>
      <c r="AP44" s="62"/>
      <c r="AQ44" s="110"/>
      <c r="AR44" s="62"/>
      <c r="AS44" s="62"/>
      <c r="AT44" s="62"/>
      <c r="AU44" s="62"/>
      <c r="AV44" s="62"/>
      <c r="AW44" s="62"/>
      <c r="AX44" s="62"/>
    </row>
    <row r="45" spans="1:50" ht="12" customHeight="1">
      <c r="A45" s="1666"/>
      <c r="B45" s="124"/>
      <c r="C45" s="62"/>
      <c r="D45" s="62"/>
      <c r="E45" s="107"/>
      <c r="F45" s="124"/>
      <c r="G45" s="62"/>
      <c r="H45" s="107"/>
      <c r="I45" s="124"/>
      <c r="J45" s="62"/>
      <c r="K45" s="62"/>
      <c r="L45" s="107"/>
      <c r="M45" s="124"/>
      <c r="N45" s="62"/>
      <c r="O45" s="62"/>
      <c r="P45" s="107"/>
      <c r="Q45" s="62"/>
      <c r="R45" s="62" t="s">
        <v>672</v>
      </c>
      <c r="S45" s="62"/>
      <c r="T45" s="62"/>
      <c r="U45" s="694" t="s">
        <v>1085</v>
      </c>
      <c r="V45" s="62" t="s">
        <v>322</v>
      </c>
      <c r="W45" s="62"/>
      <c r="X45" s="694" t="s">
        <v>1085</v>
      </c>
      <c r="Y45" s="62" t="s">
        <v>1004</v>
      </c>
      <c r="Z45" s="62"/>
      <c r="AA45" s="62"/>
      <c r="AB45" s="694" t="s">
        <v>1085</v>
      </c>
      <c r="AC45" s="62" t="s">
        <v>997</v>
      </c>
      <c r="AD45" s="62"/>
      <c r="AE45" s="62"/>
      <c r="AF45" s="694" t="s">
        <v>1085</v>
      </c>
      <c r="AG45" s="1828"/>
      <c r="AH45" s="1828"/>
      <c r="AI45" s="1828"/>
      <c r="AJ45" s="107"/>
      <c r="AK45" s="693" t="s">
        <v>1085</v>
      </c>
      <c r="AL45" s="63" t="s">
        <v>165</v>
      </c>
      <c r="AM45" s="63"/>
      <c r="AN45" s="63"/>
      <c r="AO45" s="124"/>
      <c r="AP45" s="62"/>
      <c r="AQ45" s="110"/>
      <c r="AR45" s="62"/>
      <c r="AS45" s="62"/>
      <c r="AT45" s="62"/>
      <c r="AU45" s="62"/>
      <c r="AV45" s="62"/>
      <c r="AW45" s="62"/>
      <c r="AX45" s="106"/>
    </row>
    <row r="46" spans="1:50" ht="12" customHeight="1">
      <c r="A46" s="1666"/>
      <c r="B46" s="124"/>
      <c r="C46" s="62"/>
      <c r="D46" s="62"/>
      <c r="E46" s="107"/>
      <c r="F46" s="124"/>
      <c r="G46" s="62"/>
      <c r="H46" s="107"/>
      <c r="I46" s="124"/>
      <c r="J46" s="62"/>
      <c r="K46" s="62"/>
      <c r="L46" s="107"/>
      <c r="M46" s="124"/>
      <c r="N46" s="62"/>
      <c r="O46" s="62"/>
      <c r="P46" s="107"/>
      <c r="Q46" s="62"/>
      <c r="R46" s="62" t="s">
        <v>996</v>
      </c>
      <c r="S46" s="62"/>
      <c r="T46" s="62"/>
      <c r="U46" s="694" t="s">
        <v>1085</v>
      </c>
      <c r="V46" s="62" t="s">
        <v>322</v>
      </c>
      <c r="W46" s="62"/>
      <c r="X46" s="694" t="s">
        <v>1085</v>
      </c>
      <c r="Y46" s="62" t="s">
        <v>997</v>
      </c>
      <c r="Z46" s="62"/>
      <c r="AA46" s="62"/>
      <c r="AB46" s="694" t="s">
        <v>1085</v>
      </c>
      <c r="AC46" s="1812"/>
      <c r="AD46" s="1812"/>
      <c r="AE46" s="1812"/>
      <c r="AF46" s="1812"/>
      <c r="AG46" s="1812"/>
      <c r="AH46" s="1812"/>
      <c r="AI46" s="62"/>
      <c r="AJ46" s="107"/>
      <c r="AK46" s="693" t="s">
        <v>1085</v>
      </c>
      <c r="AL46" s="63" t="s">
        <v>311</v>
      </c>
      <c r="AM46" s="63"/>
      <c r="AN46" s="63"/>
      <c r="AO46" s="124"/>
      <c r="AP46" s="62"/>
      <c r="AQ46" s="110"/>
      <c r="AR46" s="62"/>
      <c r="AS46" s="62"/>
      <c r="AT46" s="62"/>
      <c r="AU46" s="62"/>
      <c r="AV46" s="62"/>
      <c r="AW46" s="62"/>
      <c r="AX46" s="62"/>
    </row>
    <row r="47" spans="1:50" ht="12" customHeight="1">
      <c r="A47" s="1666"/>
      <c r="B47" s="124"/>
      <c r="C47" s="62"/>
      <c r="D47" s="62"/>
      <c r="E47" s="107"/>
      <c r="F47" s="124"/>
      <c r="G47" s="62"/>
      <c r="H47" s="107"/>
      <c r="I47" s="124"/>
      <c r="J47" s="62"/>
      <c r="K47" s="62"/>
      <c r="L47" s="107"/>
      <c r="M47" s="124"/>
      <c r="N47" s="62"/>
      <c r="O47" s="62"/>
      <c r="P47" s="107"/>
      <c r="Q47" s="62"/>
      <c r="R47" s="62" t="s">
        <v>999</v>
      </c>
      <c r="S47" s="62"/>
      <c r="T47" s="62"/>
      <c r="U47" s="694" t="s">
        <v>1085</v>
      </c>
      <c r="V47" s="62" t="s">
        <v>322</v>
      </c>
      <c r="W47" s="62"/>
      <c r="X47" s="694" t="s">
        <v>1085</v>
      </c>
      <c r="Y47" s="62" t="s">
        <v>1004</v>
      </c>
      <c r="Z47" s="62"/>
      <c r="AA47" s="62"/>
      <c r="AB47" s="694" t="s">
        <v>1085</v>
      </c>
      <c r="AC47" s="62" t="s">
        <v>997</v>
      </c>
      <c r="AD47" s="62"/>
      <c r="AE47" s="62"/>
      <c r="AF47" s="694" t="s">
        <v>1085</v>
      </c>
      <c r="AG47" s="1828"/>
      <c r="AH47" s="1828"/>
      <c r="AI47" s="1828"/>
      <c r="AJ47" s="107"/>
      <c r="AK47" s="693" t="s">
        <v>1085</v>
      </c>
      <c r="AL47" s="573" t="s">
        <v>489</v>
      </c>
      <c r="AM47" s="63"/>
      <c r="AN47" s="63"/>
      <c r="AO47" s="124"/>
      <c r="AP47" s="62"/>
      <c r="AQ47" s="110"/>
      <c r="AR47" s="62"/>
      <c r="AS47" s="62"/>
      <c r="AT47" s="62"/>
      <c r="AU47" s="62"/>
      <c r="AV47" s="62"/>
      <c r="AW47" s="62"/>
      <c r="AX47" s="62"/>
    </row>
    <row r="48" spans="1:50" ht="12" customHeight="1">
      <c r="A48" s="1666"/>
      <c r="B48" s="124"/>
      <c r="C48" s="62"/>
      <c r="D48" s="62"/>
      <c r="E48" s="107"/>
      <c r="F48" s="124"/>
      <c r="G48" s="62"/>
      <c r="H48" s="107"/>
      <c r="I48" s="124"/>
      <c r="J48" s="62"/>
      <c r="K48" s="62"/>
      <c r="L48" s="107"/>
      <c r="M48" s="124"/>
      <c r="N48" s="62"/>
      <c r="O48" s="62"/>
      <c r="P48" s="107"/>
      <c r="Q48" s="62"/>
      <c r="R48" s="62" t="s">
        <v>1900</v>
      </c>
      <c r="S48" s="62"/>
      <c r="T48" s="62"/>
      <c r="U48" s="694" t="s">
        <v>1085</v>
      </c>
      <c r="V48" s="62" t="s">
        <v>322</v>
      </c>
      <c r="W48" s="62"/>
      <c r="X48" s="694" t="s">
        <v>1085</v>
      </c>
      <c r="Y48" s="62" t="s">
        <v>1005</v>
      </c>
      <c r="Z48" s="62"/>
      <c r="AA48" s="62"/>
      <c r="AB48" s="62"/>
      <c r="AC48" s="62"/>
      <c r="AD48" s="62"/>
      <c r="AE48" s="62"/>
      <c r="AF48" s="694" t="s">
        <v>1085</v>
      </c>
      <c r="AG48" s="1840"/>
      <c r="AH48" s="1840"/>
      <c r="AI48" s="1840"/>
      <c r="AJ48" s="107"/>
      <c r="AK48" s="693" t="s">
        <v>1085</v>
      </c>
      <c r="AL48" s="63" t="s">
        <v>312</v>
      </c>
      <c r="AM48" s="63"/>
      <c r="AN48" s="63"/>
      <c r="AO48" s="124"/>
      <c r="AP48" s="62"/>
      <c r="AQ48" s="110"/>
      <c r="AR48" s="62"/>
      <c r="AS48" s="62"/>
      <c r="AT48" s="62"/>
      <c r="AU48" s="62"/>
      <c r="AV48" s="62"/>
      <c r="AW48" s="62"/>
      <c r="AX48" s="62"/>
    </row>
    <row r="49" spans="1:50" ht="12" customHeight="1">
      <c r="A49" s="1666"/>
      <c r="B49" s="124"/>
      <c r="C49" s="62"/>
      <c r="D49" s="62"/>
      <c r="E49" s="107"/>
      <c r="F49" s="124"/>
      <c r="G49" s="62"/>
      <c r="H49" s="107"/>
      <c r="I49" s="124"/>
      <c r="J49" s="62"/>
      <c r="K49" s="62"/>
      <c r="L49" s="107"/>
      <c r="M49" s="124"/>
      <c r="N49" s="62"/>
      <c r="O49" s="62"/>
      <c r="P49" s="107"/>
      <c r="Q49" s="113" t="s">
        <v>479</v>
      </c>
      <c r="R49" s="113" t="s">
        <v>1006</v>
      </c>
      <c r="S49" s="113"/>
      <c r="T49" s="113"/>
      <c r="U49" s="113"/>
      <c r="V49" s="113"/>
      <c r="W49" s="113"/>
      <c r="X49" s="113"/>
      <c r="Y49" s="113"/>
      <c r="Z49" s="113"/>
      <c r="AA49" s="113"/>
      <c r="AB49" s="113"/>
      <c r="AC49" s="162"/>
      <c r="AD49" s="162"/>
      <c r="AE49" s="162"/>
      <c r="AF49" s="162"/>
      <c r="AG49" s="113"/>
      <c r="AH49" s="113"/>
      <c r="AI49" s="113"/>
      <c r="AJ49" s="115"/>
      <c r="AK49" s="109"/>
      <c r="AL49" s="63"/>
      <c r="AM49" s="63"/>
      <c r="AN49" s="63"/>
      <c r="AO49" s="124"/>
      <c r="AP49" s="62"/>
      <c r="AQ49" s="110"/>
      <c r="AR49" s="62"/>
      <c r="AS49" s="62"/>
      <c r="AT49" s="62"/>
      <c r="AU49" s="62"/>
      <c r="AV49" s="62"/>
      <c r="AW49" s="62"/>
      <c r="AX49" s="62"/>
    </row>
    <row r="50" spans="1:50" ht="12" customHeight="1">
      <c r="A50" s="1666"/>
      <c r="B50" s="124"/>
      <c r="C50" s="62"/>
      <c r="D50" s="62"/>
      <c r="E50" s="107"/>
      <c r="F50" s="124"/>
      <c r="G50" s="62"/>
      <c r="H50" s="107"/>
      <c r="I50" s="124"/>
      <c r="J50" s="62"/>
      <c r="K50" s="62"/>
      <c r="L50" s="107"/>
      <c r="M50" s="124"/>
      <c r="N50" s="62"/>
      <c r="O50" s="62"/>
      <c r="P50" s="107"/>
      <c r="Q50" s="582"/>
      <c r="R50" s="160" t="s">
        <v>989</v>
      </c>
      <c r="S50" s="160"/>
      <c r="T50" s="160"/>
      <c r="U50" s="708" t="s">
        <v>1085</v>
      </c>
      <c r="V50" s="160" t="s">
        <v>322</v>
      </c>
      <c r="W50" s="160"/>
      <c r="X50" s="160"/>
      <c r="Y50" s="708" t="s">
        <v>1085</v>
      </c>
      <c r="Z50" s="160" t="s">
        <v>1004</v>
      </c>
      <c r="AA50" s="160"/>
      <c r="AB50" s="160"/>
      <c r="AC50" s="160"/>
      <c r="AD50" s="708" t="s">
        <v>1085</v>
      </c>
      <c r="AE50" s="161" t="s">
        <v>1007</v>
      </c>
      <c r="AF50" s="160"/>
      <c r="AG50" s="160"/>
      <c r="AH50" s="160"/>
      <c r="AI50" s="160"/>
      <c r="AJ50" s="583"/>
      <c r="AK50" s="109"/>
      <c r="AL50" s="63"/>
      <c r="AM50" s="63"/>
      <c r="AN50" s="63"/>
      <c r="AO50" s="124"/>
      <c r="AP50" s="62"/>
      <c r="AQ50" s="110"/>
      <c r="AR50" s="62"/>
      <c r="AS50" s="62"/>
      <c r="AT50" s="62"/>
      <c r="AU50" s="62"/>
      <c r="AV50" s="62"/>
      <c r="AW50" s="62"/>
      <c r="AX50" s="62"/>
    </row>
    <row r="51" spans="1:50" ht="12" customHeight="1">
      <c r="A51" s="1666"/>
      <c r="B51" s="124"/>
      <c r="C51" s="62"/>
      <c r="D51" s="62"/>
      <c r="E51" s="107"/>
      <c r="F51" s="124"/>
      <c r="G51" s="62"/>
      <c r="H51" s="107"/>
      <c r="I51" s="124"/>
      <c r="J51" s="62"/>
      <c r="K51" s="62"/>
      <c r="L51" s="107"/>
      <c r="M51" s="124"/>
      <c r="N51" s="62"/>
      <c r="O51" s="62"/>
      <c r="P51" s="107"/>
      <c r="Q51" s="173"/>
      <c r="R51" s="584"/>
      <c r="S51" s="174"/>
      <c r="T51" s="174"/>
      <c r="U51" s="709" t="s">
        <v>1085</v>
      </c>
      <c r="V51" s="174" t="s">
        <v>1008</v>
      </c>
      <c r="W51" s="174"/>
      <c r="X51" s="174"/>
      <c r="Y51" s="709" t="s">
        <v>1085</v>
      </c>
      <c r="Z51" s="174" t="s">
        <v>997</v>
      </c>
      <c r="AA51" s="174"/>
      <c r="AB51" s="174"/>
      <c r="AC51" s="174"/>
      <c r="AD51" s="709" t="s">
        <v>1085</v>
      </c>
      <c r="AE51" s="1888"/>
      <c r="AF51" s="1888"/>
      <c r="AG51" s="1888"/>
      <c r="AH51" s="1888"/>
      <c r="AI51" s="1888"/>
      <c r="AJ51" s="585"/>
      <c r="AK51" s="109"/>
      <c r="AL51" s="63"/>
      <c r="AM51" s="63"/>
      <c r="AN51" s="63"/>
      <c r="AO51" s="124"/>
      <c r="AP51" s="62"/>
      <c r="AQ51" s="110"/>
      <c r="AR51" s="62"/>
      <c r="AS51" s="62"/>
      <c r="AT51" s="62"/>
      <c r="AU51" s="62"/>
      <c r="AV51" s="62"/>
      <c r="AW51" s="62"/>
      <c r="AX51" s="62"/>
    </row>
    <row r="52" spans="1:50" ht="12" customHeight="1">
      <c r="A52" s="1666"/>
      <c r="B52" s="124"/>
      <c r="C52" s="62"/>
      <c r="D52" s="62"/>
      <c r="E52" s="107"/>
      <c r="F52" s="124"/>
      <c r="G52" s="62"/>
      <c r="H52" s="107"/>
      <c r="I52" s="124"/>
      <c r="J52" s="62"/>
      <c r="K52" s="62"/>
      <c r="L52" s="107"/>
      <c r="M52" s="124"/>
      <c r="N52" s="62"/>
      <c r="O52" s="62"/>
      <c r="P52" s="107"/>
      <c r="Q52" s="124"/>
      <c r="R52" s="62" t="s">
        <v>672</v>
      </c>
      <c r="S52" s="62"/>
      <c r="T52" s="62"/>
      <c r="U52" s="694" t="s">
        <v>1085</v>
      </c>
      <c r="V52" s="62" t="s">
        <v>322</v>
      </c>
      <c r="W52" s="62"/>
      <c r="X52" s="62"/>
      <c r="Y52" s="694" t="s">
        <v>1085</v>
      </c>
      <c r="Z52" s="62" t="s">
        <v>1004</v>
      </c>
      <c r="AA52" s="62"/>
      <c r="AB52" s="62"/>
      <c r="AC52" s="62"/>
      <c r="AD52" s="694" t="s">
        <v>1085</v>
      </c>
      <c r="AE52" s="121" t="s">
        <v>1007</v>
      </c>
      <c r="AF52" s="62"/>
      <c r="AG52" s="62"/>
      <c r="AH52" s="62"/>
      <c r="AI52" s="62"/>
      <c r="AJ52" s="107"/>
      <c r="AK52" s="109"/>
      <c r="AL52" s="63"/>
      <c r="AM52" s="63"/>
      <c r="AN52" s="63"/>
      <c r="AO52" s="124"/>
      <c r="AP52" s="62"/>
      <c r="AQ52" s="110"/>
      <c r="AR52" s="62"/>
      <c r="AS52" s="62"/>
      <c r="AT52" s="62"/>
      <c r="AU52" s="62"/>
      <c r="AV52" s="62"/>
      <c r="AW52" s="62"/>
      <c r="AX52" s="62"/>
    </row>
    <row r="53" spans="1:50" ht="12" customHeight="1">
      <c r="A53" s="1666"/>
      <c r="B53" s="124"/>
      <c r="C53" s="62"/>
      <c r="D53" s="62"/>
      <c r="E53" s="107"/>
      <c r="F53" s="124"/>
      <c r="G53" s="62"/>
      <c r="H53" s="107"/>
      <c r="I53" s="124"/>
      <c r="J53" s="62"/>
      <c r="K53" s="62"/>
      <c r="L53" s="107"/>
      <c r="M53" s="124"/>
      <c r="N53" s="62"/>
      <c r="O53" s="62"/>
      <c r="P53" s="107"/>
      <c r="Q53" s="62"/>
      <c r="R53" s="125"/>
      <c r="S53" s="62"/>
      <c r="T53" s="62"/>
      <c r="U53" s="694" t="s">
        <v>1085</v>
      </c>
      <c r="V53" s="62" t="s">
        <v>1008</v>
      </c>
      <c r="W53" s="62"/>
      <c r="X53" s="62"/>
      <c r="Y53" s="694" t="s">
        <v>1085</v>
      </c>
      <c r="Z53" s="62" t="s">
        <v>997</v>
      </c>
      <c r="AA53" s="62"/>
      <c r="AB53" s="62"/>
      <c r="AC53" s="62"/>
      <c r="AD53" s="694" t="s">
        <v>1085</v>
      </c>
      <c r="AE53" s="1888"/>
      <c r="AF53" s="1888"/>
      <c r="AG53" s="1888"/>
      <c r="AH53" s="1888"/>
      <c r="AI53" s="1888"/>
      <c r="AJ53" s="107"/>
      <c r="AK53" s="109"/>
      <c r="AL53" s="63"/>
      <c r="AM53" s="63"/>
      <c r="AN53" s="63"/>
      <c r="AO53" s="124"/>
      <c r="AP53" s="62"/>
      <c r="AQ53" s="110"/>
      <c r="AR53" s="62"/>
      <c r="AS53" s="62"/>
      <c r="AT53" s="62"/>
      <c r="AU53" s="62"/>
      <c r="AV53" s="62"/>
      <c r="AW53" s="62"/>
      <c r="AX53" s="62"/>
    </row>
    <row r="54" spans="1:50" ht="12" customHeight="1">
      <c r="A54" s="1666"/>
      <c r="B54" s="124"/>
      <c r="C54" s="62"/>
      <c r="D54" s="62"/>
      <c r="E54" s="107"/>
      <c r="F54" s="124"/>
      <c r="G54" s="62"/>
      <c r="H54" s="107"/>
      <c r="I54" s="124"/>
      <c r="J54" s="62"/>
      <c r="K54" s="62"/>
      <c r="L54" s="107"/>
      <c r="M54" s="124"/>
      <c r="N54" s="62"/>
      <c r="O54" s="62"/>
      <c r="P54" s="107"/>
      <c r="Q54" s="582"/>
      <c r="R54" s="160" t="s">
        <v>996</v>
      </c>
      <c r="S54" s="160"/>
      <c r="T54" s="160"/>
      <c r="U54" s="708" t="s">
        <v>1085</v>
      </c>
      <c r="V54" s="160" t="s">
        <v>322</v>
      </c>
      <c r="W54" s="160"/>
      <c r="X54" s="160"/>
      <c r="Y54" s="708" t="s">
        <v>1085</v>
      </c>
      <c r="Z54" s="160" t="s">
        <v>1004</v>
      </c>
      <c r="AA54" s="160"/>
      <c r="AB54" s="160"/>
      <c r="AC54" s="160"/>
      <c r="AD54" s="708" t="s">
        <v>1085</v>
      </c>
      <c r="AE54" s="161" t="s">
        <v>1007</v>
      </c>
      <c r="AF54" s="160"/>
      <c r="AG54" s="160"/>
      <c r="AH54" s="160"/>
      <c r="AI54" s="160"/>
      <c r="AJ54" s="583"/>
      <c r="AK54" s="109"/>
      <c r="AL54" s="63"/>
      <c r="AM54" s="63"/>
      <c r="AN54" s="63"/>
      <c r="AO54" s="124"/>
      <c r="AP54" s="62"/>
      <c r="AQ54" s="110"/>
      <c r="AR54" s="62"/>
      <c r="AS54" s="62"/>
      <c r="AT54" s="62"/>
      <c r="AU54" s="62"/>
      <c r="AV54" s="62"/>
      <c r="AW54" s="62"/>
      <c r="AX54" s="62"/>
    </row>
    <row r="55" spans="1:50" ht="12" customHeight="1">
      <c r="A55" s="1666"/>
      <c r="B55" s="124"/>
      <c r="C55" s="62"/>
      <c r="D55" s="62"/>
      <c r="E55" s="107"/>
      <c r="F55" s="124"/>
      <c r="G55" s="62"/>
      <c r="H55" s="107"/>
      <c r="I55" s="124"/>
      <c r="J55" s="62"/>
      <c r="K55" s="62"/>
      <c r="L55" s="107"/>
      <c r="M55" s="124"/>
      <c r="N55" s="62"/>
      <c r="O55" s="62"/>
      <c r="P55" s="107"/>
      <c r="Q55" s="173"/>
      <c r="R55" s="584"/>
      <c r="S55" s="174"/>
      <c r="T55" s="174"/>
      <c r="U55" s="709" t="s">
        <v>1085</v>
      </c>
      <c r="V55" s="174" t="s">
        <v>1008</v>
      </c>
      <c r="W55" s="174"/>
      <c r="X55" s="174"/>
      <c r="Y55" s="709" t="s">
        <v>1085</v>
      </c>
      <c r="Z55" s="174" t="s">
        <v>997</v>
      </c>
      <c r="AA55" s="174"/>
      <c r="AB55" s="174"/>
      <c r="AC55" s="174"/>
      <c r="AD55" s="709" t="s">
        <v>1085</v>
      </c>
      <c r="AE55" s="1888"/>
      <c r="AF55" s="1888"/>
      <c r="AG55" s="1888"/>
      <c r="AH55" s="1888"/>
      <c r="AI55" s="1888"/>
      <c r="AJ55" s="585"/>
      <c r="AK55" s="109"/>
      <c r="AL55" s="63"/>
      <c r="AM55" s="63"/>
      <c r="AN55" s="63"/>
      <c r="AO55" s="124"/>
      <c r="AP55" s="62"/>
      <c r="AQ55" s="110"/>
      <c r="AR55" s="62"/>
      <c r="AS55" s="62"/>
      <c r="AT55" s="62"/>
      <c r="AU55" s="62"/>
      <c r="AV55" s="62"/>
      <c r="AW55" s="62"/>
      <c r="AX55" s="62"/>
    </row>
    <row r="56" spans="1:50" ht="12" customHeight="1">
      <c r="A56" s="1666"/>
      <c r="B56" s="124"/>
      <c r="C56" s="62"/>
      <c r="D56" s="62"/>
      <c r="E56" s="107"/>
      <c r="F56" s="124"/>
      <c r="G56" s="62"/>
      <c r="H56" s="107"/>
      <c r="I56" s="124"/>
      <c r="J56" s="62"/>
      <c r="K56" s="62"/>
      <c r="L56" s="107"/>
      <c r="M56" s="124"/>
      <c r="N56" s="62"/>
      <c r="O56" s="62"/>
      <c r="P56" s="107"/>
      <c r="Q56" s="124"/>
      <c r="R56" s="62" t="s">
        <v>999</v>
      </c>
      <c r="S56" s="62"/>
      <c r="T56" s="62"/>
      <c r="U56" s="694" t="s">
        <v>1085</v>
      </c>
      <c r="V56" s="62" t="s">
        <v>322</v>
      </c>
      <c r="W56" s="62"/>
      <c r="X56" s="62"/>
      <c r="Y56" s="694" t="s">
        <v>1085</v>
      </c>
      <c r="Z56" s="62" t="s">
        <v>1004</v>
      </c>
      <c r="AA56" s="62"/>
      <c r="AB56" s="62"/>
      <c r="AC56" s="62"/>
      <c r="AD56" s="694" t="s">
        <v>1085</v>
      </c>
      <c r="AE56" s="121" t="s">
        <v>1007</v>
      </c>
      <c r="AF56" s="62"/>
      <c r="AG56" s="62"/>
      <c r="AH56" s="62"/>
      <c r="AI56" s="62"/>
      <c r="AJ56" s="107"/>
      <c r="AK56" s="109"/>
      <c r="AL56" s="63"/>
      <c r="AM56" s="63"/>
      <c r="AN56" s="63"/>
      <c r="AO56" s="124"/>
      <c r="AP56" s="62"/>
      <c r="AQ56" s="110"/>
      <c r="AR56" s="62"/>
      <c r="AS56" s="62"/>
      <c r="AT56" s="62"/>
      <c r="AU56" s="62"/>
      <c r="AV56" s="62"/>
      <c r="AW56" s="62"/>
      <c r="AX56" s="62"/>
    </row>
    <row r="57" spans="1:50" ht="12" customHeight="1">
      <c r="A57" s="1666"/>
      <c r="B57" s="124"/>
      <c r="C57" s="62"/>
      <c r="D57" s="62"/>
      <c r="E57" s="107"/>
      <c r="F57" s="124"/>
      <c r="G57" s="62"/>
      <c r="H57" s="107"/>
      <c r="I57" s="124"/>
      <c r="J57" s="62"/>
      <c r="K57" s="62"/>
      <c r="L57" s="107"/>
      <c r="M57" s="124"/>
      <c r="N57" s="62"/>
      <c r="O57" s="62"/>
      <c r="P57" s="107"/>
      <c r="Q57" s="62"/>
      <c r="R57" s="62"/>
      <c r="S57" s="62"/>
      <c r="T57" s="62"/>
      <c r="U57" s="694" t="s">
        <v>1085</v>
      </c>
      <c r="V57" s="62" t="s">
        <v>1008</v>
      </c>
      <c r="W57" s="62"/>
      <c r="X57" s="62"/>
      <c r="Y57" s="694" t="s">
        <v>1085</v>
      </c>
      <c r="Z57" s="62" t="s">
        <v>997</v>
      </c>
      <c r="AA57" s="62"/>
      <c r="AB57" s="62"/>
      <c r="AC57" s="62"/>
      <c r="AD57" s="694" t="s">
        <v>1085</v>
      </c>
      <c r="AE57" s="1888"/>
      <c r="AF57" s="1888"/>
      <c r="AG57" s="1888"/>
      <c r="AH57" s="1888"/>
      <c r="AI57" s="1888"/>
      <c r="AJ57" s="107"/>
      <c r="AK57" s="109"/>
      <c r="AL57" s="63"/>
      <c r="AM57" s="63"/>
      <c r="AN57" s="63"/>
      <c r="AO57" s="124"/>
      <c r="AP57" s="62"/>
      <c r="AQ57" s="110"/>
      <c r="AR57" s="62"/>
      <c r="AS57" s="62"/>
      <c r="AT57" s="62"/>
      <c r="AU57" s="62"/>
      <c r="AV57" s="62"/>
      <c r="AW57" s="62"/>
      <c r="AX57" s="62"/>
    </row>
    <row r="58" spans="1:50" ht="12" customHeight="1">
      <c r="A58" s="1666"/>
      <c r="B58" s="124"/>
      <c r="C58" s="62"/>
      <c r="D58" s="62"/>
      <c r="E58" s="107"/>
      <c r="F58" s="124"/>
      <c r="G58" s="62"/>
      <c r="H58" s="107"/>
      <c r="I58" s="124"/>
      <c r="J58" s="62"/>
      <c r="K58" s="62"/>
      <c r="L58" s="107"/>
      <c r="M58" s="124"/>
      <c r="N58" s="62"/>
      <c r="O58" s="62"/>
      <c r="P58" s="107"/>
      <c r="Q58" s="582"/>
      <c r="R58" s="160" t="s">
        <v>1001</v>
      </c>
      <c r="S58" s="160"/>
      <c r="T58" s="160"/>
      <c r="U58" s="708" t="s">
        <v>1085</v>
      </c>
      <c r="V58" s="160" t="s">
        <v>322</v>
      </c>
      <c r="W58" s="160"/>
      <c r="X58" s="160"/>
      <c r="Y58" s="708" t="s">
        <v>1085</v>
      </c>
      <c r="Z58" s="160" t="s">
        <v>1004</v>
      </c>
      <c r="AA58" s="160"/>
      <c r="AB58" s="160"/>
      <c r="AC58" s="160"/>
      <c r="AD58" s="708" t="s">
        <v>1085</v>
      </c>
      <c r="AE58" s="161" t="s">
        <v>1007</v>
      </c>
      <c r="AF58" s="160"/>
      <c r="AG58" s="160"/>
      <c r="AH58" s="160"/>
      <c r="AI58" s="160"/>
      <c r="AJ58" s="583"/>
      <c r="AK58" s="109"/>
      <c r="AL58" s="63"/>
      <c r="AM58" s="63"/>
      <c r="AN58" s="63"/>
      <c r="AO58" s="124"/>
      <c r="AP58" s="62"/>
      <c r="AQ58" s="110"/>
      <c r="AR58" s="62"/>
      <c r="AS58" s="62"/>
      <c r="AT58" s="62"/>
      <c r="AU58" s="62"/>
      <c r="AV58" s="62"/>
      <c r="AW58" s="62"/>
      <c r="AX58" s="62"/>
    </row>
    <row r="59" spans="1:50" ht="12" customHeight="1">
      <c r="A59" s="1666"/>
      <c r="B59" s="124"/>
      <c r="C59" s="62"/>
      <c r="D59" s="62"/>
      <c r="E59" s="107"/>
      <c r="F59" s="124"/>
      <c r="G59" s="62"/>
      <c r="H59" s="107"/>
      <c r="I59" s="124"/>
      <c r="J59" s="62"/>
      <c r="K59" s="62"/>
      <c r="L59" s="107"/>
      <c r="M59" s="124"/>
      <c r="N59" s="62"/>
      <c r="O59" s="62"/>
      <c r="P59" s="107"/>
      <c r="Q59" s="127"/>
      <c r="R59" s="116"/>
      <c r="S59" s="116"/>
      <c r="T59" s="116"/>
      <c r="U59" s="695" t="s">
        <v>1085</v>
      </c>
      <c r="V59" s="116" t="s">
        <v>1008</v>
      </c>
      <c r="W59" s="116"/>
      <c r="X59" s="116"/>
      <c r="Y59" s="695" t="s">
        <v>1085</v>
      </c>
      <c r="Z59" s="116" t="s">
        <v>997</v>
      </c>
      <c r="AA59" s="116"/>
      <c r="AB59" s="116"/>
      <c r="AC59" s="116"/>
      <c r="AD59" s="695" t="s">
        <v>1085</v>
      </c>
      <c r="AE59" s="1888"/>
      <c r="AF59" s="1888"/>
      <c r="AG59" s="1888"/>
      <c r="AH59" s="1888"/>
      <c r="AI59" s="1888"/>
      <c r="AJ59" s="157"/>
      <c r="AK59" s="109"/>
      <c r="AL59" s="63"/>
      <c r="AM59" s="63"/>
      <c r="AN59" s="63"/>
      <c r="AO59" s="124"/>
      <c r="AP59" s="62"/>
      <c r="AQ59" s="110"/>
      <c r="AR59" s="62"/>
      <c r="AS59" s="62"/>
      <c r="AT59" s="62"/>
      <c r="AU59" s="62"/>
      <c r="AV59" s="62"/>
      <c r="AW59" s="62"/>
      <c r="AX59" s="62"/>
    </row>
    <row r="60" spans="1:50" ht="12" customHeight="1">
      <c r="A60" s="1666"/>
      <c r="B60" s="124"/>
      <c r="C60" s="62"/>
      <c r="D60" s="62"/>
      <c r="E60" s="107"/>
      <c r="F60" s="124"/>
      <c r="G60" s="62"/>
      <c r="H60" s="107"/>
      <c r="I60" s="124"/>
      <c r="J60" s="62"/>
      <c r="K60" s="62"/>
      <c r="L60" s="107"/>
      <c r="M60" s="124"/>
      <c r="N60" s="62"/>
      <c r="O60" s="62"/>
      <c r="P60" s="107"/>
      <c r="Q60" s="113" t="s">
        <v>539</v>
      </c>
      <c r="R60" s="113" t="s">
        <v>1010</v>
      </c>
      <c r="S60" s="113"/>
      <c r="T60" s="113"/>
      <c r="U60" s="113"/>
      <c r="V60" s="113"/>
      <c r="W60" s="113"/>
      <c r="X60" s="113"/>
      <c r="Y60" s="113"/>
      <c r="Z60" s="113"/>
      <c r="AA60" s="113"/>
      <c r="AB60" s="113"/>
      <c r="AC60" s="162"/>
      <c r="AD60" s="162"/>
      <c r="AE60" s="162"/>
      <c r="AF60" s="162"/>
      <c r="AG60" s="113"/>
      <c r="AH60" s="113"/>
      <c r="AI60" s="113"/>
      <c r="AJ60" s="115"/>
      <c r="AK60" s="109"/>
      <c r="AL60" s="63"/>
      <c r="AM60" s="63"/>
      <c r="AN60" s="63"/>
      <c r="AO60" s="124"/>
      <c r="AP60" s="62"/>
      <c r="AQ60" s="110"/>
      <c r="AR60" s="62"/>
      <c r="AS60" s="62"/>
      <c r="AT60" s="62"/>
      <c r="AU60" s="62"/>
      <c r="AV60" s="62"/>
      <c r="AW60" s="62"/>
      <c r="AX60" s="62"/>
    </row>
    <row r="61" spans="1:50" ht="12" customHeight="1">
      <c r="A61" s="1666"/>
      <c r="B61" s="124"/>
      <c r="C61" s="62"/>
      <c r="D61" s="62"/>
      <c r="E61" s="107"/>
      <c r="F61" s="124"/>
      <c r="G61" s="62"/>
      <c r="H61" s="107"/>
      <c r="I61" s="124"/>
      <c r="J61" s="62"/>
      <c r="K61" s="62"/>
      <c r="L61" s="107"/>
      <c r="M61" s="124"/>
      <c r="N61" s="62"/>
      <c r="O61" s="62"/>
      <c r="P61" s="107"/>
      <c r="Q61" s="582"/>
      <c r="R61" s="160" t="s">
        <v>989</v>
      </c>
      <c r="S61" s="160"/>
      <c r="T61" s="160"/>
      <c r="U61" s="708" t="s">
        <v>1085</v>
      </c>
      <c r="V61" s="160" t="s">
        <v>322</v>
      </c>
      <c r="W61" s="160"/>
      <c r="X61" s="160"/>
      <c r="Y61" s="708" t="s">
        <v>1085</v>
      </c>
      <c r="Z61" s="160" t="s">
        <v>1004</v>
      </c>
      <c r="AA61" s="160"/>
      <c r="AB61" s="160"/>
      <c r="AC61" s="160"/>
      <c r="AD61" s="708" t="s">
        <v>1085</v>
      </c>
      <c r="AE61" s="161" t="s">
        <v>1007</v>
      </c>
      <c r="AF61" s="160"/>
      <c r="AG61" s="160"/>
      <c r="AH61" s="160"/>
      <c r="AI61" s="160"/>
      <c r="AJ61" s="583"/>
      <c r="AK61" s="109"/>
      <c r="AL61" s="63"/>
      <c r="AM61" s="63"/>
      <c r="AN61" s="63"/>
      <c r="AO61" s="124"/>
      <c r="AP61" s="62"/>
      <c r="AQ61" s="110"/>
      <c r="AR61" s="62"/>
      <c r="AS61" s="62"/>
      <c r="AT61" s="62"/>
      <c r="AU61" s="62"/>
      <c r="AV61" s="62"/>
      <c r="AW61" s="62"/>
      <c r="AX61" s="62"/>
    </row>
    <row r="62" spans="1:50" ht="12" customHeight="1">
      <c r="A62" s="1666"/>
      <c r="B62" s="124"/>
      <c r="C62" s="62"/>
      <c r="D62" s="62"/>
      <c r="E62" s="107"/>
      <c r="F62" s="124"/>
      <c r="G62" s="62"/>
      <c r="H62" s="107"/>
      <c r="I62" s="124"/>
      <c r="J62" s="62"/>
      <c r="K62" s="62"/>
      <c r="L62" s="107"/>
      <c r="M62" s="124"/>
      <c r="N62" s="62"/>
      <c r="O62" s="62"/>
      <c r="P62" s="107"/>
      <c r="Q62" s="707" t="s">
        <v>1085</v>
      </c>
      <c r="R62" s="586" t="s">
        <v>1011</v>
      </c>
      <c r="S62" s="174"/>
      <c r="T62" s="174"/>
      <c r="U62" s="709" t="s">
        <v>1085</v>
      </c>
      <c r="V62" s="174" t="s">
        <v>1008</v>
      </c>
      <c r="W62" s="174"/>
      <c r="X62" s="174"/>
      <c r="Y62" s="709" t="s">
        <v>1085</v>
      </c>
      <c r="Z62" s="174" t="s">
        <v>997</v>
      </c>
      <c r="AA62" s="174"/>
      <c r="AB62" s="174"/>
      <c r="AC62" s="174"/>
      <c r="AD62" s="709" t="s">
        <v>1085</v>
      </c>
      <c r="AE62" s="1888"/>
      <c r="AF62" s="1888"/>
      <c r="AG62" s="1888"/>
      <c r="AH62" s="1888"/>
      <c r="AI62" s="1888"/>
      <c r="AJ62" s="585"/>
      <c r="AK62" s="109"/>
      <c r="AL62" s="63"/>
      <c r="AM62" s="63"/>
      <c r="AN62" s="63"/>
      <c r="AO62" s="124"/>
      <c r="AP62" s="62"/>
      <c r="AQ62" s="110"/>
      <c r="AR62" s="62"/>
      <c r="AS62" s="62"/>
      <c r="AT62" s="62"/>
      <c r="AU62" s="62"/>
      <c r="AV62" s="62"/>
      <c r="AW62" s="62"/>
      <c r="AX62" s="62"/>
    </row>
    <row r="63" spans="1:50" ht="12" customHeight="1">
      <c r="A63" s="1666"/>
      <c r="B63" s="124"/>
      <c r="C63" s="62"/>
      <c r="D63" s="62"/>
      <c r="E63" s="107"/>
      <c r="F63" s="124"/>
      <c r="G63" s="62"/>
      <c r="H63" s="107"/>
      <c r="I63" s="124"/>
      <c r="J63" s="62"/>
      <c r="K63" s="62"/>
      <c r="L63" s="107"/>
      <c r="M63" s="124"/>
      <c r="N63" s="62"/>
      <c r="O63" s="62"/>
      <c r="P63" s="107"/>
      <c r="Q63" s="582"/>
      <c r="R63" s="62" t="s">
        <v>672</v>
      </c>
      <c r="S63" s="62"/>
      <c r="T63" s="62"/>
      <c r="U63" s="694" t="s">
        <v>1085</v>
      </c>
      <c r="V63" s="62" t="s">
        <v>322</v>
      </c>
      <c r="W63" s="62"/>
      <c r="X63" s="62"/>
      <c r="Y63" s="694" t="s">
        <v>1085</v>
      </c>
      <c r="Z63" s="62" t="s">
        <v>1004</v>
      </c>
      <c r="AA63" s="62"/>
      <c r="AB63" s="62"/>
      <c r="AC63" s="62"/>
      <c r="AD63" s="694" t="s">
        <v>1085</v>
      </c>
      <c r="AE63" s="121" t="s">
        <v>1007</v>
      </c>
      <c r="AF63" s="62"/>
      <c r="AG63" s="62"/>
      <c r="AH63" s="62"/>
      <c r="AI63" s="62"/>
      <c r="AJ63" s="107"/>
      <c r="AK63" s="109"/>
      <c r="AL63" s="63"/>
      <c r="AM63" s="63"/>
      <c r="AN63" s="63"/>
      <c r="AO63" s="124"/>
      <c r="AP63" s="62"/>
      <c r="AQ63" s="110"/>
      <c r="AR63" s="62"/>
      <c r="AS63" s="62"/>
      <c r="AT63" s="62"/>
      <c r="AU63" s="62"/>
      <c r="AV63" s="62"/>
      <c r="AW63" s="62"/>
      <c r="AX63" s="62"/>
    </row>
    <row r="64" spans="1:50" ht="12" customHeight="1">
      <c r="A64" s="1666"/>
      <c r="B64" s="124"/>
      <c r="C64" s="62"/>
      <c r="D64" s="62"/>
      <c r="E64" s="107"/>
      <c r="F64" s="124"/>
      <c r="G64" s="62"/>
      <c r="H64" s="107"/>
      <c r="I64" s="124"/>
      <c r="J64" s="62"/>
      <c r="K64" s="62"/>
      <c r="L64" s="107"/>
      <c r="M64" s="124"/>
      <c r="N64" s="62"/>
      <c r="O64" s="62"/>
      <c r="P64" s="107"/>
      <c r="Q64" s="62"/>
      <c r="R64" s="125"/>
      <c r="S64" s="62"/>
      <c r="T64" s="62"/>
      <c r="U64" s="694" t="s">
        <v>1085</v>
      </c>
      <c r="V64" s="62" t="s">
        <v>1008</v>
      </c>
      <c r="W64" s="62"/>
      <c r="X64" s="62"/>
      <c r="Y64" s="694" t="s">
        <v>1085</v>
      </c>
      <c r="Z64" s="62" t="s">
        <v>997</v>
      </c>
      <c r="AA64" s="62"/>
      <c r="AB64" s="62"/>
      <c r="AC64" s="62"/>
      <c r="AD64" s="694" t="s">
        <v>1085</v>
      </c>
      <c r="AE64" s="1888"/>
      <c r="AF64" s="1888"/>
      <c r="AG64" s="1888"/>
      <c r="AH64" s="1888"/>
      <c r="AI64" s="1888"/>
      <c r="AJ64" s="107"/>
      <c r="AK64" s="109"/>
      <c r="AL64" s="63"/>
      <c r="AM64" s="63"/>
      <c r="AN64" s="63"/>
      <c r="AO64" s="124"/>
      <c r="AP64" s="62"/>
      <c r="AQ64" s="110"/>
      <c r="AR64" s="62"/>
      <c r="AS64" s="62"/>
      <c r="AT64" s="62"/>
      <c r="AU64" s="62"/>
      <c r="AV64" s="62"/>
      <c r="AW64" s="62"/>
      <c r="AX64" s="62"/>
    </row>
    <row r="65" spans="1:50" ht="12" customHeight="1">
      <c r="A65" s="1666"/>
      <c r="B65" s="124"/>
      <c r="C65" s="62"/>
      <c r="D65" s="62"/>
      <c r="E65" s="107"/>
      <c r="F65" s="124"/>
      <c r="G65" s="62"/>
      <c r="H65" s="107"/>
      <c r="I65" s="124"/>
      <c r="J65" s="62"/>
      <c r="K65" s="62"/>
      <c r="L65" s="107"/>
      <c r="M65" s="124"/>
      <c r="N65" s="62"/>
      <c r="O65" s="62"/>
      <c r="P65" s="107"/>
      <c r="Q65" s="582"/>
      <c r="R65" s="160" t="s">
        <v>996</v>
      </c>
      <c r="S65" s="160"/>
      <c r="T65" s="160"/>
      <c r="U65" s="708" t="s">
        <v>1085</v>
      </c>
      <c r="V65" s="160" t="s">
        <v>322</v>
      </c>
      <c r="W65" s="160"/>
      <c r="X65" s="160"/>
      <c r="Y65" s="708" t="s">
        <v>1085</v>
      </c>
      <c r="Z65" s="160" t="s">
        <v>1004</v>
      </c>
      <c r="AA65" s="160"/>
      <c r="AB65" s="160"/>
      <c r="AC65" s="160"/>
      <c r="AD65" s="708" t="s">
        <v>1085</v>
      </c>
      <c r="AE65" s="161" t="s">
        <v>1007</v>
      </c>
      <c r="AF65" s="160"/>
      <c r="AG65" s="160"/>
      <c r="AH65" s="160"/>
      <c r="AI65" s="160"/>
      <c r="AJ65" s="583"/>
      <c r="AK65" s="109"/>
      <c r="AL65" s="63"/>
      <c r="AM65" s="63"/>
      <c r="AN65" s="63"/>
      <c r="AO65" s="124"/>
      <c r="AP65" s="62"/>
      <c r="AQ65" s="110"/>
      <c r="AR65" s="62"/>
      <c r="AS65" s="62"/>
      <c r="AT65" s="62"/>
      <c r="AU65" s="62"/>
      <c r="AV65" s="62"/>
      <c r="AW65" s="62"/>
      <c r="AX65" s="62"/>
    </row>
    <row r="66" spans="1:50" ht="12" customHeight="1">
      <c r="A66" s="1666"/>
      <c r="B66" s="124"/>
      <c r="C66" s="62"/>
      <c r="D66" s="62"/>
      <c r="E66" s="107"/>
      <c r="F66" s="124"/>
      <c r="G66" s="62"/>
      <c r="H66" s="107"/>
      <c r="I66" s="124"/>
      <c r="J66" s="62"/>
      <c r="K66" s="62"/>
      <c r="L66" s="107"/>
      <c r="M66" s="124"/>
      <c r="N66" s="62"/>
      <c r="O66" s="62"/>
      <c r="P66" s="107"/>
      <c r="Q66" s="173"/>
      <c r="R66" s="584"/>
      <c r="S66" s="174"/>
      <c r="T66" s="174"/>
      <c r="U66" s="709" t="s">
        <v>1085</v>
      </c>
      <c r="V66" s="174" t="s">
        <v>1008</v>
      </c>
      <c r="W66" s="174"/>
      <c r="X66" s="174"/>
      <c r="Y66" s="709" t="s">
        <v>1085</v>
      </c>
      <c r="Z66" s="174" t="s">
        <v>997</v>
      </c>
      <c r="AA66" s="174"/>
      <c r="AB66" s="174"/>
      <c r="AC66" s="174"/>
      <c r="AD66" s="709" t="s">
        <v>1085</v>
      </c>
      <c r="AE66" s="1888"/>
      <c r="AF66" s="1888"/>
      <c r="AG66" s="1888"/>
      <c r="AH66" s="1888"/>
      <c r="AI66" s="1888"/>
      <c r="AJ66" s="585"/>
      <c r="AK66" s="109"/>
      <c r="AL66" s="63"/>
      <c r="AM66" s="63"/>
      <c r="AN66" s="63"/>
      <c r="AO66" s="124"/>
      <c r="AP66" s="62"/>
      <c r="AQ66" s="110"/>
      <c r="AR66" s="62"/>
      <c r="AS66" s="62"/>
      <c r="AT66" s="62"/>
      <c r="AU66" s="62"/>
      <c r="AV66" s="62"/>
      <c r="AW66" s="62"/>
      <c r="AX66" s="62"/>
    </row>
    <row r="67" spans="1:50" ht="12" customHeight="1">
      <c r="A67" s="1666"/>
      <c r="B67" s="124"/>
      <c r="C67" s="62"/>
      <c r="D67" s="62"/>
      <c r="E67" s="107"/>
      <c r="F67" s="124"/>
      <c r="G67" s="62"/>
      <c r="H67" s="107"/>
      <c r="I67" s="124"/>
      <c r="J67" s="62"/>
      <c r="K67" s="62"/>
      <c r="L67" s="107"/>
      <c r="M67" s="124"/>
      <c r="N67" s="62"/>
      <c r="O67" s="62"/>
      <c r="P67" s="107"/>
      <c r="Q67" s="582"/>
      <c r="R67" s="62" t="s">
        <v>999</v>
      </c>
      <c r="S67" s="62"/>
      <c r="T67" s="62"/>
      <c r="U67" s="694" t="s">
        <v>1085</v>
      </c>
      <c r="V67" s="62" t="s">
        <v>322</v>
      </c>
      <c r="W67" s="62"/>
      <c r="X67" s="62"/>
      <c r="Y67" s="694" t="s">
        <v>1085</v>
      </c>
      <c r="Z67" s="62" t="s">
        <v>1004</v>
      </c>
      <c r="AA67" s="62"/>
      <c r="AB67" s="62"/>
      <c r="AC67" s="62"/>
      <c r="AD67" s="694" t="s">
        <v>1085</v>
      </c>
      <c r="AE67" s="121" t="s">
        <v>1007</v>
      </c>
      <c r="AF67" s="62"/>
      <c r="AG67" s="62"/>
      <c r="AH67" s="62"/>
      <c r="AI67" s="62"/>
      <c r="AJ67" s="107"/>
      <c r="AK67" s="109"/>
      <c r="AL67" s="63"/>
      <c r="AM67" s="63"/>
      <c r="AN67" s="63"/>
      <c r="AO67" s="124"/>
      <c r="AP67" s="62"/>
      <c r="AQ67" s="110"/>
      <c r="AR67" s="62"/>
      <c r="AS67" s="62"/>
      <c r="AT67" s="62"/>
      <c r="AU67" s="62"/>
      <c r="AV67" s="62"/>
      <c r="AW67" s="62"/>
      <c r="AX67" s="62"/>
    </row>
    <row r="68" spans="1:50" ht="12" customHeight="1">
      <c r="A68" s="1666"/>
      <c r="B68" s="124"/>
      <c r="C68" s="62"/>
      <c r="D68" s="62"/>
      <c r="E68" s="107"/>
      <c r="F68" s="124"/>
      <c r="G68" s="62"/>
      <c r="H68" s="107"/>
      <c r="I68" s="124"/>
      <c r="J68" s="62"/>
      <c r="K68" s="62"/>
      <c r="L68" s="107"/>
      <c r="M68" s="124"/>
      <c r="N68" s="62"/>
      <c r="O68" s="62"/>
      <c r="P68" s="107"/>
      <c r="Q68" s="62"/>
      <c r="R68" s="62"/>
      <c r="S68" s="62"/>
      <c r="T68" s="62"/>
      <c r="U68" s="694" t="s">
        <v>1085</v>
      </c>
      <c r="V68" s="62" t="s">
        <v>1008</v>
      </c>
      <c r="W68" s="62"/>
      <c r="X68" s="62"/>
      <c r="Y68" s="694" t="s">
        <v>1085</v>
      </c>
      <c r="Z68" s="62" t="s">
        <v>997</v>
      </c>
      <c r="AA68" s="62"/>
      <c r="AB68" s="62"/>
      <c r="AC68" s="62"/>
      <c r="AD68" s="694" t="s">
        <v>1085</v>
      </c>
      <c r="AE68" s="1888"/>
      <c r="AF68" s="1888"/>
      <c r="AG68" s="1888"/>
      <c r="AH68" s="1888"/>
      <c r="AI68" s="1888"/>
      <c r="AJ68" s="107"/>
      <c r="AK68" s="109"/>
      <c r="AL68" s="63"/>
      <c r="AM68" s="63"/>
      <c r="AN68" s="63"/>
      <c r="AO68" s="124"/>
      <c r="AP68" s="62"/>
      <c r="AQ68" s="110"/>
      <c r="AR68" s="62"/>
      <c r="AS68" s="62"/>
      <c r="AT68" s="62"/>
      <c r="AU68" s="62"/>
      <c r="AV68" s="62"/>
      <c r="AW68" s="62"/>
      <c r="AX68" s="62"/>
    </row>
    <row r="69" spans="1:50" ht="12" customHeight="1">
      <c r="A69" s="1666"/>
      <c r="B69" s="124"/>
      <c r="C69" s="62"/>
      <c r="D69" s="62"/>
      <c r="E69" s="107"/>
      <c r="F69" s="124"/>
      <c r="G69" s="62"/>
      <c r="H69" s="107"/>
      <c r="I69" s="124"/>
      <c r="J69" s="62"/>
      <c r="K69" s="62"/>
      <c r="L69" s="107"/>
      <c r="M69" s="124"/>
      <c r="N69" s="62"/>
      <c r="O69" s="62"/>
      <c r="P69" s="107"/>
      <c r="Q69" s="582"/>
      <c r="R69" s="160" t="s">
        <v>1001</v>
      </c>
      <c r="S69" s="160"/>
      <c r="T69" s="160"/>
      <c r="U69" s="708" t="s">
        <v>1085</v>
      </c>
      <c r="V69" s="160" t="s">
        <v>322</v>
      </c>
      <c r="W69" s="160"/>
      <c r="X69" s="160"/>
      <c r="Y69" s="708" t="s">
        <v>1085</v>
      </c>
      <c r="Z69" s="160" t="s">
        <v>1004</v>
      </c>
      <c r="AA69" s="160"/>
      <c r="AB69" s="160"/>
      <c r="AC69" s="160"/>
      <c r="AD69" s="708" t="s">
        <v>1085</v>
      </c>
      <c r="AE69" s="161" t="s">
        <v>1007</v>
      </c>
      <c r="AF69" s="160"/>
      <c r="AG69" s="160"/>
      <c r="AH69" s="160"/>
      <c r="AI69" s="160"/>
      <c r="AJ69" s="583"/>
      <c r="AK69" s="109"/>
      <c r="AL69" s="63"/>
      <c r="AM69" s="63"/>
      <c r="AN69" s="63"/>
      <c r="AO69" s="124"/>
      <c r="AP69" s="62"/>
      <c r="AQ69" s="110"/>
      <c r="AR69" s="62"/>
      <c r="AS69" s="62"/>
      <c r="AT69" s="62"/>
      <c r="AU69" s="62"/>
      <c r="AV69" s="62"/>
      <c r="AW69" s="62"/>
      <c r="AX69" s="62"/>
    </row>
    <row r="70" spans="1:50" ht="12" customHeight="1">
      <c r="A70" s="1666"/>
      <c r="B70" s="124"/>
      <c r="C70" s="62"/>
      <c r="D70" s="62"/>
      <c r="E70" s="107"/>
      <c r="F70" s="124"/>
      <c r="G70" s="62"/>
      <c r="H70" s="107"/>
      <c r="I70" s="124"/>
      <c r="J70" s="62"/>
      <c r="K70" s="62"/>
      <c r="L70" s="107"/>
      <c r="M70" s="124"/>
      <c r="N70" s="62"/>
      <c r="O70" s="62"/>
      <c r="P70" s="107"/>
      <c r="Q70" s="701" t="s">
        <v>1085</v>
      </c>
      <c r="R70" s="139" t="s">
        <v>1011</v>
      </c>
      <c r="S70" s="116"/>
      <c r="T70" s="116"/>
      <c r="U70" s="695" t="s">
        <v>1085</v>
      </c>
      <c r="V70" s="116" t="s">
        <v>1008</v>
      </c>
      <c r="W70" s="116"/>
      <c r="X70" s="116"/>
      <c r="Y70" s="695" t="s">
        <v>1085</v>
      </c>
      <c r="Z70" s="116" t="s">
        <v>997</v>
      </c>
      <c r="AA70" s="116"/>
      <c r="AB70" s="116"/>
      <c r="AC70" s="116"/>
      <c r="AD70" s="695" t="s">
        <v>1085</v>
      </c>
      <c r="AE70" s="1888"/>
      <c r="AF70" s="1888"/>
      <c r="AG70" s="1888"/>
      <c r="AH70" s="1888"/>
      <c r="AI70" s="1888"/>
      <c r="AJ70" s="157"/>
      <c r="AK70" s="109"/>
      <c r="AL70" s="63"/>
      <c r="AM70" s="63"/>
      <c r="AN70" s="63"/>
      <c r="AO70" s="124"/>
      <c r="AP70" s="62"/>
      <c r="AQ70" s="110"/>
      <c r="AR70" s="62"/>
      <c r="AS70" s="62"/>
      <c r="AT70" s="62"/>
      <c r="AU70" s="62"/>
      <c r="AV70" s="62"/>
      <c r="AW70" s="62"/>
      <c r="AX70" s="62"/>
    </row>
    <row r="71" spans="1:50" ht="12" customHeight="1">
      <c r="A71" s="1666"/>
      <c r="B71" s="124"/>
      <c r="C71" s="62"/>
      <c r="D71" s="62"/>
      <c r="E71" s="107"/>
      <c r="F71" s="124"/>
      <c r="G71" s="62"/>
      <c r="H71" s="107"/>
      <c r="I71" s="124"/>
      <c r="J71" s="62"/>
      <c r="K71" s="62"/>
      <c r="L71" s="107"/>
      <c r="M71" s="124"/>
      <c r="N71" s="62"/>
      <c r="O71" s="62"/>
      <c r="P71" s="107"/>
      <c r="Q71" s="113" t="s">
        <v>539</v>
      </c>
      <c r="R71" s="113" t="s">
        <v>1012</v>
      </c>
      <c r="S71" s="113"/>
      <c r="T71" s="113"/>
      <c r="U71" s="113"/>
      <c r="V71" s="113"/>
      <c r="W71" s="113"/>
      <c r="X71" s="113"/>
      <c r="Y71" s="113"/>
      <c r="Z71" s="113"/>
      <c r="AA71" s="694" t="s">
        <v>1085</v>
      </c>
      <c r="AB71" s="123" t="s">
        <v>164</v>
      </c>
      <c r="AC71" s="162"/>
      <c r="AD71" s="162"/>
      <c r="AE71" s="162"/>
      <c r="AF71" s="162"/>
      <c r="AG71" s="113"/>
      <c r="AH71" s="113"/>
      <c r="AI71" s="113"/>
      <c r="AJ71" s="115"/>
      <c r="AK71" s="109"/>
      <c r="AL71" s="63"/>
      <c r="AM71" s="63"/>
      <c r="AN71" s="63"/>
      <c r="AO71" s="124"/>
      <c r="AP71" s="62"/>
      <c r="AQ71" s="110"/>
      <c r="AR71" s="62"/>
      <c r="AS71" s="62"/>
      <c r="AT71" s="62"/>
      <c r="AU71" s="62"/>
      <c r="AV71" s="62"/>
      <c r="AW71" s="62"/>
      <c r="AX71" s="62"/>
    </row>
    <row r="72" spans="1:50" ht="12" customHeight="1">
      <c r="A72" s="1666"/>
      <c r="B72" s="124"/>
      <c r="C72" s="62"/>
      <c r="D72" s="62"/>
      <c r="E72" s="107"/>
      <c r="F72" s="124"/>
      <c r="G72" s="62"/>
      <c r="H72" s="107"/>
      <c r="I72" s="124"/>
      <c r="J72" s="62"/>
      <c r="K72" s="62"/>
      <c r="L72" s="107"/>
      <c r="M72" s="124"/>
      <c r="N72" s="62"/>
      <c r="O72" s="62"/>
      <c r="P72" s="107"/>
      <c r="Q72" s="62"/>
      <c r="R72" s="62"/>
      <c r="S72" s="62" t="s">
        <v>1013</v>
      </c>
      <c r="T72" s="62"/>
      <c r="U72" s="62" t="s">
        <v>1614</v>
      </c>
      <c r="V72" s="1699"/>
      <c r="W72" s="1699"/>
      <c r="X72" s="1699"/>
      <c r="Y72" s="1699"/>
      <c r="Z72" s="1699"/>
      <c r="AA72" s="1699"/>
      <c r="AB72" s="1699"/>
      <c r="AC72" s="1699"/>
      <c r="AD72" s="1699"/>
      <c r="AE72" s="1699"/>
      <c r="AF72" s="1699"/>
      <c r="AG72" s="62" t="s">
        <v>1302</v>
      </c>
      <c r="AH72" s="62"/>
      <c r="AI72" s="62"/>
      <c r="AJ72" s="107"/>
      <c r="AK72" s="109"/>
      <c r="AL72" s="63"/>
      <c r="AM72" s="63"/>
      <c r="AN72" s="63"/>
      <c r="AO72" s="124"/>
      <c r="AP72" s="62"/>
      <c r="AQ72" s="110"/>
      <c r="AR72" s="62"/>
      <c r="AS72" s="62"/>
      <c r="AT72" s="62"/>
      <c r="AU72" s="62"/>
      <c r="AV72" s="62"/>
      <c r="AW72" s="62"/>
      <c r="AX72" s="62"/>
    </row>
    <row r="73" spans="1:50" ht="12" customHeight="1">
      <c r="A73" s="1666"/>
      <c r="B73" s="124"/>
      <c r="C73" s="62"/>
      <c r="D73" s="62"/>
      <c r="E73" s="107"/>
      <c r="F73" s="124"/>
      <c r="G73" s="62"/>
      <c r="H73" s="107"/>
      <c r="I73" s="124"/>
      <c r="J73" s="62"/>
      <c r="K73" s="62"/>
      <c r="L73" s="107"/>
      <c r="M73" s="124"/>
      <c r="N73" s="62"/>
      <c r="O73" s="62"/>
      <c r="P73" s="107"/>
      <c r="Q73" s="62"/>
      <c r="R73" s="62" t="s">
        <v>1014</v>
      </c>
      <c r="S73" s="62"/>
      <c r="T73" s="62"/>
      <c r="U73" s="694" t="s">
        <v>1085</v>
      </c>
      <c r="V73" s="62" t="s">
        <v>322</v>
      </c>
      <c r="W73" s="62"/>
      <c r="X73" s="62"/>
      <c r="Y73" s="694" t="s">
        <v>1085</v>
      </c>
      <c r="Z73" s="62" t="s">
        <v>1004</v>
      </c>
      <c r="AA73" s="62"/>
      <c r="AB73" s="62"/>
      <c r="AC73" s="62"/>
      <c r="AD73" s="694" t="s">
        <v>1085</v>
      </c>
      <c r="AE73" s="121" t="s">
        <v>499</v>
      </c>
      <c r="AF73" s="62"/>
      <c r="AG73" s="62"/>
      <c r="AH73" s="62"/>
      <c r="AI73" s="62"/>
      <c r="AJ73" s="107"/>
      <c r="AK73" s="109"/>
      <c r="AL73" s="63"/>
      <c r="AM73" s="63"/>
      <c r="AN73" s="63"/>
      <c r="AO73" s="124"/>
      <c r="AP73" s="62"/>
      <c r="AQ73" s="110"/>
      <c r="AR73" s="62"/>
      <c r="AS73" s="62"/>
      <c r="AT73" s="62"/>
      <c r="AU73" s="62"/>
      <c r="AV73" s="62"/>
      <c r="AW73" s="62"/>
      <c r="AX73" s="62"/>
    </row>
    <row r="74" spans="1:50" ht="12" customHeight="1">
      <c r="A74" s="1666"/>
      <c r="B74" s="124"/>
      <c r="C74" s="62"/>
      <c r="D74" s="62"/>
      <c r="E74" s="107"/>
      <c r="F74" s="124"/>
      <c r="G74" s="62"/>
      <c r="H74" s="107"/>
      <c r="I74" s="124"/>
      <c r="J74" s="62"/>
      <c r="K74" s="62"/>
      <c r="L74" s="107"/>
      <c r="M74" s="124"/>
      <c r="N74" s="62"/>
      <c r="O74" s="62"/>
      <c r="P74" s="107"/>
      <c r="Q74" s="62"/>
      <c r="R74" s="62"/>
      <c r="S74" s="62"/>
      <c r="T74" s="62"/>
      <c r="U74" s="694" t="s">
        <v>1085</v>
      </c>
      <c r="V74" s="62" t="s">
        <v>1008</v>
      </c>
      <c r="W74" s="62"/>
      <c r="X74" s="62"/>
      <c r="Y74" s="694" t="s">
        <v>1085</v>
      </c>
      <c r="Z74" s="62" t="s">
        <v>997</v>
      </c>
      <c r="AA74" s="116"/>
      <c r="AB74" s="116"/>
      <c r="AC74" s="62"/>
      <c r="AD74" s="694" t="s">
        <v>1085</v>
      </c>
      <c r="AE74" s="1888"/>
      <c r="AF74" s="1888"/>
      <c r="AG74" s="1888"/>
      <c r="AH74" s="1888"/>
      <c r="AI74" s="1888"/>
      <c r="AJ74" s="157"/>
      <c r="AK74" s="109"/>
      <c r="AL74" s="63"/>
      <c r="AM74" s="63"/>
      <c r="AN74" s="63"/>
      <c r="AO74" s="124"/>
      <c r="AP74" s="62"/>
      <c r="AQ74" s="110"/>
      <c r="AR74" s="62"/>
      <c r="AS74" s="62"/>
      <c r="AT74" s="62"/>
      <c r="AU74" s="62"/>
      <c r="AV74" s="62"/>
      <c r="AW74" s="62"/>
      <c r="AX74" s="62"/>
    </row>
    <row r="75" spans="1:50" ht="12" customHeight="1">
      <c r="A75" s="1666"/>
      <c r="B75" s="124"/>
      <c r="C75" s="62"/>
      <c r="D75" s="62"/>
      <c r="E75" s="107"/>
      <c r="F75" s="124"/>
      <c r="G75" s="62"/>
      <c r="H75" s="107"/>
      <c r="I75" s="124"/>
      <c r="J75" s="62"/>
      <c r="K75" s="62"/>
      <c r="L75" s="107"/>
      <c r="M75" s="124"/>
      <c r="N75" s="62"/>
      <c r="O75" s="62"/>
      <c r="P75" s="107"/>
      <c r="Q75" s="113" t="s">
        <v>539</v>
      </c>
      <c r="R75" s="113" t="s">
        <v>1015</v>
      </c>
      <c r="S75" s="113"/>
      <c r="T75" s="113"/>
      <c r="U75" s="113"/>
      <c r="V75" s="113"/>
      <c r="W75" s="113"/>
      <c r="X75" s="113"/>
      <c r="Y75" s="113"/>
      <c r="Z75" s="113"/>
      <c r="AA75" s="694" t="s">
        <v>1085</v>
      </c>
      <c r="AB75" s="123" t="s">
        <v>164</v>
      </c>
      <c r="AC75" s="162"/>
      <c r="AD75" s="162"/>
      <c r="AE75" s="162"/>
      <c r="AF75" s="162"/>
      <c r="AG75" s="113"/>
      <c r="AH75" s="113"/>
      <c r="AI75" s="113"/>
      <c r="AJ75" s="115"/>
      <c r="AK75" s="109"/>
      <c r="AL75" s="63"/>
      <c r="AM75" s="63"/>
      <c r="AN75" s="63"/>
      <c r="AO75" s="124"/>
      <c r="AP75" s="62"/>
      <c r="AQ75" s="110"/>
      <c r="AR75" s="62"/>
      <c r="AS75" s="62"/>
      <c r="AT75" s="62"/>
      <c r="AU75" s="62"/>
      <c r="AV75" s="62"/>
      <c r="AW75" s="62"/>
      <c r="AX75" s="62"/>
    </row>
    <row r="76" spans="1:50" ht="12" customHeight="1">
      <c r="A76" s="1666"/>
      <c r="B76" s="124"/>
      <c r="C76" s="62"/>
      <c r="D76" s="62"/>
      <c r="E76" s="107"/>
      <c r="F76" s="124"/>
      <c r="G76" s="62"/>
      <c r="H76" s="107"/>
      <c r="I76" s="124"/>
      <c r="J76" s="62"/>
      <c r="K76" s="62"/>
      <c r="L76" s="107"/>
      <c r="M76" s="124"/>
      <c r="N76" s="62"/>
      <c r="O76" s="62"/>
      <c r="P76" s="107"/>
      <c r="Q76" s="62"/>
      <c r="R76" s="62"/>
      <c r="S76" s="62" t="s">
        <v>1013</v>
      </c>
      <c r="T76" s="62"/>
      <c r="U76" s="62" t="s">
        <v>1614</v>
      </c>
      <c r="V76" s="1699"/>
      <c r="W76" s="1699"/>
      <c r="X76" s="1699"/>
      <c r="Y76" s="1699"/>
      <c r="Z76" s="1699"/>
      <c r="AA76" s="1699"/>
      <c r="AB76" s="1699"/>
      <c r="AC76" s="1699"/>
      <c r="AD76" s="1699"/>
      <c r="AE76" s="1699"/>
      <c r="AF76" s="1699"/>
      <c r="AG76" s="62" t="s">
        <v>1302</v>
      </c>
      <c r="AH76" s="62"/>
      <c r="AI76" s="62"/>
      <c r="AJ76" s="107"/>
      <c r="AK76" s="109"/>
      <c r="AL76" s="63"/>
      <c r="AM76" s="63"/>
      <c r="AN76" s="63"/>
      <c r="AO76" s="124"/>
      <c r="AP76" s="62"/>
      <c r="AQ76" s="110"/>
      <c r="AR76" s="62"/>
      <c r="AS76" s="62"/>
      <c r="AT76" s="62"/>
      <c r="AU76" s="62"/>
      <c r="AV76" s="62"/>
      <c r="AW76" s="62"/>
      <c r="AX76" s="62"/>
    </row>
    <row r="77" spans="1:50" ht="12" customHeight="1">
      <c r="A77" s="1666"/>
      <c r="B77" s="124"/>
      <c r="C77" s="62"/>
      <c r="D77" s="62"/>
      <c r="E77" s="107"/>
      <c r="F77" s="124"/>
      <c r="G77" s="62"/>
      <c r="H77" s="107"/>
      <c r="I77" s="124"/>
      <c r="J77" s="62"/>
      <c r="K77" s="62"/>
      <c r="L77" s="107"/>
      <c r="M77" s="124"/>
      <c r="N77" s="62"/>
      <c r="O77" s="62"/>
      <c r="P77" s="107"/>
      <c r="Q77" s="62"/>
      <c r="R77" s="62" t="s">
        <v>1014</v>
      </c>
      <c r="S77" s="62"/>
      <c r="T77" s="62"/>
      <c r="U77" s="694" t="s">
        <v>1085</v>
      </c>
      <c r="V77" s="62" t="s">
        <v>322</v>
      </c>
      <c r="W77" s="62"/>
      <c r="X77" s="62"/>
      <c r="Y77" s="694" t="s">
        <v>1085</v>
      </c>
      <c r="Z77" s="62" t="s">
        <v>1004</v>
      </c>
      <c r="AA77" s="62"/>
      <c r="AB77" s="62"/>
      <c r="AC77" s="62"/>
      <c r="AD77" s="694" t="s">
        <v>1085</v>
      </c>
      <c r="AE77" s="121" t="s">
        <v>499</v>
      </c>
      <c r="AF77" s="62"/>
      <c r="AG77" s="62"/>
      <c r="AH77" s="62"/>
      <c r="AI77" s="62"/>
      <c r="AJ77" s="107"/>
      <c r="AK77" s="109"/>
      <c r="AL77" s="63"/>
      <c r="AM77" s="63"/>
      <c r="AN77" s="63"/>
      <c r="AO77" s="124"/>
      <c r="AP77" s="62"/>
      <c r="AQ77" s="110"/>
      <c r="AR77" s="62"/>
      <c r="AS77" s="62"/>
      <c r="AT77" s="62"/>
      <c r="AU77" s="62"/>
      <c r="AV77" s="62"/>
      <c r="AW77" s="62"/>
      <c r="AX77" s="62"/>
    </row>
    <row r="78" spans="1:50" ht="12" customHeight="1">
      <c r="A78" s="1666"/>
      <c r="B78" s="124"/>
      <c r="C78" s="62"/>
      <c r="D78" s="62"/>
      <c r="E78" s="107"/>
      <c r="F78" s="124"/>
      <c r="G78" s="62"/>
      <c r="H78" s="107"/>
      <c r="I78" s="124"/>
      <c r="J78" s="62"/>
      <c r="K78" s="62"/>
      <c r="L78" s="107"/>
      <c r="M78" s="124"/>
      <c r="N78" s="62"/>
      <c r="O78" s="62"/>
      <c r="P78" s="107"/>
      <c r="Q78" s="62"/>
      <c r="R78" s="62"/>
      <c r="S78" s="62"/>
      <c r="T78" s="62"/>
      <c r="U78" s="694" t="s">
        <v>1085</v>
      </c>
      <c r="V78" s="62" t="s">
        <v>1008</v>
      </c>
      <c r="W78" s="62"/>
      <c r="X78" s="62"/>
      <c r="Y78" s="694" t="s">
        <v>1085</v>
      </c>
      <c r="Z78" s="62" t="s">
        <v>997</v>
      </c>
      <c r="AA78" s="116"/>
      <c r="AB78" s="116"/>
      <c r="AC78" s="62"/>
      <c r="AD78" s="694" t="s">
        <v>1085</v>
      </c>
      <c r="AE78" s="1888"/>
      <c r="AF78" s="1888"/>
      <c r="AG78" s="1888"/>
      <c r="AH78" s="1888"/>
      <c r="AI78" s="1888"/>
      <c r="AJ78" s="157"/>
      <c r="AK78" s="109"/>
      <c r="AL78" s="63"/>
      <c r="AM78" s="63"/>
      <c r="AN78" s="63"/>
      <c r="AO78" s="124"/>
      <c r="AP78" s="62"/>
      <c r="AQ78" s="110"/>
      <c r="AR78" s="62"/>
      <c r="AS78" s="62"/>
      <c r="AT78" s="62"/>
      <c r="AU78" s="62"/>
      <c r="AV78" s="62"/>
      <c r="AW78" s="62"/>
      <c r="AX78" s="62"/>
    </row>
    <row r="79" spans="1:50" ht="12" customHeight="1">
      <c r="A79" s="1666"/>
      <c r="B79" s="124"/>
      <c r="C79" s="62"/>
      <c r="D79" s="62"/>
      <c r="E79" s="107"/>
      <c r="F79" s="124"/>
      <c r="G79" s="62"/>
      <c r="H79" s="107"/>
      <c r="I79" s="124"/>
      <c r="J79" s="62"/>
      <c r="K79" s="62"/>
      <c r="L79" s="107"/>
      <c r="M79" s="124"/>
      <c r="N79" s="62"/>
      <c r="O79" s="62"/>
      <c r="P79" s="107"/>
      <c r="Q79" s="113" t="s">
        <v>539</v>
      </c>
      <c r="R79" s="113" t="s">
        <v>1016</v>
      </c>
      <c r="S79" s="113"/>
      <c r="T79" s="113"/>
      <c r="U79" s="113"/>
      <c r="V79" s="113"/>
      <c r="W79" s="113"/>
      <c r="X79" s="113"/>
      <c r="Y79" s="113"/>
      <c r="Z79" s="113"/>
      <c r="AA79" s="694" t="s">
        <v>1085</v>
      </c>
      <c r="AB79" s="123" t="s">
        <v>164</v>
      </c>
      <c r="AC79" s="162"/>
      <c r="AD79" s="162"/>
      <c r="AE79" s="162"/>
      <c r="AF79" s="162"/>
      <c r="AG79" s="113"/>
      <c r="AH79" s="113"/>
      <c r="AI79" s="113"/>
      <c r="AJ79" s="115"/>
      <c r="AK79" s="109"/>
      <c r="AL79" s="63"/>
      <c r="AM79" s="63"/>
      <c r="AN79" s="63"/>
      <c r="AO79" s="124"/>
      <c r="AP79" s="62"/>
      <c r="AQ79" s="110"/>
      <c r="AR79" s="62"/>
      <c r="AS79" s="62"/>
      <c r="AT79" s="62"/>
      <c r="AU79" s="62"/>
      <c r="AV79" s="62"/>
      <c r="AW79" s="62"/>
      <c r="AX79" s="62"/>
    </row>
    <row r="80" spans="1:50" ht="12" customHeight="1">
      <c r="A80" s="1666"/>
      <c r="B80" s="124"/>
      <c r="C80" s="62"/>
      <c r="D80" s="62"/>
      <c r="E80" s="107"/>
      <c r="F80" s="124"/>
      <c r="G80" s="62"/>
      <c r="H80" s="107"/>
      <c r="I80" s="124"/>
      <c r="J80" s="62"/>
      <c r="K80" s="62"/>
      <c r="L80" s="107"/>
      <c r="M80" s="124"/>
      <c r="N80" s="62"/>
      <c r="O80" s="62"/>
      <c r="P80" s="107"/>
      <c r="Q80" s="62"/>
      <c r="R80" s="62"/>
      <c r="S80" s="62" t="s">
        <v>1013</v>
      </c>
      <c r="T80" s="62"/>
      <c r="U80" s="62" t="s">
        <v>1614</v>
      </c>
      <c r="V80" s="1699"/>
      <c r="W80" s="1699"/>
      <c r="X80" s="1699"/>
      <c r="Y80" s="1699"/>
      <c r="Z80" s="1699"/>
      <c r="AA80" s="1699"/>
      <c r="AB80" s="1699"/>
      <c r="AC80" s="1699"/>
      <c r="AD80" s="1699"/>
      <c r="AE80" s="1699"/>
      <c r="AF80" s="1699"/>
      <c r="AG80" s="62" t="s">
        <v>1302</v>
      </c>
      <c r="AH80" s="62"/>
      <c r="AI80" s="62"/>
      <c r="AJ80" s="107"/>
      <c r="AK80" s="109"/>
      <c r="AL80" s="63"/>
      <c r="AM80" s="63"/>
      <c r="AN80" s="63"/>
      <c r="AO80" s="124"/>
      <c r="AP80" s="62"/>
      <c r="AQ80" s="110"/>
      <c r="AR80" s="62"/>
      <c r="AS80" s="62"/>
      <c r="AT80" s="62"/>
      <c r="AU80" s="62"/>
      <c r="AV80" s="62"/>
      <c r="AW80" s="62"/>
      <c r="AX80" s="62"/>
    </row>
    <row r="81" spans="1:50" ht="12" customHeight="1">
      <c r="A81" s="1666"/>
      <c r="B81" s="124"/>
      <c r="C81" s="62"/>
      <c r="D81" s="62"/>
      <c r="E81" s="107"/>
      <c r="F81" s="124"/>
      <c r="G81" s="62"/>
      <c r="H81" s="107"/>
      <c r="I81" s="124" t="s">
        <v>1529</v>
      </c>
      <c r="J81" s="62"/>
      <c r="K81" s="62"/>
      <c r="L81" s="107"/>
      <c r="M81" s="124"/>
      <c r="N81" s="62"/>
      <c r="O81" s="62"/>
      <c r="P81" s="107"/>
      <c r="Q81" s="62"/>
      <c r="R81" s="62" t="s">
        <v>1014</v>
      </c>
      <c r="S81" s="62"/>
      <c r="T81" s="62"/>
      <c r="U81" s="694" t="s">
        <v>1085</v>
      </c>
      <c r="V81" s="62" t="s">
        <v>322</v>
      </c>
      <c r="W81" s="62"/>
      <c r="X81" s="62"/>
      <c r="Y81" s="694" t="s">
        <v>1085</v>
      </c>
      <c r="Z81" s="62" t="s">
        <v>1004</v>
      </c>
      <c r="AA81" s="62"/>
      <c r="AB81" s="62"/>
      <c r="AC81" s="62"/>
      <c r="AD81" s="694" t="s">
        <v>1085</v>
      </c>
      <c r="AE81" s="121" t="s">
        <v>499</v>
      </c>
      <c r="AF81" s="62"/>
      <c r="AG81" s="62"/>
      <c r="AH81" s="62"/>
      <c r="AI81" s="62"/>
      <c r="AJ81" s="107"/>
      <c r="AK81" s="109"/>
      <c r="AL81" s="63"/>
      <c r="AM81" s="63"/>
      <c r="AN81" s="63"/>
      <c r="AO81" s="124"/>
      <c r="AP81" s="62"/>
      <c r="AQ81" s="110"/>
      <c r="AR81" s="62"/>
      <c r="AS81" s="62"/>
      <c r="AT81" s="62"/>
      <c r="AU81" s="62"/>
      <c r="AV81" s="62"/>
      <c r="AW81" s="62"/>
      <c r="AX81" s="62"/>
    </row>
    <row r="82" spans="1:50" ht="12" customHeight="1" thickBot="1">
      <c r="A82" s="1667"/>
      <c r="B82" s="145"/>
      <c r="C82" s="131"/>
      <c r="D82" s="131"/>
      <c r="E82" s="133"/>
      <c r="F82" s="145"/>
      <c r="G82" s="131"/>
      <c r="H82" s="133"/>
      <c r="I82" s="145" t="s">
        <v>1530</v>
      </c>
      <c r="J82" s="131"/>
      <c r="K82" s="131"/>
      <c r="L82" s="133"/>
      <c r="M82" s="145"/>
      <c r="N82" s="131"/>
      <c r="O82" s="131"/>
      <c r="P82" s="133"/>
      <c r="Q82" s="131"/>
      <c r="R82" s="131"/>
      <c r="S82" s="131"/>
      <c r="T82" s="131"/>
      <c r="U82" s="700" t="s">
        <v>1085</v>
      </c>
      <c r="V82" s="131" t="s">
        <v>1008</v>
      </c>
      <c r="W82" s="131"/>
      <c r="X82" s="131"/>
      <c r="Y82" s="700" t="s">
        <v>1085</v>
      </c>
      <c r="Z82" s="131" t="s">
        <v>997</v>
      </c>
      <c r="AA82" s="131"/>
      <c r="AB82" s="131"/>
      <c r="AC82" s="131"/>
      <c r="AD82" s="700" t="s">
        <v>1085</v>
      </c>
      <c r="AE82" s="1843"/>
      <c r="AF82" s="1843"/>
      <c r="AG82" s="1843"/>
      <c r="AH82" s="1843"/>
      <c r="AI82" s="1843"/>
      <c r="AJ82" s="133"/>
      <c r="AK82" s="134"/>
      <c r="AL82" s="66"/>
      <c r="AM82" s="66"/>
      <c r="AN82" s="66"/>
      <c r="AO82" s="145"/>
      <c r="AP82" s="131"/>
      <c r="AQ82" s="135"/>
      <c r="AR82" s="62"/>
      <c r="AS82" s="62"/>
      <c r="AT82" s="62"/>
      <c r="AU82" s="62"/>
      <c r="AV82" s="62"/>
      <c r="AW82" s="62"/>
      <c r="AX82" s="62"/>
    </row>
    <row r="83" spans="1:50" ht="12" customHeight="1"/>
    <row r="84" spans="1:50" ht="12" customHeight="1"/>
    <row r="85" spans="1:50" ht="12" customHeight="1"/>
    <row r="86" spans="1:50" ht="12" customHeight="1"/>
    <row r="87" spans="1:50" ht="12" customHeight="1"/>
    <row r="88" spans="1:50" ht="12" customHeight="1"/>
    <row r="89" spans="1:50" ht="12" customHeight="1"/>
    <row r="90" spans="1:50" ht="12" customHeight="1"/>
    <row r="91" spans="1:50" ht="12" customHeight="1"/>
    <row r="92" spans="1:50" ht="12" customHeight="1"/>
    <row r="93" spans="1:50" ht="12" customHeight="1"/>
    <row r="94" spans="1:50" ht="12" customHeight="1"/>
    <row r="95" spans="1:50" ht="12" customHeight="1"/>
    <row r="96" spans="1:50" ht="12" customHeight="1"/>
    <row r="97" ht="12" customHeight="1"/>
    <row r="98" ht="12" customHeight="1"/>
    <row r="99" ht="12" customHeight="1"/>
    <row r="100" ht="12" customHeight="1"/>
    <row r="101" ht="12" customHeight="1"/>
  </sheetData>
  <mergeCells count="57">
    <mergeCell ref="AE82:AI82"/>
    <mergeCell ref="AE66:AI66"/>
    <mergeCell ref="AE68:AI68"/>
    <mergeCell ref="AE70:AI70"/>
    <mergeCell ref="AE74:AI74"/>
    <mergeCell ref="AE78:AI78"/>
    <mergeCell ref="V80:AF80"/>
    <mergeCell ref="V72:AF72"/>
    <mergeCell ref="V76:AF76"/>
    <mergeCell ref="AG47:AI47"/>
    <mergeCell ref="AG48:AI48"/>
    <mergeCell ref="AE62:AI62"/>
    <mergeCell ref="AE64:AI64"/>
    <mergeCell ref="F12:H12"/>
    <mergeCell ref="I43:L43"/>
    <mergeCell ref="AG34:AI34"/>
    <mergeCell ref="I24:L25"/>
    <mergeCell ref="AE59:AI59"/>
    <mergeCell ref="F11:H11"/>
    <mergeCell ref="I11:L11"/>
    <mergeCell ref="M11:P11"/>
    <mergeCell ref="AK11:AN11"/>
    <mergeCell ref="AC46:AH46"/>
    <mergeCell ref="AG44:AI44"/>
    <mergeCell ref="AG45:AI45"/>
    <mergeCell ref="U4:AL4"/>
    <mergeCell ref="A12:A82"/>
    <mergeCell ref="W25:AF25"/>
    <mergeCell ref="W26:AF26"/>
    <mergeCell ref="Y30:AF30"/>
    <mergeCell ref="AC32:AF32"/>
    <mergeCell ref="AE51:AI51"/>
    <mergeCell ref="AE53:AI53"/>
    <mergeCell ref="AE55:AI55"/>
    <mergeCell ref="AE57:AI57"/>
    <mergeCell ref="B11:E11"/>
    <mergeCell ref="AC42:AH42"/>
    <mergeCell ref="AC41:AH41"/>
    <mergeCell ref="AC39:AH39"/>
    <mergeCell ref="AC37:AH37"/>
    <mergeCell ref="AC35:AH35"/>
    <mergeCell ref="AO11:AQ11"/>
    <mergeCell ref="A7:AE7"/>
    <mergeCell ref="Q1:T1"/>
    <mergeCell ref="U1:AL1"/>
    <mergeCell ref="AM1:AQ1"/>
    <mergeCell ref="Q2:T4"/>
    <mergeCell ref="U2:AL2"/>
    <mergeCell ref="AM2:AO4"/>
    <mergeCell ref="AP2:AQ4"/>
    <mergeCell ref="U3:AL3"/>
    <mergeCell ref="Q5:T5"/>
    <mergeCell ref="U5:AQ5"/>
    <mergeCell ref="B10:E10"/>
    <mergeCell ref="F10:H10"/>
    <mergeCell ref="I10:L10"/>
    <mergeCell ref="AO10:AQ10"/>
  </mergeCells>
  <phoneticPr fontId="4"/>
  <dataValidations count="6">
    <dataValidation type="list" showInputMessage="1" showErrorMessage="1" sqref="AK24 AK12 AK16" xr:uid="{00000000-0002-0000-1300-000000000000}">
      <formula1>"　,■,□"</formula1>
    </dataValidation>
    <dataValidation type="list" allowBlank="1" showInputMessage="1" showErrorMessage="1" sqref="AK25:AK26 AK43:AK48 AF34 AF40 AD81:AD82 X44:X48 AB44:AB47 AA79 AF47:AF48 AK33:AK39 X38 U77:U78 X40 AD61:AD70 AA75 AB33:AB42 Y50:Y59 U61:U70 U50:U59 U73:U74 Y73:Y74 AD73:AD74 Y77:Y78 AD77:AD78 AD50:AD59 U81:U82 Y81:Y82 X42 X34 T33:T42 AF36 U44:U48 Q70 AF44:AF45 AA71 Y61:Y70 R30 R25:R28 R32 Q62 X36 AA23 AK13:AK14 AK20:AK23 U12:U23 X12:X23 AA15 AK17:AK18 AA19" xr:uid="{00000000-0002-0000-1300-000001000000}">
      <formula1>"■,□"</formula1>
    </dataValidation>
    <dataValidation type="list" allowBlank="1" showInputMessage="1" sqref="W25:AF26" xr:uid="{00000000-0002-0000-1300-000002000000}">
      <formula1>$AS$25:$AX$25</formula1>
    </dataValidation>
    <dataValidation type="list" allowBlank="1" showInputMessage="1" sqref="AC32:AF32" xr:uid="{00000000-0002-0000-1300-000003000000}">
      <formula1>$AS$32:$AV$32</formula1>
    </dataValidation>
    <dataValidation type="list" allowBlank="1" showInputMessage="1" sqref="Y30:AF30" xr:uid="{00000000-0002-0000-1300-000004000000}">
      <formula1>$AS$30:$AU$30</formula1>
    </dataValidation>
    <dataValidation type="list" allowBlank="1" showInputMessage="1" sqref="F12:H12" xr:uid="{00000000-0002-0000-1300-000005000000}">
      <formula1>"3,2,1,なし"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rgb="FF92D050"/>
  </sheetPr>
  <dimension ref="A1:AX7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0"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983</v>
      </c>
      <c r="AN1" s="1736"/>
      <c r="AO1" s="1736"/>
      <c r="AP1" s="1736"/>
      <c r="AQ1" s="1743"/>
      <c r="AR1" s="62"/>
      <c r="AS1" s="62"/>
      <c r="AT1" s="62"/>
      <c r="AU1" s="62"/>
      <c r="AV1" s="62"/>
      <c r="AW1" s="62"/>
      <c r="AX1" s="62"/>
    </row>
    <row r="2" spans="1:50"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59"/>
      <c r="AM2" s="1860" t="s">
        <v>1834</v>
      </c>
      <c r="AN2" s="1861"/>
      <c r="AO2" s="1861"/>
      <c r="AP2" s="1663">
        <v>1</v>
      </c>
      <c r="AQ2" s="1865"/>
      <c r="AR2" s="62"/>
      <c r="AS2" s="62"/>
      <c r="AT2" s="62"/>
      <c r="AU2" s="62"/>
      <c r="AV2" s="62"/>
      <c r="AW2" s="62"/>
      <c r="AX2" s="62"/>
    </row>
    <row r="3" spans="1:50"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69"/>
      <c r="AM3" s="1862"/>
      <c r="AN3" s="1735"/>
      <c r="AO3" s="1735"/>
      <c r="AP3" s="1656"/>
      <c r="AQ3" s="1866"/>
      <c r="AR3" s="62"/>
      <c r="AS3" s="62"/>
      <c r="AT3" s="62"/>
      <c r="AU3" s="62"/>
      <c r="AV3" s="62"/>
      <c r="AW3" s="62"/>
      <c r="AX3" s="62"/>
    </row>
    <row r="4" spans="1:50"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71"/>
      <c r="AM4" s="1863"/>
      <c r="AN4" s="1864"/>
      <c r="AO4" s="1864"/>
      <c r="AP4" s="1731"/>
      <c r="AQ4" s="1867"/>
      <c r="AR4" s="62"/>
      <c r="AS4" s="62"/>
      <c r="AT4" s="62"/>
      <c r="AU4" s="62"/>
      <c r="AV4" s="62"/>
      <c r="AW4" s="62"/>
      <c r="AX4" s="62"/>
    </row>
    <row r="5" spans="1:50"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c r="AV5" s="62"/>
      <c r="AW5" s="62"/>
      <c r="AX5" s="62"/>
    </row>
    <row r="6" spans="1:50"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581"/>
      <c r="AM6" s="581"/>
      <c r="AN6" s="581"/>
      <c r="AO6" s="62"/>
      <c r="AP6" s="62"/>
      <c r="AQ6" s="62"/>
      <c r="AR6" s="62"/>
      <c r="AS6" s="62"/>
      <c r="AT6" s="62"/>
      <c r="AU6" s="62"/>
      <c r="AV6" s="62"/>
      <c r="AW6" s="62"/>
      <c r="AX6" s="62"/>
    </row>
    <row r="7" spans="1:50" ht="18.75"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73"/>
      <c r="AJ7" s="62"/>
      <c r="AK7" s="62"/>
      <c r="AL7" s="581"/>
      <c r="AM7" s="581"/>
      <c r="AN7" s="581"/>
      <c r="AO7" s="125"/>
      <c r="AP7" s="125"/>
      <c r="AQ7" s="125" t="s">
        <v>815</v>
      </c>
      <c r="AR7" s="62"/>
      <c r="AS7" s="62"/>
      <c r="AT7" s="62"/>
      <c r="AU7" s="62"/>
      <c r="AV7" s="62"/>
      <c r="AW7" s="62"/>
      <c r="AX7" s="62"/>
    </row>
    <row r="8" spans="1:50" ht="12"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581"/>
      <c r="AM8" s="581"/>
      <c r="AN8" s="581"/>
      <c r="AO8" s="125"/>
      <c r="AP8" s="125"/>
      <c r="AQ8" s="125"/>
      <c r="AR8" s="62"/>
      <c r="AS8" s="62"/>
      <c r="AT8" s="62"/>
      <c r="AU8" s="62"/>
      <c r="AV8" s="62"/>
      <c r="AW8" s="62"/>
      <c r="AX8" s="62"/>
    </row>
    <row r="9" spans="1:50" ht="12" customHeight="1" thickBot="1">
      <c r="A9" s="155" t="s">
        <v>626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581"/>
      <c r="AM9" s="581"/>
      <c r="AN9" s="581"/>
      <c r="AO9" s="62"/>
      <c r="AP9" s="62"/>
      <c r="AQ9" s="62"/>
      <c r="AR9" s="62"/>
      <c r="AS9" s="62"/>
      <c r="AT9" s="62"/>
      <c r="AU9" s="62"/>
      <c r="AV9" s="62"/>
      <c r="AW9" s="62"/>
      <c r="AX9" s="62"/>
    </row>
    <row r="10" spans="1:50" ht="12" customHeight="1">
      <c r="A10" s="523"/>
      <c r="B10" s="1687" t="s">
        <v>112</v>
      </c>
      <c r="C10" s="1688"/>
      <c r="D10" s="1688"/>
      <c r="E10" s="1689"/>
      <c r="F10" s="1690" t="s">
        <v>24</v>
      </c>
      <c r="G10" s="1691"/>
      <c r="H10" s="1692"/>
      <c r="I10" s="1690" t="s">
        <v>113</v>
      </c>
      <c r="J10" s="1691"/>
      <c r="K10" s="1691"/>
      <c r="L10" s="1692"/>
      <c r="M10" s="524"/>
      <c r="N10" s="518"/>
      <c r="O10" s="518"/>
      <c r="P10" s="518"/>
      <c r="Q10" s="518"/>
      <c r="R10" s="518"/>
      <c r="S10" s="518"/>
      <c r="T10" s="518"/>
      <c r="U10" s="518"/>
      <c r="V10" s="518" t="s">
        <v>114</v>
      </c>
      <c r="W10" s="518"/>
      <c r="X10" s="518"/>
      <c r="Y10" s="518"/>
      <c r="Z10" s="518"/>
      <c r="AA10" s="518"/>
      <c r="AB10" s="518"/>
      <c r="AC10" s="518"/>
      <c r="AD10" s="518"/>
      <c r="AE10" s="518"/>
      <c r="AF10" s="518"/>
      <c r="AG10" s="518"/>
      <c r="AH10" s="518"/>
      <c r="AI10" s="518"/>
      <c r="AJ10" s="518"/>
      <c r="AK10" s="146"/>
      <c r="AL10" s="148"/>
      <c r="AM10" s="148"/>
      <c r="AN10" s="525" t="s">
        <v>1795</v>
      </c>
      <c r="AO10" s="1690" t="s">
        <v>116</v>
      </c>
      <c r="AP10" s="1691"/>
      <c r="AQ10" s="1696"/>
      <c r="AR10" s="62"/>
      <c r="AS10" s="62"/>
      <c r="AT10" s="62"/>
      <c r="AU10" s="62"/>
      <c r="AV10" s="62"/>
      <c r="AW10" s="62"/>
      <c r="AX10" s="62"/>
    </row>
    <row r="11" spans="1:50"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131"/>
      <c r="AK11" s="1681" t="s">
        <v>117</v>
      </c>
      <c r="AL11" s="1682"/>
      <c r="AM11" s="1682"/>
      <c r="AN11" s="1683"/>
      <c r="AO11" s="1678" t="s">
        <v>1762</v>
      </c>
      <c r="AP11" s="1679"/>
      <c r="AQ11" s="1697"/>
      <c r="AR11" s="62"/>
      <c r="AS11" s="62"/>
      <c r="AT11" s="62"/>
      <c r="AU11" s="62"/>
      <c r="AV11" s="62"/>
      <c r="AW11" s="62"/>
      <c r="AX11" s="62"/>
    </row>
    <row r="12" spans="1:50" ht="12" customHeight="1">
      <c r="A12" s="1665" t="s">
        <v>1794</v>
      </c>
      <c r="B12" s="151" t="s">
        <v>250</v>
      </c>
      <c r="C12" s="152"/>
      <c r="D12" s="152"/>
      <c r="E12" s="153"/>
      <c r="F12" s="1705" t="str">
        <f>自己評価書表紙!O38</f>
        <v>-</v>
      </c>
      <c r="G12" s="1706"/>
      <c r="H12" s="1707"/>
      <c r="I12" s="529" t="s">
        <v>1836</v>
      </c>
      <c r="J12" s="146"/>
      <c r="K12" s="146"/>
      <c r="L12" s="177"/>
      <c r="M12" s="529" t="s">
        <v>1837</v>
      </c>
      <c r="N12" s="146"/>
      <c r="O12" s="146"/>
      <c r="P12" s="177"/>
      <c r="Q12" s="146" t="s">
        <v>1234</v>
      </c>
      <c r="R12" s="146" t="s">
        <v>1837</v>
      </c>
      <c r="S12" s="146"/>
      <c r="T12" s="146"/>
      <c r="U12" s="64"/>
      <c r="V12" s="146"/>
      <c r="W12" s="146"/>
      <c r="X12" s="64"/>
      <c r="Y12" s="146"/>
      <c r="Z12" s="146"/>
      <c r="AA12" s="146"/>
      <c r="AB12" s="146"/>
      <c r="AC12" s="146"/>
      <c r="AD12" s="146"/>
      <c r="AE12" s="146"/>
      <c r="AF12" s="146"/>
      <c r="AG12" s="146"/>
      <c r="AH12" s="146"/>
      <c r="AI12" s="146"/>
      <c r="AJ12" s="177"/>
      <c r="AK12" s="704" t="s">
        <v>1085</v>
      </c>
      <c r="AL12" s="64" t="s">
        <v>1844</v>
      </c>
      <c r="AM12" s="64"/>
      <c r="AN12" s="64"/>
      <c r="AO12" s="529"/>
      <c r="AP12" s="146"/>
      <c r="AQ12" s="530"/>
      <c r="AR12" s="62"/>
      <c r="AS12" s="62"/>
      <c r="AT12" s="62"/>
      <c r="AU12" s="62"/>
      <c r="AV12" s="62"/>
      <c r="AW12" s="62"/>
      <c r="AX12" s="62"/>
    </row>
    <row r="13" spans="1:50" ht="12" customHeight="1">
      <c r="A13" s="1666"/>
      <c r="B13" s="124" t="s">
        <v>1800</v>
      </c>
      <c r="C13" s="62"/>
      <c r="D13" s="62"/>
      <c r="E13" s="107"/>
      <c r="F13" s="136"/>
      <c r="G13" s="129"/>
      <c r="H13" s="137"/>
      <c r="I13" s="124"/>
      <c r="J13" s="62"/>
      <c r="K13" s="62"/>
      <c r="L13" s="107"/>
      <c r="M13" s="124"/>
      <c r="N13" s="62"/>
      <c r="O13" s="62"/>
      <c r="P13" s="107"/>
      <c r="Q13" s="62"/>
      <c r="R13" s="62" t="s">
        <v>1798</v>
      </c>
      <c r="S13" s="1661"/>
      <c r="T13" s="1661"/>
      <c r="U13" s="1661"/>
      <c r="V13" s="1661"/>
      <c r="W13" s="1661"/>
      <c r="X13" s="1661"/>
      <c r="Y13" s="1661"/>
      <c r="Z13" s="62" t="s">
        <v>1838</v>
      </c>
      <c r="AA13" s="62"/>
      <c r="AB13" s="62"/>
      <c r="AC13" s="62"/>
      <c r="AD13" s="62"/>
      <c r="AE13" s="62"/>
      <c r="AF13" s="62"/>
      <c r="AG13" s="62"/>
      <c r="AH13" s="62"/>
      <c r="AI13" s="62"/>
      <c r="AJ13" s="107"/>
      <c r="AK13" s="694" t="s">
        <v>1085</v>
      </c>
      <c r="AL13" s="1828"/>
      <c r="AM13" s="1828"/>
      <c r="AN13" s="1829"/>
      <c r="AO13" s="124"/>
      <c r="AP13" s="62"/>
      <c r="AQ13" s="110"/>
      <c r="AR13" s="62"/>
      <c r="AS13" s="62"/>
      <c r="AT13" s="62"/>
      <c r="AU13" s="62"/>
      <c r="AV13" s="62"/>
      <c r="AW13" s="62"/>
      <c r="AX13" s="62"/>
    </row>
    <row r="14" spans="1:50" ht="12" customHeight="1">
      <c r="A14" s="1666"/>
      <c r="B14" s="124" t="s">
        <v>1835</v>
      </c>
      <c r="C14" s="62"/>
      <c r="D14" s="62"/>
      <c r="E14" s="107"/>
      <c r="F14" s="136"/>
      <c r="G14" s="129"/>
      <c r="H14" s="137"/>
      <c r="I14" s="124"/>
      <c r="J14" s="62"/>
      <c r="K14" s="62"/>
      <c r="L14" s="107"/>
      <c r="M14" s="124"/>
      <c r="N14" s="62"/>
      <c r="O14" s="62"/>
      <c r="P14" s="107"/>
      <c r="Q14" s="693" t="s">
        <v>1085</v>
      </c>
      <c r="R14" s="62" t="s">
        <v>1839</v>
      </c>
      <c r="S14" s="62"/>
      <c r="T14" s="62"/>
      <c r="U14" s="63"/>
      <c r="V14" s="62"/>
      <c r="W14" s="62"/>
      <c r="X14" s="63"/>
      <c r="Y14" s="62"/>
      <c r="Z14" s="62"/>
      <c r="AA14" s="62"/>
      <c r="AB14" s="62"/>
      <c r="AC14" s="62"/>
      <c r="AD14" s="62"/>
      <c r="AE14" s="62"/>
      <c r="AF14" s="62"/>
      <c r="AG14" s="62"/>
      <c r="AH14" s="62"/>
      <c r="AI14" s="62"/>
      <c r="AJ14" s="107"/>
      <c r="AK14" s="694" t="s">
        <v>1085</v>
      </c>
      <c r="AL14" s="1828"/>
      <c r="AM14" s="1828"/>
      <c r="AN14" s="1829"/>
      <c r="AO14" s="124"/>
      <c r="AP14" s="62"/>
      <c r="AQ14" s="110"/>
      <c r="AR14" s="62"/>
      <c r="AS14" s="62"/>
      <c r="AT14" s="62"/>
      <c r="AU14" s="62"/>
      <c r="AV14" s="62"/>
      <c r="AW14" s="62"/>
      <c r="AX14" s="62"/>
    </row>
    <row r="15" spans="1:50" ht="12" customHeight="1">
      <c r="A15" s="1666"/>
      <c r="B15" s="124"/>
      <c r="C15" s="62"/>
      <c r="D15" s="62"/>
      <c r="E15" s="107"/>
      <c r="F15" s="136"/>
      <c r="G15" s="129"/>
      <c r="H15" s="137"/>
      <c r="I15" s="124"/>
      <c r="J15" s="62"/>
      <c r="K15" s="62"/>
      <c r="L15" s="107"/>
      <c r="M15" s="124"/>
      <c r="N15" s="62"/>
      <c r="O15" s="62"/>
      <c r="P15" s="107"/>
      <c r="Q15" s="62"/>
      <c r="R15" s="62" t="s">
        <v>1840</v>
      </c>
      <c r="S15" s="62"/>
      <c r="T15" s="62"/>
      <c r="U15" s="63"/>
      <c r="V15" s="62"/>
      <c r="W15" s="62"/>
      <c r="X15" s="63"/>
      <c r="Y15" s="62"/>
      <c r="Z15" s="62"/>
      <c r="AA15" s="63"/>
      <c r="AB15" s="62"/>
      <c r="AC15" s="62"/>
      <c r="AD15" s="62"/>
      <c r="AE15" s="62"/>
      <c r="AF15" s="62"/>
      <c r="AG15" s="62"/>
      <c r="AH15" s="62"/>
      <c r="AI15" s="62"/>
      <c r="AJ15" s="107"/>
      <c r="AK15" s="63"/>
      <c r="AL15" s="63"/>
      <c r="AM15" s="63"/>
      <c r="AN15" s="63"/>
      <c r="AO15" s="124"/>
      <c r="AP15" s="62"/>
      <c r="AQ15" s="110"/>
      <c r="AR15" s="62"/>
      <c r="AS15" s="62"/>
      <c r="AT15" s="62"/>
      <c r="AU15" s="62"/>
      <c r="AV15" s="62"/>
      <c r="AW15" s="62"/>
      <c r="AX15" s="62"/>
    </row>
    <row r="16" spans="1:50" ht="12" customHeight="1">
      <c r="A16" s="1666"/>
      <c r="B16" s="1713" t="str">
        <f>IF(自己評価書表紙!A38="□","■選択無","□選択無")</f>
        <v>■選択無</v>
      </c>
      <c r="C16" s="1714"/>
      <c r="D16" s="1714"/>
      <c r="E16" s="1715"/>
      <c r="F16" s="136"/>
      <c r="G16" s="129"/>
      <c r="H16" s="137"/>
      <c r="I16" s="124"/>
      <c r="J16" s="62"/>
      <c r="K16" s="62"/>
      <c r="L16" s="107"/>
      <c r="M16" s="124"/>
      <c r="N16" s="62"/>
      <c r="O16" s="62"/>
      <c r="P16" s="107"/>
      <c r="Q16" s="62"/>
      <c r="R16" s="62" t="s">
        <v>765</v>
      </c>
      <c r="S16" s="1661"/>
      <c r="T16" s="1661"/>
      <c r="U16" s="1661"/>
      <c r="V16" s="1661"/>
      <c r="W16" s="1661"/>
      <c r="X16" s="1661"/>
      <c r="Y16" s="1661"/>
      <c r="Z16" s="62" t="s">
        <v>1838</v>
      </c>
      <c r="AA16" s="62"/>
      <c r="AB16" s="62"/>
      <c r="AC16" s="62"/>
      <c r="AD16" s="62"/>
      <c r="AE16" s="62"/>
      <c r="AF16" s="62"/>
      <c r="AG16" s="62"/>
      <c r="AH16" s="62"/>
      <c r="AI16" s="62"/>
      <c r="AJ16" s="107"/>
      <c r="AK16" s="63"/>
      <c r="AL16" s="63"/>
      <c r="AM16" s="63"/>
      <c r="AN16" s="63"/>
      <c r="AO16" s="124"/>
      <c r="AP16" s="62"/>
      <c r="AQ16" s="110"/>
      <c r="AR16" s="62"/>
      <c r="AS16" s="62"/>
      <c r="AT16" s="62"/>
      <c r="AU16" s="62"/>
      <c r="AV16" s="62"/>
      <c r="AW16" s="62"/>
      <c r="AX16" s="62"/>
    </row>
    <row r="17" spans="1:50" ht="12" customHeight="1">
      <c r="A17" s="1666"/>
      <c r="B17" s="124"/>
      <c r="C17" s="62"/>
      <c r="D17" s="62"/>
      <c r="E17" s="107"/>
      <c r="F17" s="136"/>
      <c r="G17" s="129"/>
      <c r="H17" s="137"/>
      <c r="I17" s="124"/>
      <c r="J17" s="62"/>
      <c r="K17" s="62"/>
      <c r="L17" s="107"/>
      <c r="M17" s="124"/>
      <c r="N17" s="62"/>
      <c r="O17" s="62"/>
      <c r="P17" s="107"/>
      <c r="Q17" s="62"/>
      <c r="R17" s="62" t="s">
        <v>1841</v>
      </c>
      <c r="S17" s="62"/>
      <c r="T17" s="62"/>
      <c r="U17" s="63"/>
      <c r="V17" s="62"/>
      <c r="W17" s="62"/>
      <c r="X17" s="63"/>
      <c r="Y17" s="62"/>
      <c r="Z17" s="62"/>
      <c r="AA17" s="63"/>
      <c r="AB17" s="62"/>
      <c r="AC17" s="62"/>
      <c r="AD17" s="62"/>
      <c r="AE17" s="62"/>
      <c r="AF17" s="62"/>
      <c r="AG17" s="62"/>
      <c r="AH17" s="62"/>
      <c r="AI17" s="62"/>
      <c r="AJ17" s="62"/>
      <c r="AK17" s="109"/>
      <c r="AL17" s="63"/>
      <c r="AM17" s="63"/>
      <c r="AN17" s="63"/>
      <c r="AO17" s="124"/>
      <c r="AP17" s="62"/>
      <c r="AQ17" s="110"/>
      <c r="AR17" s="62"/>
      <c r="AS17" s="62"/>
      <c r="AT17" s="62"/>
      <c r="AU17" s="62"/>
      <c r="AV17" s="62"/>
      <c r="AW17" s="62"/>
      <c r="AX17" s="62"/>
    </row>
    <row r="18" spans="1:50" ht="12" customHeight="1">
      <c r="A18" s="1666"/>
      <c r="B18" s="124"/>
      <c r="C18" s="62"/>
      <c r="D18" s="62"/>
      <c r="E18" s="107"/>
      <c r="F18" s="136"/>
      <c r="G18" s="129"/>
      <c r="H18" s="137"/>
      <c r="I18" s="124"/>
      <c r="J18" s="62"/>
      <c r="K18" s="62"/>
      <c r="L18" s="107"/>
      <c r="M18" s="124"/>
      <c r="N18" s="62"/>
      <c r="O18" s="62"/>
      <c r="P18" s="107"/>
      <c r="Q18" s="62"/>
      <c r="R18" s="62" t="s">
        <v>251</v>
      </c>
      <c r="S18" s="694" t="s">
        <v>1085</v>
      </c>
      <c r="T18" s="62" t="s">
        <v>252</v>
      </c>
      <c r="U18" s="63"/>
      <c r="V18" s="62"/>
      <c r="W18" s="694" t="s">
        <v>1085</v>
      </c>
      <c r="X18" s="63" t="s">
        <v>1842</v>
      </c>
      <c r="Y18" s="62"/>
      <c r="Z18" s="62"/>
      <c r="AA18" s="694" t="s">
        <v>1085</v>
      </c>
      <c r="AB18" s="62" t="s">
        <v>1715</v>
      </c>
      <c r="AC18" s="62"/>
      <c r="AD18" s="129" t="s">
        <v>253</v>
      </c>
      <c r="AE18" s="1657"/>
      <c r="AF18" s="1657"/>
      <c r="AG18" s="1657"/>
      <c r="AH18" s="1657"/>
      <c r="AI18" s="129" t="s">
        <v>254</v>
      </c>
      <c r="AJ18" s="62"/>
      <c r="AK18" s="117"/>
      <c r="AL18" s="118"/>
      <c r="AM18" s="118"/>
      <c r="AN18" s="536"/>
      <c r="AO18" s="124"/>
      <c r="AP18" s="62"/>
      <c r="AQ18" s="110"/>
      <c r="AR18" s="62"/>
      <c r="AS18" s="62"/>
      <c r="AT18" s="62"/>
      <c r="AU18" s="62"/>
      <c r="AV18" s="62"/>
      <c r="AW18" s="62"/>
      <c r="AX18" s="62"/>
    </row>
    <row r="19" spans="1:50" ht="12" customHeight="1">
      <c r="A19" s="1666"/>
      <c r="B19" s="124"/>
      <c r="C19" s="62"/>
      <c r="D19" s="62"/>
      <c r="E19" s="107"/>
      <c r="F19" s="124"/>
      <c r="G19" s="62"/>
      <c r="H19" s="107"/>
      <c r="I19" s="124"/>
      <c r="J19" s="62"/>
      <c r="K19" s="62"/>
      <c r="L19" s="107"/>
      <c r="M19" s="1649" t="s">
        <v>1843</v>
      </c>
      <c r="N19" s="1814"/>
      <c r="O19" s="1814"/>
      <c r="P19" s="1892"/>
      <c r="Q19" s="113" t="s">
        <v>387</v>
      </c>
      <c r="R19" s="113" t="s">
        <v>1845</v>
      </c>
      <c r="S19" s="113"/>
      <c r="T19" s="113"/>
      <c r="U19" s="158"/>
      <c r="V19" s="113"/>
      <c r="W19" s="113"/>
      <c r="X19" s="158"/>
      <c r="Y19" s="113"/>
      <c r="Z19" s="113"/>
      <c r="AA19" s="113"/>
      <c r="AB19" s="113"/>
      <c r="AC19" s="113"/>
      <c r="AD19" s="113"/>
      <c r="AE19" s="113"/>
      <c r="AF19" s="113"/>
      <c r="AG19" s="113"/>
      <c r="AH19" s="113"/>
      <c r="AI19" s="113"/>
      <c r="AJ19" s="115"/>
      <c r="AK19" s="694" t="s">
        <v>1085</v>
      </c>
      <c r="AL19" s="1828"/>
      <c r="AM19" s="1828"/>
      <c r="AN19" s="1829"/>
      <c r="AO19" s="143"/>
      <c r="AP19" s="113"/>
      <c r="AQ19" s="537"/>
      <c r="AR19" s="62"/>
      <c r="AS19" s="62"/>
      <c r="AT19" s="62"/>
      <c r="AU19" s="62"/>
      <c r="AV19" s="62"/>
      <c r="AW19" s="62"/>
      <c r="AX19" s="62"/>
    </row>
    <row r="20" spans="1:50" ht="12" customHeight="1">
      <c r="A20" s="1666"/>
      <c r="B20" s="124"/>
      <c r="C20" s="62"/>
      <c r="D20" s="62"/>
      <c r="E20" s="107"/>
      <c r="F20" s="124"/>
      <c r="G20" s="62"/>
      <c r="H20" s="107"/>
      <c r="I20" s="124"/>
      <c r="J20" s="62"/>
      <c r="K20" s="62"/>
      <c r="L20" s="107"/>
      <c r="M20" s="1815"/>
      <c r="N20" s="1816"/>
      <c r="O20" s="1816"/>
      <c r="P20" s="1836"/>
      <c r="Q20" s="62"/>
      <c r="R20" s="694" t="s">
        <v>1085</v>
      </c>
      <c r="S20" s="167" t="s">
        <v>255</v>
      </c>
      <c r="U20" s="62" t="s">
        <v>1798</v>
      </c>
      <c r="V20" s="694" t="s">
        <v>1085</v>
      </c>
      <c r="W20" s="63" t="s">
        <v>805</v>
      </c>
      <c r="X20" s="62"/>
      <c r="Y20" s="62"/>
      <c r="Z20" s="694" t="s">
        <v>1085</v>
      </c>
      <c r="AA20" s="62" t="s">
        <v>1846</v>
      </c>
      <c r="AB20" s="62"/>
      <c r="AC20" s="62" t="s">
        <v>256</v>
      </c>
      <c r="AD20" s="62"/>
      <c r="AE20" s="62"/>
      <c r="AF20" s="62"/>
      <c r="AG20" s="62"/>
      <c r="AH20" s="62"/>
      <c r="AI20" s="62"/>
      <c r="AJ20" s="107"/>
      <c r="AK20" s="694" t="s">
        <v>1085</v>
      </c>
      <c r="AL20" s="1828"/>
      <c r="AM20" s="1828"/>
      <c r="AN20" s="1829"/>
      <c r="AO20" s="124"/>
      <c r="AP20" s="62"/>
      <c r="AQ20" s="110"/>
      <c r="AR20" s="62"/>
      <c r="AS20" s="62"/>
      <c r="AT20" s="62"/>
      <c r="AU20" s="62"/>
      <c r="AV20" s="62"/>
      <c r="AW20" s="62"/>
      <c r="AX20" s="62"/>
    </row>
    <row r="21" spans="1:50" ht="12" customHeight="1">
      <c r="A21" s="1666"/>
      <c r="B21" s="124"/>
      <c r="C21" s="62"/>
      <c r="D21" s="62"/>
      <c r="E21" s="107"/>
      <c r="F21" s="124"/>
      <c r="G21" s="62"/>
      <c r="H21" s="107"/>
      <c r="I21" s="124"/>
      <c r="J21" s="62"/>
      <c r="K21" s="62"/>
      <c r="L21" s="107"/>
      <c r="M21" s="1815"/>
      <c r="N21" s="1816"/>
      <c r="O21" s="1816"/>
      <c r="P21" s="1836"/>
      <c r="Q21" s="62"/>
      <c r="R21" s="694" t="s">
        <v>1085</v>
      </c>
      <c r="S21" s="62" t="s">
        <v>257</v>
      </c>
      <c r="T21" s="62"/>
      <c r="U21" s="63"/>
      <c r="V21" s="62"/>
      <c r="W21" s="62"/>
      <c r="X21" s="63"/>
      <c r="Y21" s="62"/>
      <c r="Z21" s="62"/>
      <c r="AA21" s="62"/>
      <c r="AB21" s="62"/>
      <c r="AC21" s="62"/>
      <c r="AD21" s="62"/>
      <c r="AE21" s="62"/>
      <c r="AF21" s="62"/>
      <c r="AG21" s="62"/>
      <c r="AH21" s="62"/>
      <c r="AI21" s="62"/>
      <c r="AJ21" s="107"/>
      <c r="AK21" s="694" t="s">
        <v>1085</v>
      </c>
      <c r="AL21" s="1828"/>
      <c r="AM21" s="1828"/>
      <c r="AN21" s="1829"/>
      <c r="AO21" s="124"/>
      <c r="AP21" s="62"/>
      <c r="AQ21" s="110"/>
      <c r="AR21" s="62"/>
      <c r="AS21" s="62"/>
      <c r="AT21" s="62"/>
      <c r="AU21" s="62"/>
      <c r="AV21" s="62"/>
      <c r="AW21" s="62"/>
      <c r="AX21" s="62"/>
    </row>
    <row r="22" spans="1:50" ht="12" customHeight="1">
      <c r="A22" s="1666"/>
      <c r="B22" s="124"/>
      <c r="C22" s="62"/>
      <c r="D22" s="62"/>
      <c r="E22" s="107"/>
      <c r="F22" s="124"/>
      <c r="G22" s="62"/>
      <c r="H22" s="107"/>
      <c r="I22" s="124"/>
      <c r="J22" s="62"/>
      <c r="K22" s="62"/>
      <c r="L22" s="107"/>
      <c r="M22" s="124"/>
      <c r="N22" s="62"/>
      <c r="O22" s="62"/>
      <c r="P22" s="107"/>
      <c r="Q22" s="62"/>
      <c r="R22" s="62"/>
      <c r="S22" s="62"/>
      <c r="T22" s="62"/>
      <c r="U22" s="63"/>
      <c r="V22" s="62"/>
      <c r="W22" s="62"/>
      <c r="X22" s="63"/>
      <c r="Y22" s="62"/>
      <c r="Z22" s="62"/>
      <c r="AA22" s="63"/>
      <c r="AB22" s="62"/>
      <c r="AC22" s="62"/>
      <c r="AD22" s="62"/>
      <c r="AE22" s="62"/>
      <c r="AF22" s="62"/>
      <c r="AG22" s="62"/>
      <c r="AH22" s="62"/>
      <c r="AI22" s="62"/>
      <c r="AJ22" s="107"/>
      <c r="AK22" s="63"/>
      <c r="AL22" s="63"/>
      <c r="AM22" s="63"/>
      <c r="AN22" s="63"/>
      <c r="AO22" s="124"/>
      <c r="AP22" s="62"/>
      <c r="AQ22" s="110"/>
      <c r="AR22" s="62"/>
      <c r="AS22" s="62"/>
      <c r="AT22" s="62"/>
      <c r="AU22" s="62"/>
      <c r="AV22" s="62"/>
      <c r="AW22" s="62"/>
      <c r="AX22" s="62"/>
    </row>
    <row r="23" spans="1:50" ht="12" customHeight="1">
      <c r="A23" s="1666"/>
      <c r="B23" s="124"/>
      <c r="C23" s="62"/>
      <c r="D23" s="62"/>
      <c r="E23" s="107"/>
      <c r="F23" s="124"/>
      <c r="G23" s="62"/>
      <c r="H23" s="107"/>
      <c r="I23" s="124"/>
      <c r="J23" s="62"/>
      <c r="K23" s="62"/>
      <c r="L23" s="107"/>
      <c r="M23" s="124"/>
      <c r="N23" s="62"/>
      <c r="O23" s="62"/>
      <c r="P23" s="107"/>
      <c r="Q23" s="62"/>
      <c r="R23" s="62"/>
      <c r="S23" s="62"/>
      <c r="T23" s="62"/>
      <c r="U23" s="63"/>
      <c r="V23" s="62"/>
      <c r="W23" s="62"/>
      <c r="X23" s="63"/>
      <c r="Y23" s="62"/>
      <c r="Z23" s="62"/>
      <c r="AA23" s="63"/>
      <c r="AB23" s="62"/>
      <c r="AC23" s="62"/>
      <c r="AD23" s="62"/>
      <c r="AE23" s="62"/>
      <c r="AF23" s="62"/>
      <c r="AG23" s="62"/>
      <c r="AH23" s="62"/>
      <c r="AI23" s="62"/>
      <c r="AJ23" s="107"/>
      <c r="AK23" s="63"/>
      <c r="AL23" s="63"/>
      <c r="AM23" s="63"/>
      <c r="AN23" s="63"/>
      <c r="AO23" s="124"/>
      <c r="AP23" s="62"/>
      <c r="AQ23" s="110"/>
      <c r="AR23" s="62"/>
      <c r="AS23" s="62"/>
      <c r="AT23" s="62"/>
      <c r="AU23" s="62"/>
      <c r="AV23" s="62"/>
      <c r="AW23" s="62"/>
      <c r="AX23" s="62"/>
    </row>
    <row r="24" spans="1:50" ht="12" customHeight="1">
      <c r="A24" s="1666"/>
      <c r="B24" s="124"/>
      <c r="C24" s="62"/>
      <c r="D24" s="62"/>
      <c r="E24" s="107"/>
      <c r="F24" s="124"/>
      <c r="G24" s="62"/>
      <c r="H24" s="107"/>
      <c r="I24" s="124"/>
      <c r="J24" s="62"/>
      <c r="K24" s="62"/>
      <c r="L24" s="107"/>
      <c r="M24" s="124"/>
      <c r="N24" s="62"/>
      <c r="O24" s="62"/>
      <c r="P24" s="107"/>
      <c r="Q24" s="62"/>
      <c r="R24" s="62"/>
      <c r="S24" s="62"/>
      <c r="T24" s="62"/>
      <c r="U24" s="63"/>
      <c r="V24" s="62"/>
      <c r="W24" s="62"/>
      <c r="X24" s="63"/>
      <c r="Y24" s="62"/>
      <c r="Z24" s="62"/>
      <c r="AA24" s="63"/>
      <c r="AB24" s="62"/>
      <c r="AC24" s="62"/>
      <c r="AD24" s="62"/>
      <c r="AE24" s="62"/>
      <c r="AF24" s="62"/>
      <c r="AG24" s="62"/>
      <c r="AH24" s="62"/>
      <c r="AI24" s="62"/>
      <c r="AJ24" s="107"/>
      <c r="AK24" s="63"/>
      <c r="AL24" s="63"/>
      <c r="AM24" s="63"/>
      <c r="AN24" s="63"/>
      <c r="AO24" s="124"/>
      <c r="AP24" s="62"/>
      <c r="AQ24" s="110"/>
      <c r="AR24" s="62"/>
      <c r="AS24" s="62"/>
      <c r="AT24" s="62"/>
      <c r="AU24" s="62"/>
      <c r="AV24" s="62"/>
      <c r="AW24" s="62"/>
      <c r="AX24" s="62"/>
    </row>
    <row r="25" spans="1:50" ht="12" customHeight="1">
      <c r="A25" s="1666"/>
      <c r="B25" s="124"/>
      <c r="C25" s="62"/>
      <c r="D25" s="62"/>
      <c r="E25" s="107"/>
      <c r="F25" s="124"/>
      <c r="G25" s="62"/>
      <c r="H25" s="107"/>
      <c r="I25" s="124"/>
      <c r="J25" s="62"/>
      <c r="K25" s="62"/>
      <c r="L25" s="107"/>
      <c r="M25" s="124"/>
      <c r="N25" s="62"/>
      <c r="O25" s="62"/>
      <c r="P25" s="107"/>
      <c r="Q25" s="62"/>
      <c r="R25" s="62"/>
      <c r="S25" s="62"/>
      <c r="T25" s="62"/>
      <c r="U25" s="63"/>
      <c r="V25" s="62"/>
      <c r="W25" s="62"/>
      <c r="X25" s="63"/>
      <c r="Y25" s="62"/>
      <c r="Z25" s="62"/>
      <c r="AA25" s="63"/>
      <c r="AB25" s="62"/>
      <c r="AC25" s="62"/>
      <c r="AD25" s="62"/>
      <c r="AE25" s="62"/>
      <c r="AF25" s="62"/>
      <c r="AG25" s="62"/>
      <c r="AH25" s="62"/>
      <c r="AI25" s="62"/>
      <c r="AJ25" s="107"/>
      <c r="AK25" s="63"/>
      <c r="AL25" s="63"/>
      <c r="AM25" s="63"/>
      <c r="AN25" s="63"/>
      <c r="AO25" s="124"/>
      <c r="AP25" s="62"/>
      <c r="AQ25" s="110"/>
      <c r="AR25" s="62"/>
      <c r="AS25" s="62"/>
      <c r="AT25" s="62"/>
      <c r="AU25" s="62"/>
      <c r="AV25" s="62"/>
      <c r="AW25" s="62"/>
      <c r="AX25" s="62"/>
    </row>
    <row r="26" spans="1:50" ht="12" customHeight="1">
      <c r="A26" s="1666"/>
      <c r="B26" s="124"/>
      <c r="C26" s="62"/>
      <c r="D26" s="62"/>
      <c r="E26" s="107"/>
      <c r="F26" s="124"/>
      <c r="G26" s="62"/>
      <c r="H26" s="107"/>
      <c r="I26" s="124"/>
      <c r="J26" s="62"/>
      <c r="K26" s="62"/>
      <c r="L26" s="107"/>
      <c r="M26" s="124"/>
      <c r="N26" s="62"/>
      <c r="O26" s="62"/>
      <c r="P26" s="107"/>
      <c r="Q26" s="62"/>
      <c r="R26" s="62"/>
      <c r="S26" s="62"/>
      <c r="T26" s="62"/>
      <c r="U26" s="63"/>
      <c r="V26" s="62"/>
      <c r="W26" s="62"/>
      <c r="X26" s="63"/>
      <c r="Y26" s="62"/>
      <c r="Z26" s="62"/>
      <c r="AA26" s="63"/>
      <c r="AB26" s="62"/>
      <c r="AC26" s="62"/>
      <c r="AD26" s="62"/>
      <c r="AE26" s="62"/>
      <c r="AF26" s="62"/>
      <c r="AG26" s="62"/>
      <c r="AH26" s="62"/>
      <c r="AI26" s="62"/>
      <c r="AJ26" s="107"/>
      <c r="AK26" s="63"/>
      <c r="AL26" s="63"/>
      <c r="AM26" s="63"/>
      <c r="AN26" s="63"/>
      <c r="AO26" s="124"/>
      <c r="AP26" s="62"/>
      <c r="AQ26" s="110"/>
      <c r="AR26" s="62"/>
      <c r="AS26" s="62"/>
      <c r="AT26" s="62"/>
      <c r="AU26" s="62"/>
      <c r="AV26" s="62"/>
      <c r="AW26" s="62"/>
      <c r="AX26" s="62"/>
    </row>
    <row r="27" spans="1:50" ht="12" customHeight="1">
      <c r="A27" s="1666"/>
      <c r="B27" s="124"/>
      <c r="C27" s="62"/>
      <c r="D27" s="62"/>
      <c r="E27" s="107"/>
      <c r="F27" s="124"/>
      <c r="G27" s="62"/>
      <c r="H27" s="107"/>
      <c r="I27" s="124"/>
      <c r="J27" s="62"/>
      <c r="K27" s="62"/>
      <c r="L27" s="107"/>
      <c r="M27" s="124"/>
      <c r="N27" s="62"/>
      <c r="O27" s="62"/>
      <c r="P27" s="107"/>
      <c r="Q27" s="62"/>
      <c r="R27" s="62"/>
      <c r="S27" s="62"/>
      <c r="T27" s="62"/>
      <c r="U27" s="63"/>
      <c r="V27" s="62"/>
      <c r="W27" s="62"/>
      <c r="X27" s="63"/>
      <c r="Y27" s="62"/>
      <c r="Z27" s="62"/>
      <c r="AA27" s="63"/>
      <c r="AB27" s="62"/>
      <c r="AC27" s="62"/>
      <c r="AD27" s="62"/>
      <c r="AE27" s="62"/>
      <c r="AF27" s="62"/>
      <c r="AG27" s="62"/>
      <c r="AH27" s="62"/>
      <c r="AI27" s="62"/>
      <c r="AJ27" s="107"/>
      <c r="AK27" s="63"/>
      <c r="AL27" s="63"/>
      <c r="AM27" s="63"/>
      <c r="AN27" s="63"/>
      <c r="AO27" s="124"/>
      <c r="AP27" s="62"/>
      <c r="AQ27" s="110"/>
      <c r="AR27" s="62"/>
      <c r="AS27" s="62"/>
      <c r="AT27" s="62"/>
      <c r="AU27" s="62"/>
      <c r="AV27" s="62"/>
      <c r="AW27" s="62"/>
      <c r="AX27" s="62"/>
    </row>
    <row r="28" spans="1:50" ht="12" customHeight="1">
      <c r="A28" s="1666"/>
      <c r="B28" s="124"/>
      <c r="C28" s="62"/>
      <c r="D28" s="62"/>
      <c r="E28" s="107"/>
      <c r="F28" s="124"/>
      <c r="G28" s="62"/>
      <c r="H28" s="107"/>
      <c r="I28" s="124"/>
      <c r="J28" s="62"/>
      <c r="K28" s="62"/>
      <c r="L28" s="107"/>
      <c r="M28" s="124"/>
      <c r="N28" s="62"/>
      <c r="O28" s="62"/>
      <c r="P28" s="107"/>
      <c r="Q28" s="62"/>
      <c r="R28" s="62"/>
      <c r="S28" s="62"/>
      <c r="T28" s="62"/>
      <c r="U28" s="63"/>
      <c r="V28" s="62"/>
      <c r="W28" s="62"/>
      <c r="X28" s="63"/>
      <c r="Y28" s="62"/>
      <c r="Z28" s="62"/>
      <c r="AA28" s="63"/>
      <c r="AB28" s="62"/>
      <c r="AC28" s="62"/>
      <c r="AD28" s="62"/>
      <c r="AE28" s="62"/>
      <c r="AF28" s="62"/>
      <c r="AG28" s="62"/>
      <c r="AH28" s="62"/>
      <c r="AI28" s="62"/>
      <c r="AJ28" s="107"/>
      <c r="AK28" s="63"/>
      <c r="AL28" s="63"/>
      <c r="AM28" s="63"/>
      <c r="AN28" s="63"/>
      <c r="AO28" s="124"/>
      <c r="AP28" s="62"/>
      <c r="AQ28" s="110"/>
      <c r="AR28" s="62"/>
      <c r="AS28" s="62"/>
      <c r="AT28" s="62" t="s">
        <v>507</v>
      </c>
      <c r="AU28" s="62" t="s">
        <v>290</v>
      </c>
      <c r="AV28" s="62" t="s">
        <v>291</v>
      </c>
      <c r="AW28" s="62" t="s">
        <v>292</v>
      </c>
      <c r="AX28" s="62" t="s">
        <v>293</v>
      </c>
    </row>
    <row r="29" spans="1:50" ht="12" customHeight="1">
      <c r="A29" s="1666"/>
      <c r="B29" s="124"/>
      <c r="C29" s="62"/>
      <c r="D29" s="62"/>
      <c r="E29" s="107"/>
      <c r="F29" s="124"/>
      <c r="G29" s="62"/>
      <c r="H29" s="107"/>
      <c r="I29" s="124"/>
      <c r="J29" s="62"/>
      <c r="K29" s="62"/>
      <c r="L29" s="107"/>
      <c r="M29" s="124"/>
      <c r="N29" s="62"/>
      <c r="O29" s="62"/>
      <c r="P29" s="107"/>
      <c r="Q29" s="62"/>
      <c r="R29" s="62"/>
      <c r="S29" s="62"/>
      <c r="T29" s="62"/>
      <c r="U29" s="63"/>
      <c r="V29" s="62"/>
      <c r="W29" s="62"/>
      <c r="X29" s="63"/>
      <c r="Y29" s="62"/>
      <c r="Z29" s="62"/>
      <c r="AA29" s="63"/>
      <c r="AB29" s="62"/>
      <c r="AC29" s="62"/>
      <c r="AD29" s="62"/>
      <c r="AE29" s="62"/>
      <c r="AF29" s="62"/>
      <c r="AG29" s="62"/>
      <c r="AH29" s="62"/>
      <c r="AI29" s="62"/>
      <c r="AJ29" s="107"/>
      <c r="AK29" s="63"/>
      <c r="AL29" s="63"/>
      <c r="AM29" s="63"/>
      <c r="AN29" s="63"/>
      <c r="AO29" s="124"/>
      <c r="AP29" s="62"/>
      <c r="AQ29" s="110"/>
      <c r="AR29" s="62"/>
      <c r="AS29" s="62"/>
      <c r="AT29" s="62"/>
      <c r="AU29" s="62"/>
      <c r="AV29" s="62"/>
      <c r="AW29" s="62"/>
      <c r="AX29" s="62"/>
    </row>
    <row r="30" spans="1:50" ht="12" customHeight="1" thickBot="1">
      <c r="A30" s="1667"/>
      <c r="B30" s="145"/>
      <c r="C30" s="131"/>
      <c r="D30" s="131"/>
      <c r="E30" s="133"/>
      <c r="F30" s="145"/>
      <c r="G30" s="131"/>
      <c r="H30" s="133"/>
      <c r="I30" s="145"/>
      <c r="J30" s="131"/>
      <c r="K30" s="131"/>
      <c r="L30" s="133"/>
      <c r="M30" s="145"/>
      <c r="N30" s="131"/>
      <c r="O30" s="131"/>
      <c r="P30" s="133"/>
      <c r="Q30" s="131"/>
      <c r="R30" s="131"/>
      <c r="S30" s="131"/>
      <c r="T30" s="131"/>
      <c r="U30" s="66"/>
      <c r="V30" s="131"/>
      <c r="W30" s="131"/>
      <c r="X30" s="66"/>
      <c r="Y30" s="131"/>
      <c r="Z30" s="131"/>
      <c r="AA30" s="66"/>
      <c r="AB30" s="131"/>
      <c r="AC30" s="131"/>
      <c r="AD30" s="131"/>
      <c r="AE30" s="131"/>
      <c r="AF30" s="131"/>
      <c r="AG30" s="131"/>
      <c r="AH30" s="131"/>
      <c r="AI30" s="131"/>
      <c r="AJ30" s="133"/>
      <c r="AK30" s="66"/>
      <c r="AL30" s="66"/>
      <c r="AM30" s="66"/>
      <c r="AN30" s="66"/>
      <c r="AO30" s="145"/>
      <c r="AP30" s="131"/>
      <c r="AQ30" s="135"/>
      <c r="AR30" s="62"/>
      <c r="AS30" s="62"/>
      <c r="AT30" s="62"/>
      <c r="AU30" s="62"/>
      <c r="AV30" s="62"/>
      <c r="AW30" s="62"/>
      <c r="AX30" s="62"/>
    </row>
    <row r="31" spans="1:50" ht="12" customHeight="1"/>
    <row r="32" spans="1:50" ht="12" customHeight="1"/>
    <row r="33" spans="1:50" ht="12" customHeight="1"/>
    <row r="34" spans="1:50" ht="12" customHeight="1"/>
    <row r="35" spans="1:50" ht="12" customHeight="1"/>
    <row r="36" spans="1:50" ht="12" customHeight="1"/>
    <row r="41" spans="1:50" ht="12" customHeight="1">
      <c r="A41" s="62"/>
      <c r="B41" s="62"/>
      <c r="C41" s="62"/>
      <c r="D41" s="62"/>
      <c r="E41" s="62"/>
      <c r="F41" s="62"/>
      <c r="G41" s="62"/>
      <c r="H41" s="62"/>
      <c r="I41" s="62"/>
      <c r="J41" s="62"/>
      <c r="K41" s="62"/>
      <c r="L41" s="62"/>
      <c r="M41" s="62"/>
      <c r="N41" s="62"/>
      <c r="O41" s="62"/>
      <c r="P41" s="62"/>
      <c r="Q41" s="1750"/>
      <c r="R41" s="1750"/>
      <c r="S41" s="1750"/>
      <c r="T41" s="1750"/>
      <c r="U41" s="1750"/>
      <c r="V41" s="1750"/>
      <c r="W41" s="1750"/>
      <c r="X41" s="1750"/>
      <c r="Y41" s="1750"/>
      <c r="Z41" s="1750"/>
      <c r="AA41" s="1750"/>
      <c r="AB41" s="1750"/>
      <c r="AC41" s="1750"/>
      <c r="AD41" s="1750"/>
      <c r="AE41" s="1750"/>
      <c r="AF41" s="1750"/>
      <c r="AG41" s="1750"/>
      <c r="AH41" s="1750"/>
      <c r="AI41" s="1750"/>
      <c r="AJ41" s="1750"/>
      <c r="AK41" s="1750"/>
      <c r="AL41" s="1750"/>
      <c r="AM41" s="1750"/>
      <c r="AN41" s="1750"/>
      <c r="AO41" s="1750"/>
      <c r="AP41" s="1750"/>
      <c r="AQ41" s="1750"/>
      <c r="AR41" s="62"/>
      <c r="AS41" s="62"/>
      <c r="AT41" s="62"/>
      <c r="AU41" s="62"/>
      <c r="AV41" s="62"/>
      <c r="AW41" s="62"/>
      <c r="AX41" s="62"/>
    </row>
    <row r="42" spans="1:50" ht="12" customHeight="1">
      <c r="A42" s="62"/>
      <c r="B42" s="62"/>
      <c r="C42" s="62"/>
      <c r="D42" s="62"/>
      <c r="E42" s="62"/>
      <c r="F42" s="62"/>
      <c r="G42" s="62"/>
      <c r="H42" s="62"/>
      <c r="I42" s="62"/>
      <c r="J42" s="62"/>
      <c r="K42" s="62"/>
      <c r="L42" s="62"/>
      <c r="M42" s="62"/>
      <c r="N42" s="62"/>
      <c r="O42" s="62"/>
      <c r="P42" s="62"/>
      <c r="Q42" s="1742" t="s">
        <v>1531</v>
      </c>
      <c r="R42" s="1736"/>
      <c r="S42" s="1736"/>
      <c r="T42" s="1743"/>
      <c r="U42" s="1852"/>
      <c r="V42" s="1853"/>
      <c r="W42" s="1853"/>
      <c r="X42" s="1853"/>
      <c r="Y42" s="1853"/>
      <c r="Z42" s="1853"/>
      <c r="AA42" s="1853"/>
      <c r="AB42" s="1853"/>
      <c r="AC42" s="1853"/>
      <c r="AD42" s="1853"/>
      <c r="AE42" s="1853"/>
      <c r="AF42" s="1853"/>
      <c r="AG42" s="1853"/>
      <c r="AH42" s="1853"/>
      <c r="AI42" s="1853"/>
      <c r="AJ42" s="1853"/>
      <c r="AK42" s="1853"/>
      <c r="AL42" s="1854"/>
      <c r="AM42" s="1742" t="s">
        <v>983</v>
      </c>
      <c r="AN42" s="1736"/>
      <c r="AO42" s="1736"/>
      <c r="AP42" s="1736"/>
      <c r="AQ42" s="1743"/>
      <c r="AR42" s="62"/>
      <c r="AS42" s="62"/>
      <c r="AT42" s="62"/>
      <c r="AU42" s="62"/>
      <c r="AV42" s="62"/>
      <c r="AW42" s="62"/>
      <c r="AX42" s="62"/>
    </row>
    <row r="43" spans="1:50" ht="12" customHeight="1">
      <c r="A43" s="62"/>
      <c r="B43" s="62"/>
      <c r="C43" s="62"/>
      <c r="D43" s="62"/>
      <c r="E43" s="62"/>
      <c r="F43" s="62"/>
      <c r="G43" s="62"/>
      <c r="H43" s="62"/>
      <c r="I43" s="62"/>
      <c r="J43" s="62"/>
      <c r="K43" s="62"/>
      <c r="L43" s="62"/>
      <c r="M43" s="62"/>
      <c r="N43" s="62"/>
      <c r="O43" s="62"/>
      <c r="P43" s="62"/>
      <c r="Q43" s="1746" t="s">
        <v>105</v>
      </c>
      <c r="R43" s="1747"/>
      <c r="S43" s="1747"/>
      <c r="T43" s="1748"/>
      <c r="U43" s="1858"/>
      <c r="V43" s="1859"/>
      <c r="W43" s="1859"/>
      <c r="X43" s="1859"/>
      <c r="Y43" s="1859"/>
      <c r="Z43" s="1859"/>
      <c r="AA43" s="1859"/>
      <c r="AB43" s="1859"/>
      <c r="AC43" s="1859"/>
      <c r="AD43" s="1859"/>
      <c r="AE43" s="1859"/>
      <c r="AF43" s="1859"/>
      <c r="AG43" s="1859"/>
      <c r="AH43" s="1859"/>
      <c r="AI43" s="1859"/>
      <c r="AJ43" s="1859"/>
      <c r="AK43" s="1859"/>
      <c r="AL43" s="1859"/>
      <c r="AM43" s="1860" t="s">
        <v>1834</v>
      </c>
      <c r="AN43" s="1861"/>
      <c r="AO43" s="1861"/>
      <c r="AP43" s="1663">
        <v>2</v>
      </c>
      <c r="AQ43" s="1865"/>
      <c r="AR43" s="62"/>
      <c r="AS43" s="62"/>
      <c r="AT43" s="62"/>
      <c r="AU43" s="62"/>
      <c r="AV43" s="62"/>
      <c r="AW43" s="62"/>
      <c r="AX43" s="62"/>
    </row>
    <row r="44" spans="1:50" ht="12" customHeight="1">
      <c r="A44" s="62"/>
      <c r="B44" s="62"/>
      <c r="C44" s="62"/>
      <c r="D44" s="62"/>
      <c r="E44" s="62"/>
      <c r="F44" s="62"/>
      <c r="G44" s="62"/>
      <c r="H44" s="62"/>
      <c r="I44" s="62"/>
      <c r="J44" s="62"/>
      <c r="K44" s="62"/>
      <c r="L44" s="62"/>
      <c r="M44" s="62"/>
      <c r="N44" s="62"/>
      <c r="O44" s="62"/>
      <c r="P44" s="62"/>
      <c r="Q44" s="1855"/>
      <c r="R44" s="1856"/>
      <c r="S44" s="1856"/>
      <c r="T44" s="1857"/>
      <c r="U44" s="1868"/>
      <c r="V44" s="1869"/>
      <c r="W44" s="1869"/>
      <c r="X44" s="1869"/>
      <c r="Y44" s="1869"/>
      <c r="Z44" s="1869"/>
      <c r="AA44" s="1869"/>
      <c r="AB44" s="1869"/>
      <c r="AC44" s="1869"/>
      <c r="AD44" s="1869"/>
      <c r="AE44" s="1869"/>
      <c r="AF44" s="1869"/>
      <c r="AG44" s="1869"/>
      <c r="AH44" s="1869"/>
      <c r="AI44" s="1869"/>
      <c r="AJ44" s="1869"/>
      <c r="AK44" s="1869"/>
      <c r="AL44" s="1869"/>
      <c r="AM44" s="1862"/>
      <c r="AN44" s="1735"/>
      <c r="AO44" s="1735"/>
      <c r="AP44" s="1656"/>
      <c r="AQ44" s="1866"/>
      <c r="AR44" s="62"/>
      <c r="AS44" s="62"/>
      <c r="AT44" s="62"/>
      <c r="AU44" s="62"/>
      <c r="AV44" s="62"/>
      <c r="AW44" s="62"/>
      <c r="AX44" s="62"/>
    </row>
    <row r="45" spans="1:50" ht="12" customHeight="1">
      <c r="A45" s="62"/>
      <c r="B45" s="62"/>
      <c r="C45" s="62"/>
      <c r="D45" s="62"/>
      <c r="E45" s="62"/>
      <c r="F45" s="62"/>
      <c r="G45" s="62"/>
      <c r="H45" s="62"/>
      <c r="I45" s="62"/>
      <c r="J45" s="62"/>
      <c r="K45" s="62"/>
      <c r="L45" s="62"/>
      <c r="M45" s="62"/>
      <c r="N45" s="62"/>
      <c r="O45" s="62"/>
      <c r="P45" s="62"/>
      <c r="Q45" s="1749"/>
      <c r="R45" s="1750"/>
      <c r="S45" s="1750"/>
      <c r="T45" s="1751"/>
      <c r="U45" s="1870"/>
      <c r="V45" s="1871"/>
      <c r="W45" s="1871"/>
      <c r="X45" s="1871"/>
      <c r="Y45" s="1871"/>
      <c r="Z45" s="1871"/>
      <c r="AA45" s="1871"/>
      <c r="AB45" s="1871"/>
      <c r="AC45" s="1871"/>
      <c r="AD45" s="1871"/>
      <c r="AE45" s="1871"/>
      <c r="AF45" s="1871"/>
      <c r="AG45" s="1871"/>
      <c r="AH45" s="1871"/>
      <c r="AI45" s="1871"/>
      <c r="AJ45" s="1871"/>
      <c r="AK45" s="1871"/>
      <c r="AL45" s="1871"/>
      <c r="AM45" s="1863"/>
      <c r="AN45" s="1864"/>
      <c r="AO45" s="1864"/>
      <c r="AP45" s="1731"/>
      <c r="AQ45" s="1867"/>
      <c r="AR45" s="62"/>
      <c r="AS45" s="62"/>
      <c r="AT45" s="62"/>
      <c r="AU45" s="62"/>
      <c r="AV45" s="62"/>
      <c r="AW45" s="62"/>
      <c r="AX45" s="62"/>
    </row>
    <row r="46" spans="1:50" ht="12" customHeight="1">
      <c r="A46" s="62"/>
      <c r="B46" s="62"/>
      <c r="C46" s="62"/>
      <c r="D46" s="62"/>
      <c r="E46" s="62"/>
      <c r="F46" s="62"/>
      <c r="G46" s="62"/>
      <c r="H46" s="62"/>
      <c r="I46" s="62"/>
      <c r="J46" s="62"/>
      <c r="K46" s="62"/>
      <c r="L46" s="62"/>
      <c r="M46" s="62"/>
      <c r="N46" s="62"/>
      <c r="O46" s="62"/>
      <c r="P46" s="62"/>
      <c r="Q46" s="1742" t="s">
        <v>1535</v>
      </c>
      <c r="R46" s="1736"/>
      <c r="S46" s="1736"/>
      <c r="T46" s="1743"/>
      <c r="U46" s="1742" t="s">
        <v>1885</v>
      </c>
      <c r="V46" s="1736"/>
      <c r="W46" s="1736"/>
      <c r="X46" s="1736"/>
      <c r="Y46" s="1736"/>
      <c r="Z46" s="1736"/>
      <c r="AA46" s="1736"/>
      <c r="AB46" s="1736"/>
      <c r="AC46" s="1736"/>
      <c r="AD46" s="1736"/>
      <c r="AE46" s="1736"/>
      <c r="AF46" s="1736"/>
      <c r="AG46" s="1736"/>
      <c r="AH46" s="1736"/>
      <c r="AI46" s="1736"/>
      <c r="AJ46" s="1736"/>
      <c r="AK46" s="1736"/>
      <c r="AL46" s="1736"/>
      <c r="AM46" s="1736"/>
      <c r="AN46" s="1736"/>
      <c r="AO46" s="1736"/>
      <c r="AP46" s="1736"/>
      <c r="AQ46" s="1743"/>
      <c r="AR46" s="62"/>
      <c r="AS46" s="62"/>
      <c r="AT46" s="62"/>
      <c r="AU46" s="62"/>
      <c r="AV46" s="62"/>
      <c r="AW46" s="62"/>
      <c r="AX46" s="62"/>
    </row>
    <row r="47" spans="1:50" ht="12"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581"/>
      <c r="AM47" s="581"/>
      <c r="AN47" s="581"/>
      <c r="AO47" s="62"/>
      <c r="AP47" s="62"/>
      <c r="AQ47" s="62"/>
      <c r="AR47" s="62"/>
      <c r="AS47" s="62"/>
      <c r="AT47" s="62"/>
      <c r="AU47" s="62"/>
      <c r="AV47" s="62"/>
      <c r="AW47" s="62"/>
      <c r="AX47" s="62"/>
    </row>
    <row r="48" spans="1:50" ht="18.75" customHeight="1">
      <c r="A48" s="1794"/>
      <c r="B48" s="1794"/>
      <c r="C48" s="1794"/>
      <c r="D48" s="1794"/>
      <c r="E48" s="1794"/>
      <c r="F48" s="1794"/>
      <c r="G48" s="1794"/>
      <c r="H48" s="1794"/>
      <c r="I48" s="1794"/>
      <c r="J48" s="1794"/>
      <c r="K48" s="1794"/>
      <c r="L48" s="1794"/>
      <c r="M48" s="1794"/>
      <c r="N48" s="1794"/>
      <c r="O48" s="1794"/>
      <c r="P48" s="1794"/>
      <c r="Q48" s="1794"/>
      <c r="R48" s="1794"/>
      <c r="S48" s="1794"/>
      <c r="T48" s="1794"/>
      <c r="U48" s="1794"/>
      <c r="V48" s="1794"/>
      <c r="W48" s="1794"/>
      <c r="X48" s="1794"/>
      <c r="Y48" s="1794"/>
      <c r="Z48" s="1794"/>
      <c r="AA48" s="1794"/>
      <c r="AB48" s="1794"/>
      <c r="AC48" s="1794"/>
      <c r="AD48" s="62"/>
      <c r="AE48" s="62"/>
      <c r="AF48" s="62"/>
      <c r="AG48" s="62"/>
      <c r="AH48" s="62"/>
      <c r="AI48" s="673"/>
      <c r="AJ48" s="62"/>
      <c r="AK48" s="62"/>
      <c r="AL48" s="581"/>
      <c r="AM48" s="581"/>
      <c r="AN48" s="581"/>
      <c r="AO48" s="125"/>
      <c r="AP48" s="125"/>
      <c r="AQ48" s="125"/>
      <c r="AR48" s="62"/>
      <c r="AS48" s="62"/>
      <c r="AT48" s="62"/>
      <c r="AU48" s="62"/>
      <c r="AV48" s="62"/>
      <c r="AW48" s="62"/>
      <c r="AX48" s="62"/>
    </row>
    <row r="49" spans="1:50" ht="12"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581"/>
      <c r="AM49" s="581"/>
      <c r="AN49" s="581"/>
      <c r="AO49" s="125"/>
      <c r="AP49" s="125"/>
      <c r="AQ49" s="125"/>
      <c r="AR49" s="62"/>
      <c r="AS49" s="62"/>
      <c r="AT49" s="62"/>
      <c r="AU49" s="62"/>
      <c r="AV49" s="62"/>
      <c r="AW49" s="62"/>
      <c r="AX49" s="62"/>
    </row>
    <row r="50" spans="1:50" ht="12" customHeight="1" thickBot="1">
      <c r="A50" s="155" t="s">
        <v>626</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t="s">
        <v>108</v>
      </c>
      <c r="AK50" s="62"/>
      <c r="AL50" s="581"/>
      <c r="AM50" s="581"/>
      <c r="AN50" s="581"/>
      <c r="AO50" s="62"/>
      <c r="AP50" s="62"/>
      <c r="AQ50" s="62"/>
      <c r="AR50" s="62"/>
      <c r="AS50" s="62"/>
      <c r="AT50" s="62"/>
      <c r="AU50" s="62"/>
      <c r="AV50" s="62"/>
      <c r="AW50" s="62"/>
      <c r="AX50" s="62"/>
    </row>
    <row r="51" spans="1:50" ht="12" customHeight="1">
      <c r="A51" s="523"/>
      <c r="B51" s="1687" t="s">
        <v>112</v>
      </c>
      <c r="C51" s="1688"/>
      <c r="D51" s="1688"/>
      <c r="E51" s="1689"/>
      <c r="F51" s="1690" t="s">
        <v>24</v>
      </c>
      <c r="G51" s="1691"/>
      <c r="H51" s="1692"/>
      <c r="I51" s="1690" t="s">
        <v>113</v>
      </c>
      <c r="J51" s="1691"/>
      <c r="K51" s="1691"/>
      <c r="L51" s="1692"/>
      <c r="M51" s="524"/>
      <c r="N51" s="518"/>
      <c r="O51" s="518"/>
      <c r="P51" s="518"/>
      <c r="Q51" s="518"/>
      <c r="R51" s="518"/>
      <c r="S51" s="518"/>
      <c r="T51" s="518"/>
      <c r="U51" s="518"/>
      <c r="V51" s="518" t="s">
        <v>114</v>
      </c>
      <c r="W51" s="518"/>
      <c r="X51" s="518"/>
      <c r="Y51" s="518"/>
      <c r="Z51" s="518"/>
      <c r="AA51" s="518"/>
      <c r="AB51" s="518"/>
      <c r="AC51" s="518"/>
      <c r="AD51" s="518"/>
      <c r="AE51" s="518"/>
      <c r="AF51" s="518"/>
      <c r="AG51" s="518"/>
      <c r="AH51" s="518"/>
      <c r="AI51" s="518"/>
      <c r="AJ51" s="518"/>
      <c r="AK51" s="146"/>
      <c r="AL51" s="148"/>
      <c r="AM51" s="148"/>
      <c r="AN51" s="525" t="s">
        <v>1795</v>
      </c>
      <c r="AO51" s="1690" t="s">
        <v>116</v>
      </c>
      <c r="AP51" s="1691"/>
      <c r="AQ51" s="1696"/>
      <c r="AR51" s="62"/>
      <c r="AS51" s="62"/>
      <c r="AT51" s="62"/>
      <c r="AU51" s="62"/>
      <c r="AV51" s="62"/>
      <c r="AW51" s="62"/>
      <c r="AX51" s="62"/>
    </row>
    <row r="52" spans="1:50" ht="12" customHeight="1" thickBot="1">
      <c r="A52" s="526"/>
      <c r="B52" s="1678" t="s">
        <v>1760</v>
      </c>
      <c r="C52" s="1679"/>
      <c r="D52" s="1679"/>
      <c r="E52" s="1680"/>
      <c r="F52" s="1678" t="s">
        <v>1761</v>
      </c>
      <c r="G52" s="1679"/>
      <c r="H52" s="1680"/>
      <c r="I52" s="1678"/>
      <c r="J52" s="1679"/>
      <c r="K52" s="1679"/>
      <c r="L52" s="1680"/>
      <c r="M52" s="1681" t="s">
        <v>115</v>
      </c>
      <c r="N52" s="1682"/>
      <c r="O52" s="1682"/>
      <c r="P52" s="1683"/>
      <c r="Q52" s="131"/>
      <c r="R52" s="131"/>
      <c r="S52" s="131"/>
      <c r="T52" s="131"/>
      <c r="U52" s="131"/>
      <c r="V52" s="131"/>
      <c r="W52" s="131"/>
      <c r="X52" s="131" t="s">
        <v>116</v>
      </c>
      <c r="Y52" s="131"/>
      <c r="Z52" s="131"/>
      <c r="AA52" s="131"/>
      <c r="AB52" s="131"/>
      <c r="AC52" s="131"/>
      <c r="AD52" s="131"/>
      <c r="AE52" s="131"/>
      <c r="AF52" s="131"/>
      <c r="AG52" s="131"/>
      <c r="AH52" s="131"/>
      <c r="AI52" s="131"/>
      <c r="AJ52" s="131"/>
      <c r="AK52" s="1681" t="s">
        <v>117</v>
      </c>
      <c r="AL52" s="1682"/>
      <c r="AM52" s="1682"/>
      <c r="AN52" s="1683"/>
      <c r="AO52" s="1678" t="s">
        <v>1762</v>
      </c>
      <c r="AP52" s="1679"/>
      <c r="AQ52" s="1697"/>
      <c r="AR52" s="62"/>
      <c r="AS52" s="62"/>
      <c r="AT52" s="62"/>
      <c r="AU52" s="62"/>
      <c r="AV52" s="62"/>
      <c r="AW52" s="62"/>
      <c r="AX52" s="62"/>
    </row>
    <row r="53" spans="1:50" ht="12" customHeight="1">
      <c r="A53" s="1665" t="s">
        <v>1794</v>
      </c>
      <c r="B53" s="151" t="s">
        <v>250</v>
      </c>
      <c r="C53" s="152"/>
      <c r="D53" s="152"/>
      <c r="E53" s="153"/>
      <c r="F53" s="1893" t="str">
        <f>F12</f>
        <v>-</v>
      </c>
      <c r="G53" s="1894"/>
      <c r="H53" s="1895"/>
      <c r="I53" s="529" t="s">
        <v>1836</v>
      </c>
      <c r="J53" s="146"/>
      <c r="K53" s="146"/>
      <c r="L53" s="177"/>
      <c r="M53" s="529" t="s">
        <v>1837</v>
      </c>
      <c r="N53" s="146"/>
      <c r="O53" s="146"/>
      <c r="P53" s="177"/>
      <c r="Q53" s="146" t="s">
        <v>1234</v>
      </c>
      <c r="R53" s="146" t="s">
        <v>1837</v>
      </c>
      <c r="S53" s="146"/>
      <c r="T53" s="146"/>
      <c r="U53" s="64"/>
      <c r="V53" s="146"/>
      <c r="W53" s="146"/>
      <c r="X53" s="64"/>
      <c r="Y53" s="146"/>
      <c r="Z53" s="146"/>
      <c r="AA53" s="146"/>
      <c r="AB53" s="146"/>
      <c r="AC53" s="146"/>
      <c r="AD53" s="146"/>
      <c r="AE53" s="146"/>
      <c r="AF53" s="146"/>
      <c r="AG53" s="146"/>
      <c r="AH53" s="146"/>
      <c r="AI53" s="146"/>
      <c r="AJ53" s="177"/>
      <c r="AK53" s="704" t="s">
        <v>1085</v>
      </c>
      <c r="AL53" s="64" t="s">
        <v>1844</v>
      </c>
      <c r="AM53" s="64"/>
      <c r="AN53" s="64"/>
      <c r="AO53" s="529"/>
      <c r="AP53" s="146"/>
      <c r="AQ53" s="530"/>
      <c r="AR53" s="62"/>
      <c r="AS53" s="62"/>
      <c r="AT53" s="62"/>
      <c r="AU53" s="62"/>
      <c r="AV53" s="62"/>
      <c r="AW53" s="62"/>
      <c r="AX53" s="62"/>
    </row>
    <row r="54" spans="1:50" ht="12" customHeight="1">
      <c r="A54" s="1666"/>
      <c r="B54" s="124" t="s">
        <v>1800</v>
      </c>
      <c r="C54" s="62"/>
      <c r="D54" s="62"/>
      <c r="E54" s="107"/>
      <c r="F54" s="136"/>
      <c r="G54" s="129"/>
      <c r="H54" s="137"/>
      <c r="I54" s="124"/>
      <c r="J54" s="62"/>
      <c r="K54" s="62"/>
      <c r="L54" s="107"/>
      <c r="M54" s="124"/>
      <c r="N54" s="62"/>
      <c r="O54" s="62"/>
      <c r="P54" s="107"/>
      <c r="Q54" s="62"/>
      <c r="R54" s="62" t="s">
        <v>1798</v>
      </c>
      <c r="S54" s="1661"/>
      <c r="T54" s="1661"/>
      <c r="U54" s="1661"/>
      <c r="V54" s="1661"/>
      <c r="W54" s="1661"/>
      <c r="X54" s="1661"/>
      <c r="Y54" s="1661"/>
      <c r="Z54" s="62" t="s">
        <v>1838</v>
      </c>
      <c r="AA54" s="62"/>
      <c r="AB54" s="62"/>
      <c r="AC54" s="62"/>
      <c r="AD54" s="62"/>
      <c r="AE54" s="62"/>
      <c r="AF54" s="62"/>
      <c r="AG54" s="62"/>
      <c r="AH54" s="62"/>
      <c r="AI54" s="62"/>
      <c r="AJ54" s="107"/>
      <c r="AK54" s="694" t="s">
        <v>1085</v>
      </c>
      <c r="AL54" s="1828"/>
      <c r="AM54" s="1828"/>
      <c r="AN54" s="1829"/>
      <c r="AO54" s="124"/>
      <c r="AP54" s="62"/>
      <c r="AQ54" s="110"/>
      <c r="AR54" s="62"/>
      <c r="AS54" s="62"/>
      <c r="AT54" s="62"/>
      <c r="AU54" s="62"/>
      <c r="AV54" s="62"/>
      <c r="AW54" s="62"/>
      <c r="AX54" s="62"/>
    </row>
    <row r="55" spans="1:50" ht="12" customHeight="1">
      <c r="A55" s="1666"/>
      <c r="B55" s="124" t="s">
        <v>1835</v>
      </c>
      <c r="C55" s="62"/>
      <c r="D55" s="62"/>
      <c r="E55" s="107"/>
      <c r="F55" s="136"/>
      <c r="G55" s="129"/>
      <c r="H55" s="137"/>
      <c r="I55" s="124"/>
      <c r="J55" s="62"/>
      <c r="K55" s="62"/>
      <c r="L55" s="107"/>
      <c r="M55" s="124"/>
      <c r="N55" s="62"/>
      <c r="O55" s="62"/>
      <c r="P55" s="107"/>
      <c r="Q55" s="693" t="s">
        <v>1085</v>
      </c>
      <c r="R55" s="62" t="s">
        <v>1839</v>
      </c>
      <c r="S55" s="62"/>
      <c r="T55" s="62"/>
      <c r="U55" s="63"/>
      <c r="V55" s="62"/>
      <c r="W55" s="62"/>
      <c r="X55" s="63"/>
      <c r="Y55" s="62"/>
      <c r="Z55" s="62"/>
      <c r="AA55" s="62"/>
      <c r="AB55" s="62"/>
      <c r="AC55" s="62"/>
      <c r="AD55" s="62"/>
      <c r="AE55" s="62"/>
      <c r="AF55" s="62"/>
      <c r="AG55" s="62"/>
      <c r="AH55" s="62"/>
      <c r="AI55" s="62"/>
      <c r="AJ55" s="107"/>
      <c r="AK55" s="694" t="s">
        <v>1085</v>
      </c>
      <c r="AL55" s="1828"/>
      <c r="AM55" s="1828"/>
      <c r="AN55" s="1829"/>
      <c r="AO55" s="124"/>
      <c r="AP55" s="62"/>
      <c r="AQ55" s="110"/>
      <c r="AR55" s="62"/>
      <c r="AS55" s="62"/>
      <c r="AT55" s="62"/>
      <c r="AU55" s="62"/>
      <c r="AV55" s="62"/>
      <c r="AW55" s="62"/>
      <c r="AX55" s="62"/>
    </row>
    <row r="56" spans="1:50" ht="12" customHeight="1">
      <c r="A56" s="1666"/>
      <c r="B56" s="124"/>
      <c r="C56" s="62"/>
      <c r="D56" s="62"/>
      <c r="E56" s="107"/>
      <c r="F56" s="136"/>
      <c r="G56" s="129"/>
      <c r="H56" s="137"/>
      <c r="I56" s="124"/>
      <c r="J56" s="62"/>
      <c r="K56" s="62"/>
      <c r="L56" s="107"/>
      <c r="M56" s="124"/>
      <c r="N56" s="62"/>
      <c r="O56" s="62"/>
      <c r="P56" s="107"/>
      <c r="Q56" s="62"/>
      <c r="R56" s="62" t="s">
        <v>1840</v>
      </c>
      <c r="S56" s="62"/>
      <c r="T56" s="62"/>
      <c r="U56" s="63"/>
      <c r="V56" s="62"/>
      <c r="W56" s="62"/>
      <c r="X56" s="63"/>
      <c r="Y56" s="62"/>
      <c r="Z56" s="62"/>
      <c r="AA56" s="63"/>
      <c r="AB56" s="62"/>
      <c r="AC56" s="62"/>
      <c r="AD56" s="62"/>
      <c r="AE56" s="62"/>
      <c r="AF56" s="62"/>
      <c r="AG56" s="62"/>
      <c r="AH56" s="62"/>
      <c r="AI56" s="62"/>
      <c r="AJ56" s="107"/>
      <c r="AK56" s="63"/>
      <c r="AL56" s="63"/>
      <c r="AM56" s="63"/>
      <c r="AN56" s="63"/>
      <c r="AO56" s="124"/>
      <c r="AP56" s="62"/>
      <c r="AQ56" s="110"/>
      <c r="AR56" s="62"/>
      <c r="AS56" s="62"/>
      <c r="AT56" s="62"/>
      <c r="AU56" s="62"/>
      <c r="AV56" s="62"/>
      <c r="AW56" s="62"/>
      <c r="AX56" s="62"/>
    </row>
    <row r="57" spans="1:50" ht="12" customHeight="1">
      <c r="A57" s="1666"/>
      <c r="B57" s="1713" t="str">
        <f>IF(自己評価書表紙!A38="□","■選択無","□選択無")</f>
        <v>■選択無</v>
      </c>
      <c r="C57" s="1714"/>
      <c r="D57" s="1714"/>
      <c r="E57" s="1715"/>
      <c r="F57" s="136"/>
      <c r="G57" s="129"/>
      <c r="H57" s="137"/>
      <c r="I57" s="124"/>
      <c r="J57" s="62"/>
      <c r="K57" s="62"/>
      <c r="L57" s="107"/>
      <c r="M57" s="124"/>
      <c r="N57" s="62"/>
      <c r="O57" s="62"/>
      <c r="P57" s="107"/>
      <c r="Q57" s="62"/>
      <c r="R57" s="62" t="s">
        <v>765</v>
      </c>
      <c r="S57" s="1661"/>
      <c r="T57" s="1661"/>
      <c r="U57" s="1661"/>
      <c r="V57" s="1661"/>
      <c r="W57" s="1661"/>
      <c r="X57" s="1661"/>
      <c r="Y57" s="1661"/>
      <c r="Z57" s="62" t="s">
        <v>1838</v>
      </c>
      <c r="AA57" s="62"/>
      <c r="AB57" s="62"/>
      <c r="AC57" s="62"/>
      <c r="AD57" s="62"/>
      <c r="AE57" s="62"/>
      <c r="AF57" s="62"/>
      <c r="AG57" s="62"/>
      <c r="AH57" s="62"/>
      <c r="AI57" s="62"/>
      <c r="AJ57" s="107"/>
      <c r="AK57" s="63"/>
      <c r="AL57" s="63"/>
      <c r="AM57" s="63"/>
      <c r="AN57" s="63"/>
      <c r="AO57" s="124"/>
      <c r="AP57" s="62"/>
      <c r="AQ57" s="110"/>
      <c r="AR57" s="62"/>
      <c r="AS57" s="62"/>
      <c r="AT57" s="62"/>
      <c r="AU57" s="62"/>
      <c r="AV57" s="62"/>
      <c r="AW57" s="62"/>
      <c r="AX57" s="62"/>
    </row>
    <row r="58" spans="1:50" ht="12" customHeight="1">
      <c r="A58" s="1666"/>
      <c r="B58" s="124"/>
      <c r="C58" s="62"/>
      <c r="D58" s="62"/>
      <c r="E58" s="107"/>
      <c r="F58" s="136"/>
      <c r="G58" s="129"/>
      <c r="H58" s="137"/>
      <c r="I58" s="124"/>
      <c r="J58" s="62"/>
      <c r="K58" s="62"/>
      <c r="L58" s="107"/>
      <c r="M58" s="124"/>
      <c r="N58" s="62"/>
      <c r="O58" s="62"/>
      <c r="P58" s="107"/>
      <c r="Q58" s="62"/>
      <c r="R58" s="62" t="s">
        <v>1841</v>
      </c>
      <c r="S58" s="62"/>
      <c r="T58" s="62"/>
      <c r="U58" s="63"/>
      <c r="V58" s="62"/>
      <c r="W58" s="62"/>
      <c r="X58" s="63"/>
      <c r="Y58" s="62"/>
      <c r="Z58" s="62"/>
      <c r="AA58" s="63"/>
      <c r="AB58" s="62"/>
      <c r="AC58" s="62"/>
      <c r="AD58" s="62"/>
      <c r="AE58" s="62"/>
      <c r="AF58" s="62"/>
      <c r="AG58" s="62"/>
      <c r="AH58" s="62"/>
      <c r="AI58" s="62"/>
      <c r="AJ58" s="62"/>
      <c r="AK58" s="109"/>
      <c r="AL58" s="63"/>
      <c r="AM58" s="63"/>
      <c r="AN58" s="63"/>
      <c r="AO58" s="124"/>
      <c r="AP58" s="62"/>
      <c r="AQ58" s="110"/>
      <c r="AR58" s="62"/>
      <c r="AS58" s="62"/>
      <c r="AT58" s="62"/>
      <c r="AU58" s="62"/>
      <c r="AV58" s="62"/>
      <c r="AW58" s="62"/>
      <c r="AX58" s="62"/>
    </row>
    <row r="59" spans="1:50" ht="12" customHeight="1">
      <c r="A59" s="1666"/>
      <c r="B59" s="124"/>
      <c r="C59" s="62"/>
      <c r="D59" s="62"/>
      <c r="E59" s="107"/>
      <c r="F59" s="136"/>
      <c r="G59" s="129"/>
      <c r="H59" s="137"/>
      <c r="I59" s="124"/>
      <c r="J59" s="62"/>
      <c r="K59" s="62"/>
      <c r="L59" s="107"/>
      <c r="M59" s="124"/>
      <c r="N59" s="62"/>
      <c r="O59" s="62"/>
      <c r="P59" s="107"/>
      <c r="Q59" s="62"/>
      <c r="R59" s="62" t="s">
        <v>251</v>
      </c>
      <c r="S59" s="694" t="s">
        <v>1085</v>
      </c>
      <c r="T59" s="62" t="s">
        <v>252</v>
      </c>
      <c r="U59" s="63"/>
      <c r="V59" s="62"/>
      <c r="W59" s="694" t="s">
        <v>1085</v>
      </c>
      <c r="X59" s="63" t="s">
        <v>1842</v>
      </c>
      <c r="Y59" s="62"/>
      <c r="Z59" s="62"/>
      <c r="AA59" s="694" t="s">
        <v>1085</v>
      </c>
      <c r="AB59" s="62" t="s">
        <v>1715</v>
      </c>
      <c r="AC59" s="62"/>
      <c r="AD59" s="129" t="s">
        <v>8</v>
      </c>
      <c r="AE59" s="1657"/>
      <c r="AF59" s="1657"/>
      <c r="AG59" s="1657"/>
      <c r="AH59" s="1657"/>
      <c r="AI59" s="129" t="s">
        <v>94</v>
      </c>
      <c r="AJ59" s="62"/>
      <c r="AK59" s="117"/>
      <c r="AL59" s="118"/>
      <c r="AM59" s="118"/>
      <c r="AN59" s="536"/>
      <c r="AO59" s="124"/>
      <c r="AP59" s="62"/>
      <c r="AQ59" s="110"/>
      <c r="AR59" s="62"/>
      <c r="AS59" s="62"/>
      <c r="AT59" s="62"/>
      <c r="AU59" s="62"/>
      <c r="AV59" s="62"/>
      <c r="AW59" s="62"/>
      <c r="AX59" s="62"/>
    </row>
    <row r="60" spans="1:50" ht="12" customHeight="1">
      <c r="A60" s="1666"/>
      <c r="B60" s="124"/>
      <c r="C60" s="62"/>
      <c r="D60" s="62"/>
      <c r="E60" s="107"/>
      <c r="F60" s="124"/>
      <c r="G60" s="62"/>
      <c r="H60" s="107"/>
      <c r="I60" s="124"/>
      <c r="J60" s="62"/>
      <c r="K60" s="62"/>
      <c r="L60" s="107"/>
      <c r="M60" s="1649" t="s">
        <v>1843</v>
      </c>
      <c r="N60" s="1814"/>
      <c r="O60" s="1814"/>
      <c r="P60" s="1892"/>
      <c r="Q60" s="113" t="s">
        <v>387</v>
      </c>
      <c r="R60" s="113" t="s">
        <v>1845</v>
      </c>
      <c r="S60" s="113"/>
      <c r="T60" s="113"/>
      <c r="U60" s="158"/>
      <c r="V60" s="113"/>
      <c r="W60" s="113"/>
      <c r="X60" s="158"/>
      <c r="Y60" s="113"/>
      <c r="Z60" s="113"/>
      <c r="AA60" s="113"/>
      <c r="AB60" s="113"/>
      <c r="AC60" s="113"/>
      <c r="AD60" s="113"/>
      <c r="AE60" s="113"/>
      <c r="AF60" s="113"/>
      <c r="AG60" s="113"/>
      <c r="AH60" s="113"/>
      <c r="AI60" s="113"/>
      <c r="AJ60" s="115"/>
      <c r="AK60" s="694" t="s">
        <v>1085</v>
      </c>
      <c r="AL60" s="1828"/>
      <c r="AM60" s="1828"/>
      <c r="AN60" s="1829"/>
      <c r="AO60" s="143"/>
      <c r="AP60" s="113"/>
      <c r="AQ60" s="537"/>
      <c r="AR60" s="62"/>
      <c r="AS60" s="62"/>
      <c r="AT60" s="62"/>
      <c r="AU60" s="62"/>
      <c r="AV60" s="62"/>
      <c r="AW60" s="62"/>
      <c r="AX60" s="62"/>
    </row>
    <row r="61" spans="1:50" ht="12" customHeight="1">
      <c r="A61" s="1666"/>
      <c r="B61" s="124"/>
      <c r="C61" s="62"/>
      <c r="D61" s="62"/>
      <c r="E61" s="107"/>
      <c r="F61" s="124"/>
      <c r="G61" s="62"/>
      <c r="H61" s="107"/>
      <c r="I61" s="124"/>
      <c r="J61" s="62"/>
      <c r="K61" s="62"/>
      <c r="L61" s="107"/>
      <c r="M61" s="1815"/>
      <c r="N61" s="1816"/>
      <c r="O61" s="1816"/>
      <c r="P61" s="1836"/>
      <c r="Q61" s="62"/>
      <c r="R61" s="694" t="s">
        <v>1085</v>
      </c>
      <c r="S61" s="167" t="s">
        <v>255</v>
      </c>
      <c r="U61" s="62" t="s">
        <v>1798</v>
      </c>
      <c r="V61" s="694" t="s">
        <v>1085</v>
      </c>
      <c r="W61" s="63" t="s">
        <v>805</v>
      </c>
      <c r="X61" s="62"/>
      <c r="Y61" s="62"/>
      <c r="Z61" s="694" t="s">
        <v>1085</v>
      </c>
      <c r="AA61" s="62" t="s">
        <v>1846</v>
      </c>
      <c r="AB61" s="62"/>
      <c r="AC61" s="62" t="s">
        <v>256</v>
      </c>
      <c r="AD61" s="62"/>
      <c r="AE61" s="62"/>
      <c r="AF61" s="62"/>
      <c r="AG61" s="62"/>
      <c r="AH61" s="62"/>
      <c r="AI61" s="62"/>
      <c r="AJ61" s="107"/>
      <c r="AK61" s="694" t="s">
        <v>1085</v>
      </c>
      <c r="AL61" s="1828"/>
      <c r="AM61" s="1828"/>
      <c r="AN61" s="1829"/>
      <c r="AO61" s="124"/>
      <c r="AP61" s="62"/>
      <c r="AQ61" s="110"/>
      <c r="AR61" s="62"/>
      <c r="AS61" s="62"/>
      <c r="AT61" s="62"/>
      <c r="AU61" s="62"/>
      <c r="AV61" s="62"/>
      <c r="AW61" s="62"/>
      <c r="AX61" s="62"/>
    </row>
    <row r="62" spans="1:50" ht="12" customHeight="1">
      <c r="A62" s="1666"/>
      <c r="B62" s="124"/>
      <c r="C62" s="62"/>
      <c r="D62" s="62"/>
      <c r="E62" s="107"/>
      <c r="F62" s="124"/>
      <c r="G62" s="62"/>
      <c r="H62" s="107"/>
      <c r="I62" s="124"/>
      <c r="J62" s="62"/>
      <c r="K62" s="62"/>
      <c r="L62" s="107"/>
      <c r="M62" s="1815"/>
      <c r="N62" s="1816"/>
      <c r="O62" s="1816"/>
      <c r="P62" s="1836"/>
      <c r="Q62" s="62"/>
      <c r="R62" s="694" t="s">
        <v>1085</v>
      </c>
      <c r="S62" s="62" t="s">
        <v>257</v>
      </c>
      <c r="T62" s="62"/>
      <c r="U62" s="63"/>
      <c r="V62" s="62"/>
      <c r="W62" s="62"/>
      <c r="X62" s="63"/>
      <c r="Y62" s="62"/>
      <c r="Z62" s="62"/>
      <c r="AA62" s="62"/>
      <c r="AB62" s="62"/>
      <c r="AC62" s="62"/>
      <c r="AD62" s="62"/>
      <c r="AE62" s="62"/>
      <c r="AF62" s="62"/>
      <c r="AG62" s="62"/>
      <c r="AH62" s="62"/>
      <c r="AI62" s="62"/>
      <c r="AJ62" s="107"/>
      <c r="AK62" s="694" t="s">
        <v>1085</v>
      </c>
      <c r="AL62" s="1828"/>
      <c r="AM62" s="1828"/>
      <c r="AN62" s="1829"/>
      <c r="AO62" s="124"/>
      <c r="AP62" s="62"/>
      <c r="AQ62" s="110"/>
      <c r="AR62" s="62"/>
      <c r="AS62" s="62"/>
      <c r="AT62" s="62"/>
      <c r="AU62" s="62"/>
      <c r="AV62" s="62"/>
      <c r="AW62" s="62"/>
      <c r="AX62" s="62"/>
    </row>
    <row r="63" spans="1:50" ht="12" customHeight="1">
      <c r="A63" s="1666"/>
      <c r="B63" s="124"/>
      <c r="C63" s="62"/>
      <c r="D63" s="62"/>
      <c r="E63" s="107"/>
      <c r="F63" s="124"/>
      <c r="G63" s="62"/>
      <c r="H63" s="107"/>
      <c r="I63" s="124"/>
      <c r="J63" s="62"/>
      <c r="K63" s="62"/>
      <c r="L63" s="107"/>
      <c r="M63" s="124"/>
      <c r="N63" s="62"/>
      <c r="O63" s="62"/>
      <c r="P63" s="107"/>
      <c r="Q63" s="62"/>
      <c r="R63" s="62"/>
      <c r="S63" s="62"/>
      <c r="T63" s="62"/>
      <c r="U63" s="63"/>
      <c r="V63" s="62"/>
      <c r="W63" s="62"/>
      <c r="X63" s="63"/>
      <c r="Y63" s="62"/>
      <c r="Z63" s="62"/>
      <c r="AA63" s="63"/>
      <c r="AB63" s="62"/>
      <c r="AC63" s="62"/>
      <c r="AD63" s="62"/>
      <c r="AE63" s="62"/>
      <c r="AF63" s="62"/>
      <c r="AG63" s="62"/>
      <c r="AH63" s="62"/>
      <c r="AI63" s="62"/>
      <c r="AJ63" s="107"/>
      <c r="AK63" s="63"/>
      <c r="AL63" s="63"/>
      <c r="AM63" s="63"/>
      <c r="AN63" s="63"/>
      <c r="AO63" s="124"/>
      <c r="AP63" s="62"/>
      <c r="AQ63" s="110"/>
      <c r="AR63" s="62"/>
      <c r="AS63" s="62"/>
      <c r="AT63" s="62"/>
      <c r="AU63" s="62"/>
      <c r="AV63" s="62"/>
      <c r="AW63" s="62"/>
      <c r="AX63" s="62"/>
    </row>
    <row r="64" spans="1:50" ht="12" customHeight="1">
      <c r="A64" s="1666"/>
      <c r="B64" s="124"/>
      <c r="C64" s="62"/>
      <c r="D64" s="62"/>
      <c r="E64" s="107"/>
      <c r="F64" s="124"/>
      <c r="G64" s="62"/>
      <c r="H64" s="107"/>
      <c r="I64" s="124"/>
      <c r="J64" s="62"/>
      <c r="K64" s="62"/>
      <c r="L64" s="107"/>
      <c r="M64" s="124"/>
      <c r="N64" s="62"/>
      <c r="O64" s="62"/>
      <c r="P64" s="107"/>
      <c r="Q64" s="62"/>
      <c r="R64" s="62"/>
      <c r="S64" s="62"/>
      <c r="T64" s="62"/>
      <c r="U64" s="63"/>
      <c r="V64" s="62"/>
      <c r="W64" s="62"/>
      <c r="X64" s="63"/>
      <c r="Y64" s="62"/>
      <c r="Z64" s="62"/>
      <c r="AA64" s="63"/>
      <c r="AB64" s="62"/>
      <c r="AC64" s="62"/>
      <c r="AD64" s="62"/>
      <c r="AE64" s="62"/>
      <c r="AF64" s="62"/>
      <c r="AG64" s="62"/>
      <c r="AH64" s="62"/>
      <c r="AI64" s="62"/>
      <c r="AJ64" s="107"/>
      <c r="AK64" s="63"/>
      <c r="AL64" s="63"/>
      <c r="AM64" s="63"/>
      <c r="AN64" s="63"/>
      <c r="AO64" s="124"/>
      <c r="AP64" s="62"/>
      <c r="AQ64" s="110"/>
      <c r="AR64" s="62"/>
      <c r="AS64" s="62"/>
      <c r="AT64" s="62"/>
      <c r="AU64" s="62"/>
      <c r="AV64" s="62"/>
      <c r="AW64" s="62"/>
      <c r="AX64" s="62"/>
    </row>
    <row r="65" spans="1:50" ht="12" customHeight="1">
      <c r="A65" s="1666"/>
      <c r="B65" s="124"/>
      <c r="C65" s="62"/>
      <c r="D65" s="62"/>
      <c r="E65" s="107"/>
      <c r="F65" s="124"/>
      <c r="G65" s="62"/>
      <c r="H65" s="107"/>
      <c r="I65" s="124"/>
      <c r="J65" s="62"/>
      <c r="K65" s="62"/>
      <c r="L65" s="107"/>
      <c r="M65" s="124"/>
      <c r="N65" s="62"/>
      <c r="O65" s="62"/>
      <c r="P65" s="107"/>
      <c r="Q65" s="62"/>
      <c r="R65" s="62"/>
      <c r="S65" s="62"/>
      <c r="T65" s="62"/>
      <c r="U65" s="63"/>
      <c r="V65" s="62"/>
      <c r="W65" s="62"/>
      <c r="X65" s="63"/>
      <c r="Y65" s="62"/>
      <c r="Z65" s="62"/>
      <c r="AA65" s="63"/>
      <c r="AB65" s="62"/>
      <c r="AC65" s="62"/>
      <c r="AD65" s="62"/>
      <c r="AE65" s="62"/>
      <c r="AF65" s="62"/>
      <c r="AG65" s="62"/>
      <c r="AH65" s="62"/>
      <c r="AI65" s="62"/>
      <c r="AJ65" s="107"/>
      <c r="AK65" s="63"/>
      <c r="AL65" s="63"/>
      <c r="AM65" s="63"/>
      <c r="AN65" s="63"/>
      <c r="AO65" s="124"/>
      <c r="AP65" s="62"/>
      <c r="AQ65" s="110"/>
      <c r="AR65" s="62"/>
      <c r="AS65" s="62"/>
      <c r="AT65" s="62"/>
      <c r="AU65" s="62"/>
      <c r="AV65" s="62"/>
      <c r="AW65" s="62"/>
      <c r="AX65" s="62"/>
    </row>
    <row r="66" spans="1:50" ht="12" customHeight="1">
      <c r="A66" s="1666"/>
      <c r="B66" s="124"/>
      <c r="C66" s="62"/>
      <c r="D66" s="62"/>
      <c r="E66" s="107"/>
      <c r="F66" s="124"/>
      <c r="G66" s="62"/>
      <c r="H66" s="107"/>
      <c r="I66" s="124"/>
      <c r="J66" s="62"/>
      <c r="K66" s="62"/>
      <c r="L66" s="107"/>
      <c r="M66" s="124"/>
      <c r="N66" s="62"/>
      <c r="O66" s="62"/>
      <c r="P66" s="107"/>
      <c r="Q66" s="62"/>
      <c r="R66" s="62"/>
      <c r="S66" s="62"/>
      <c r="T66" s="62"/>
      <c r="U66" s="63"/>
      <c r="V66" s="62"/>
      <c r="W66" s="62"/>
      <c r="X66" s="63"/>
      <c r="Y66" s="62"/>
      <c r="Z66" s="62"/>
      <c r="AA66" s="63"/>
      <c r="AB66" s="62"/>
      <c r="AC66" s="62"/>
      <c r="AD66" s="62"/>
      <c r="AE66" s="62"/>
      <c r="AF66" s="62"/>
      <c r="AG66" s="62"/>
      <c r="AH66" s="62"/>
      <c r="AI66" s="62"/>
      <c r="AJ66" s="107"/>
      <c r="AK66" s="63"/>
      <c r="AL66" s="63"/>
      <c r="AM66" s="63"/>
      <c r="AN66" s="63"/>
      <c r="AO66" s="124"/>
      <c r="AP66" s="62"/>
      <c r="AQ66" s="110"/>
      <c r="AR66" s="62"/>
      <c r="AS66" s="62"/>
      <c r="AT66" s="62"/>
      <c r="AU66" s="62"/>
      <c r="AV66" s="62"/>
      <c r="AW66" s="62"/>
      <c r="AX66" s="62"/>
    </row>
    <row r="67" spans="1:50" ht="12" customHeight="1">
      <c r="A67" s="1666"/>
      <c r="B67" s="124"/>
      <c r="C67" s="62"/>
      <c r="D67" s="62"/>
      <c r="E67" s="107"/>
      <c r="F67" s="124"/>
      <c r="G67" s="62"/>
      <c r="H67" s="107"/>
      <c r="I67" s="124"/>
      <c r="J67" s="62"/>
      <c r="K67" s="62"/>
      <c r="L67" s="107"/>
      <c r="M67" s="124"/>
      <c r="N67" s="62"/>
      <c r="O67" s="62"/>
      <c r="P67" s="107"/>
      <c r="Q67" s="62"/>
      <c r="R67" s="62"/>
      <c r="S67" s="62"/>
      <c r="T67" s="62"/>
      <c r="U67" s="63"/>
      <c r="V67" s="62"/>
      <c r="W67" s="62"/>
      <c r="X67" s="63"/>
      <c r="Y67" s="62"/>
      <c r="Z67" s="62"/>
      <c r="AA67" s="63"/>
      <c r="AB67" s="62"/>
      <c r="AC67" s="62"/>
      <c r="AD67" s="62"/>
      <c r="AE67" s="62"/>
      <c r="AF67" s="62"/>
      <c r="AG67" s="62"/>
      <c r="AH67" s="62"/>
      <c r="AI67" s="62"/>
      <c r="AJ67" s="107"/>
      <c r="AK67" s="63"/>
      <c r="AL67" s="63"/>
      <c r="AM67" s="63"/>
      <c r="AN67" s="63"/>
      <c r="AO67" s="124"/>
      <c r="AP67" s="62"/>
      <c r="AQ67" s="110"/>
      <c r="AR67" s="62"/>
      <c r="AS67" s="62"/>
      <c r="AT67" s="62"/>
      <c r="AU67" s="62"/>
      <c r="AV67" s="62"/>
      <c r="AW67" s="62"/>
      <c r="AX67" s="62"/>
    </row>
    <row r="68" spans="1:50" ht="12" customHeight="1">
      <c r="A68" s="1666"/>
      <c r="B68" s="124"/>
      <c r="C68" s="62"/>
      <c r="D68" s="62"/>
      <c r="E68" s="107"/>
      <c r="F68" s="124"/>
      <c r="G68" s="62"/>
      <c r="H68" s="107"/>
      <c r="I68" s="124"/>
      <c r="J68" s="62"/>
      <c r="K68" s="62"/>
      <c r="L68" s="107"/>
      <c r="M68" s="124"/>
      <c r="N68" s="62"/>
      <c r="O68" s="62"/>
      <c r="P68" s="107"/>
      <c r="Q68" s="62"/>
      <c r="R68" s="62"/>
      <c r="S68" s="62"/>
      <c r="T68" s="62"/>
      <c r="U68" s="63"/>
      <c r="V68" s="62"/>
      <c r="W68" s="62"/>
      <c r="X68" s="63"/>
      <c r="Y68" s="62"/>
      <c r="Z68" s="62"/>
      <c r="AA68" s="63"/>
      <c r="AB68" s="62"/>
      <c r="AC68" s="62"/>
      <c r="AD68" s="62"/>
      <c r="AE68" s="62"/>
      <c r="AF68" s="62"/>
      <c r="AG68" s="62"/>
      <c r="AH68" s="62"/>
      <c r="AI68" s="62"/>
      <c r="AJ68" s="107"/>
      <c r="AK68" s="63"/>
      <c r="AL68" s="63"/>
      <c r="AM68" s="63"/>
      <c r="AN68" s="63"/>
      <c r="AO68" s="124"/>
      <c r="AP68" s="62"/>
      <c r="AQ68" s="110"/>
      <c r="AR68" s="62"/>
      <c r="AS68" s="62"/>
      <c r="AT68" s="62"/>
      <c r="AU68" s="62"/>
      <c r="AV68" s="62"/>
      <c r="AW68" s="62"/>
      <c r="AX68" s="62"/>
    </row>
    <row r="69" spans="1:50" ht="12" customHeight="1">
      <c r="A69" s="1666"/>
      <c r="B69" s="124"/>
      <c r="C69" s="62"/>
      <c r="D69" s="62"/>
      <c r="E69" s="107"/>
      <c r="F69" s="124"/>
      <c r="G69" s="62"/>
      <c r="H69" s="107"/>
      <c r="I69" s="124"/>
      <c r="J69" s="62"/>
      <c r="K69" s="62"/>
      <c r="L69" s="107"/>
      <c r="M69" s="124"/>
      <c r="N69" s="62"/>
      <c r="O69" s="62"/>
      <c r="P69" s="107"/>
      <c r="Q69" s="62"/>
      <c r="R69" s="62"/>
      <c r="S69" s="62"/>
      <c r="T69" s="62"/>
      <c r="U69" s="63"/>
      <c r="V69" s="62"/>
      <c r="W69" s="62"/>
      <c r="X69" s="63"/>
      <c r="Y69" s="62"/>
      <c r="Z69" s="62"/>
      <c r="AA69" s="63"/>
      <c r="AB69" s="62"/>
      <c r="AC69" s="62"/>
      <c r="AD69" s="62"/>
      <c r="AE69" s="62"/>
      <c r="AF69" s="62"/>
      <c r="AG69" s="62"/>
      <c r="AH69" s="62"/>
      <c r="AI69" s="62"/>
      <c r="AJ69" s="107"/>
      <c r="AK69" s="63"/>
      <c r="AL69" s="63"/>
      <c r="AM69" s="63"/>
      <c r="AN69" s="63"/>
      <c r="AO69" s="124"/>
      <c r="AP69" s="62"/>
      <c r="AQ69" s="110"/>
      <c r="AR69" s="62"/>
      <c r="AS69" s="62"/>
      <c r="AT69" s="62" t="s">
        <v>507</v>
      </c>
      <c r="AU69" s="62" t="s">
        <v>290</v>
      </c>
      <c r="AV69" s="62" t="s">
        <v>291</v>
      </c>
      <c r="AW69" s="62" t="s">
        <v>292</v>
      </c>
      <c r="AX69" s="62" t="s">
        <v>293</v>
      </c>
    </row>
    <row r="70" spans="1:50" ht="12" customHeight="1">
      <c r="A70" s="1666"/>
      <c r="B70" s="124"/>
      <c r="C70" s="62"/>
      <c r="D70" s="62"/>
      <c r="E70" s="107"/>
      <c r="F70" s="124"/>
      <c r="G70" s="62"/>
      <c r="H70" s="107"/>
      <c r="I70" s="124"/>
      <c r="J70" s="62"/>
      <c r="K70" s="62"/>
      <c r="L70" s="107"/>
      <c r="M70" s="124"/>
      <c r="N70" s="62"/>
      <c r="O70" s="62"/>
      <c r="P70" s="107"/>
      <c r="Q70" s="62"/>
      <c r="R70" s="62"/>
      <c r="S70" s="62"/>
      <c r="T70" s="62"/>
      <c r="U70" s="63"/>
      <c r="V70" s="62"/>
      <c r="W70" s="62"/>
      <c r="X70" s="63"/>
      <c r="Y70" s="62"/>
      <c r="Z70" s="62"/>
      <c r="AA70" s="63"/>
      <c r="AB70" s="62"/>
      <c r="AC70" s="62"/>
      <c r="AD70" s="62"/>
      <c r="AE70" s="62"/>
      <c r="AF70" s="62"/>
      <c r="AG70" s="62"/>
      <c r="AH70" s="62"/>
      <c r="AI70" s="62"/>
      <c r="AJ70" s="107"/>
      <c r="AK70" s="63"/>
      <c r="AL70" s="63"/>
      <c r="AM70" s="63"/>
      <c r="AN70" s="63"/>
      <c r="AO70" s="124"/>
      <c r="AP70" s="62"/>
      <c r="AQ70" s="110"/>
      <c r="AR70" s="62"/>
      <c r="AS70" s="62"/>
      <c r="AT70" s="62"/>
      <c r="AU70" s="62"/>
      <c r="AV70" s="62"/>
      <c r="AW70" s="62"/>
      <c r="AX70" s="62"/>
    </row>
    <row r="71" spans="1:50" ht="12" customHeight="1" thickBot="1">
      <c r="A71" s="1667"/>
      <c r="B71" s="145"/>
      <c r="C71" s="131"/>
      <c r="D71" s="131"/>
      <c r="E71" s="133"/>
      <c r="F71" s="145"/>
      <c r="G71" s="131"/>
      <c r="H71" s="133"/>
      <c r="I71" s="145"/>
      <c r="J71" s="131"/>
      <c r="K71" s="131"/>
      <c r="L71" s="133"/>
      <c r="M71" s="145"/>
      <c r="N71" s="131"/>
      <c r="O71" s="131"/>
      <c r="P71" s="133"/>
      <c r="Q71" s="131"/>
      <c r="R71" s="131"/>
      <c r="S71" s="131"/>
      <c r="T71" s="131"/>
      <c r="U71" s="66"/>
      <c r="V71" s="131"/>
      <c r="W71" s="131"/>
      <c r="X71" s="66"/>
      <c r="Y71" s="131"/>
      <c r="Z71" s="131"/>
      <c r="AA71" s="66"/>
      <c r="AB71" s="131"/>
      <c r="AC71" s="131"/>
      <c r="AD71" s="131"/>
      <c r="AE71" s="131"/>
      <c r="AF71" s="131"/>
      <c r="AG71" s="131"/>
      <c r="AH71" s="131"/>
      <c r="AI71" s="131"/>
      <c r="AJ71" s="133"/>
      <c r="AK71" s="66"/>
      <c r="AL71" s="66"/>
      <c r="AM71" s="66"/>
      <c r="AN71" s="66"/>
      <c r="AO71" s="145"/>
      <c r="AP71" s="131"/>
      <c r="AQ71" s="135"/>
      <c r="AR71" s="62"/>
      <c r="AS71" s="62"/>
      <c r="AT71" s="62"/>
      <c r="AU71" s="62"/>
      <c r="AV71" s="62"/>
      <c r="AW71" s="62"/>
      <c r="AX71" s="62"/>
    </row>
  </sheetData>
  <mergeCells count="71">
    <mergeCell ref="U42:AL42"/>
    <mergeCell ref="AM42:AQ42"/>
    <mergeCell ref="S13:Y13"/>
    <mergeCell ref="S16:Y16"/>
    <mergeCell ref="AE59:AH59"/>
    <mergeCell ref="Q43:T45"/>
    <mergeCell ref="U43:AL43"/>
    <mergeCell ref="AM43:AO45"/>
    <mergeCell ref="AP43:AQ45"/>
    <mergeCell ref="U44:AL44"/>
    <mergeCell ref="Q5:T5"/>
    <mergeCell ref="I10:L10"/>
    <mergeCell ref="U45:AL45"/>
    <mergeCell ref="AO52:AQ52"/>
    <mergeCell ref="S54:Y54"/>
    <mergeCell ref="Q46:T46"/>
    <mergeCell ref="U46:AQ46"/>
    <mergeCell ref="A48:AC48"/>
    <mergeCell ref="AO51:AQ51"/>
    <mergeCell ref="B51:E51"/>
    <mergeCell ref="F51:H51"/>
    <mergeCell ref="I51:L51"/>
    <mergeCell ref="AK52:AN52"/>
    <mergeCell ref="A53:A71"/>
    <mergeCell ref="B52:E52"/>
    <mergeCell ref="F52:H52"/>
    <mergeCell ref="AO10:AQ10"/>
    <mergeCell ref="A7:AE7"/>
    <mergeCell ref="B11:E11"/>
    <mergeCell ref="AM1:AQ1"/>
    <mergeCell ref="Q2:T4"/>
    <mergeCell ref="U2:AL2"/>
    <mergeCell ref="AM2:AO4"/>
    <mergeCell ref="AP2:AQ4"/>
    <mergeCell ref="U3:AL3"/>
    <mergeCell ref="Q1:T1"/>
    <mergeCell ref="U1:AL1"/>
    <mergeCell ref="U4:AL4"/>
    <mergeCell ref="U5:AQ5"/>
    <mergeCell ref="AK11:AN11"/>
    <mergeCell ref="AO11:AQ11"/>
    <mergeCell ref="M11:P11"/>
    <mergeCell ref="B10:E10"/>
    <mergeCell ref="F10:H10"/>
    <mergeCell ref="A12:A30"/>
    <mergeCell ref="AL21:AN21"/>
    <mergeCell ref="M19:P21"/>
    <mergeCell ref="F12:H12"/>
    <mergeCell ref="F11:H11"/>
    <mergeCell ref="I11:L11"/>
    <mergeCell ref="AE18:AH18"/>
    <mergeCell ref="AL13:AN13"/>
    <mergeCell ref="AL14:AN14"/>
    <mergeCell ref="AL19:AN19"/>
    <mergeCell ref="AL20:AN20"/>
    <mergeCell ref="AL62:AN62"/>
    <mergeCell ref="M60:P62"/>
    <mergeCell ref="I52:L52"/>
    <mergeCell ref="M52:P52"/>
    <mergeCell ref="B16:E16"/>
    <mergeCell ref="B57:E57"/>
    <mergeCell ref="F53:H53"/>
    <mergeCell ref="AL60:AN60"/>
    <mergeCell ref="Q42:T42"/>
    <mergeCell ref="Q41:T41"/>
    <mergeCell ref="U41:AL41"/>
    <mergeCell ref="AM41:AQ41"/>
    <mergeCell ref="AL54:AN54"/>
    <mergeCell ref="S57:Y57"/>
    <mergeCell ref="AL55:AN55"/>
    <mergeCell ref="AL61:AN61"/>
  </mergeCells>
  <phoneticPr fontId="4"/>
  <dataValidations count="3">
    <dataValidation type="list" allowBlank="1" showInputMessage="1" showErrorMessage="1" sqref="Z20 V20 R20:R21 S18 W18 AA18 Q14 AK60:AK62 Z61 V61 R61:R62 S59 W59 AA59 Q55 AK54:AK55 AK13:AK14 AK19:AK21" xr:uid="{00000000-0002-0000-1400-000000000000}">
      <formula1>"■,□"</formula1>
    </dataValidation>
    <dataValidation type="list" showInputMessage="1" showErrorMessage="1" sqref="AK12 AK53" xr:uid="{00000000-0002-0000-1400-000001000000}">
      <formula1>"　,■,□"</formula1>
    </dataValidation>
    <dataValidation type="list" allowBlank="1" showInputMessage="1" showErrorMessage="1" sqref="B16:E16 B57:E57" xr:uid="{00000000-0002-0000-1400-000002000000}">
      <formula1>"■選択無,□選択無"</formula1>
    </dataValidation>
  </dataValidations>
  <printOptions horizontalCentered="1"/>
  <pageMargins left="0.39370078740157483" right="0.39370078740157483" top="0.39370078740157483" bottom="0.39370078740157483" header="0.19685039370078741" footer="0.19685039370078741"/>
  <pageSetup paperSize="9" scale="85" orientation="portrait" blackAndWhite="1" verticalDpi="4294967293" r:id="rId1"/>
  <headerFooter alignWithMargins="0"/>
  <ignoredErrors>
    <ignoredError sqref="B16 F12 B57 F53"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AW113"/>
  <sheetViews>
    <sheetView showGridLines="0" showZeros="0" view="pageBreakPreview" zoomScaleNormal="100" zoomScaleSheetLayoutView="100" workbookViewId="0">
      <selection activeCell="AR1" sqref="AR1"/>
    </sheetView>
  </sheetViews>
  <sheetFormatPr defaultColWidth="9" defaultRowHeight="13.5"/>
  <cols>
    <col min="1" max="43" width="2.625" style="1080" customWidth="1"/>
    <col min="44" max="44" width="9" style="1080"/>
    <col min="45" max="49" width="9" style="1080" customWidth="1"/>
    <col min="50" max="16384" width="9" style="1080"/>
  </cols>
  <sheetData>
    <row r="1" spans="1:49" ht="12" customHeight="1">
      <c r="A1" s="62"/>
      <c r="B1" s="62"/>
      <c r="C1" s="62"/>
      <c r="D1" s="62"/>
      <c r="E1" s="62"/>
      <c r="F1" s="62"/>
      <c r="G1" s="62"/>
      <c r="H1" s="62"/>
      <c r="I1" s="62"/>
      <c r="J1" s="62"/>
      <c r="K1" s="62"/>
      <c r="L1" s="62"/>
      <c r="M1" s="62"/>
      <c r="N1" s="62"/>
      <c r="O1" s="62"/>
      <c r="P1" s="1742" t="s">
        <v>1531</v>
      </c>
      <c r="Q1" s="1736"/>
      <c r="R1" s="1736"/>
      <c r="S1" s="1743"/>
      <c r="T1" s="1852"/>
      <c r="U1" s="1853"/>
      <c r="V1" s="1853"/>
      <c r="W1" s="1853"/>
      <c r="X1" s="1853"/>
      <c r="Y1" s="1853"/>
      <c r="Z1" s="1853"/>
      <c r="AA1" s="1853"/>
      <c r="AB1" s="1853"/>
      <c r="AC1" s="1853"/>
      <c r="AD1" s="1853"/>
      <c r="AE1" s="1853"/>
      <c r="AF1" s="1853"/>
      <c r="AG1" s="1853"/>
      <c r="AH1" s="1853"/>
      <c r="AI1" s="1853"/>
      <c r="AJ1" s="1853"/>
      <c r="AK1" s="1854"/>
      <c r="AL1" s="1742" t="s">
        <v>2896</v>
      </c>
      <c r="AM1" s="1736"/>
      <c r="AN1" s="1736"/>
      <c r="AO1" s="1736"/>
      <c r="AP1" s="1743"/>
      <c r="AQ1" s="587"/>
      <c r="AR1" s="5"/>
      <c r="AS1" s="5"/>
      <c r="AT1" s="5"/>
      <c r="AU1" s="5"/>
      <c r="AV1" s="5"/>
      <c r="AW1" s="587"/>
    </row>
    <row r="2" spans="1:49" ht="12" customHeight="1">
      <c r="A2" s="62"/>
      <c r="B2" s="62"/>
      <c r="C2" s="62"/>
      <c r="D2" s="62"/>
      <c r="E2" s="62"/>
      <c r="F2" s="62"/>
      <c r="G2" s="62"/>
      <c r="H2" s="62"/>
      <c r="I2" s="62"/>
      <c r="J2" s="62"/>
      <c r="K2" s="62"/>
      <c r="L2" s="62"/>
      <c r="M2" s="62"/>
      <c r="N2" s="62"/>
      <c r="O2" s="62"/>
      <c r="P2" s="1746" t="s">
        <v>105</v>
      </c>
      <c r="Q2" s="1747"/>
      <c r="R2" s="1747"/>
      <c r="S2" s="1748"/>
      <c r="T2" s="1858"/>
      <c r="U2" s="1859"/>
      <c r="V2" s="1859"/>
      <c r="W2" s="1859"/>
      <c r="X2" s="1859"/>
      <c r="Y2" s="1859"/>
      <c r="Z2" s="1859"/>
      <c r="AA2" s="1859"/>
      <c r="AB2" s="1859"/>
      <c r="AC2" s="1859"/>
      <c r="AD2" s="1859"/>
      <c r="AE2" s="1859"/>
      <c r="AF2" s="1859"/>
      <c r="AG2" s="1859"/>
      <c r="AH2" s="1859"/>
      <c r="AI2" s="1859"/>
      <c r="AJ2" s="1859"/>
      <c r="AK2" s="1896"/>
      <c r="AL2" s="1860" t="s">
        <v>266</v>
      </c>
      <c r="AM2" s="1861"/>
      <c r="AN2" s="1861"/>
      <c r="AO2" s="1663">
        <v>1</v>
      </c>
      <c r="AP2" s="1865"/>
      <c r="AQ2" s="587"/>
      <c r="AR2" s="5"/>
      <c r="AS2" s="5"/>
      <c r="AT2" s="5"/>
      <c r="AU2" s="5"/>
      <c r="AV2" s="5"/>
      <c r="AW2" s="587"/>
    </row>
    <row r="3" spans="1:49" ht="12" customHeight="1">
      <c r="A3" s="62"/>
      <c r="B3" s="62"/>
      <c r="C3" s="62"/>
      <c r="D3" s="62"/>
      <c r="E3" s="62"/>
      <c r="F3" s="62"/>
      <c r="G3" s="62"/>
      <c r="H3" s="62"/>
      <c r="I3" s="62"/>
      <c r="J3" s="62"/>
      <c r="K3" s="62"/>
      <c r="L3" s="62"/>
      <c r="M3" s="62"/>
      <c r="N3" s="62"/>
      <c r="O3" s="62"/>
      <c r="P3" s="1855"/>
      <c r="Q3" s="1856"/>
      <c r="R3" s="1856"/>
      <c r="S3" s="1857"/>
      <c r="T3" s="1868"/>
      <c r="U3" s="1869"/>
      <c r="V3" s="1869"/>
      <c r="W3" s="1869"/>
      <c r="X3" s="1869"/>
      <c r="Y3" s="1869"/>
      <c r="Z3" s="1869"/>
      <c r="AA3" s="1869"/>
      <c r="AB3" s="1869"/>
      <c r="AC3" s="1869"/>
      <c r="AD3" s="1869"/>
      <c r="AE3" s="1869"/>
      <c r="AF3" s="1869"/>
      <c r="AG3" s="1869"/>
      <c r="AH3" s="1869"/>
      <c r="AI3" s="1869"/>
      <c r="AJ3" s="1869"/>
      <c r="AK3" s="1897"/>
      <c r="AL3" s="1862"/>
      <c r="AM3" s="1735"/>
      <c r="AN3" s="1735"/>
      <c r="AO3" s="1656"/>
      <c r="AP3" s="1866"/>
      <c r="AQ3" s="587"/>
      <c r="AR3" s="5"/>
      <c r="AS3" s="5"/>
      <c r="AT3" s="5"/>
      <c r="AU3" s="5"/>
      <c r="AV3" s="5"/>
      <c r="AW3" s="587"/>
    </row>
    <row r="4" spans="1:49" ht="12" customHeight="1">
      <c r="A4" s="62"/>
      <c r="B4" s="62"/>
      <c r="C4" s="62"/>
      <c r="D4" s="62"/>
      <c r="E4" s="62"/>
      <c r="F4" s="62"/>
      <c r="G4" s="62"/>
      <c r="H4" s="62"/>
      <c r="I4" s="62"/>
      <c r="J4" s="62"/>
      <c r="K4" s="62"/>
      <c r="L4" s="62"/>
      <c r="M4" s="62"/>
      <c r="N4" s="62"/>
      <c r="O4" s="62"/>
      <c r="P4" s="1749"/>
      <c r="Q4" s="1750"/>
      <c r="R4" s="1750"/>
      <c r="S4" s="1751"/>
      <c r="T4" s="1870"/>
      <c r="U4" s="1871"/>
      <c r="V4" s="1871"/>
      <c r="W4" s="1871"/>
      <c r="X4" s="1871"/>
      <c r="Y4" s="1871"/>
      <c r="Z4" s="1871"/>
      <c r="AA4" s="1871"/>
      <c r="AB4" s="1871"/>
      <c r="AC4" s="1871"/>
      <c r="AD4" s="1871"/>
      <c r="AE4" s="1871"/>
      <c r="AF4" s="1871"/>
      <c r="AG4" s="1871"/>
      <c r="AH4" s="1871"/>
      <c r="AI4" s="1871"/>
      <c r="AJ4" s="1871"/>
      <c r="AK4" s="1898"/>
      <c r="AL4" s="1863"/>
      <c r="AM4" s="1864"/>
      <c r="AN4" s="1864"/>
      <c r="AO4" s="1731"/>
      <c r="AP4" s="1867"/>
      <c r="AQ4" s="587"/>
      <c r="AR4" s="5"/>
      <c r="AS4" s="5"/>
      <c r="AT4" s="5"/>
      <c r="AU4" s="5"/>
      <c r="AV4" s="5"/>
      <c r="AW4" s="587"/>
    </row>
    <row r="5" spans="1:49" ht="12" customHeight="1">
      <c r="A5" s="62"/>
      <c r="B5" s="62"/>
      <c r="C5" s="62"/>
      <c r="D5" s="62"/>
      <c r="E5" s="62"/>
      <c r="F5" s="62"/>
      <c r="G5" s="62"/>
      <c r="H5" s="62"/>
      <c r="I5" s="62"/>
      <c r="J5" s="62"/>
      <c r="K5" s="62"/>
      <c r="L5" s="62"/>
      <c r="M5" s="62"/>
      <c r="N5" s="62"/>
      <c r="O5" s="62"/>
      <c r="P5" s="1742" t="s">
        <v>1535</v>
      </c>
      <c r="Q5" s="1736"/>
      <c r="R5" s="1736"/>
      <c r="S5" s="1743"/>
      <c r="T5" s="1742" t="s">
        <v>1885</v>
      </c>
      <c r="U5" s="1736"/>
      <c r="V5" s="1736"/>
      <c r="W5" s="1736"/>
      <c r="X5" s="1736"/>
      <c r="Y5" s="1736"/>
      <c r="Z5" s="1736"/>
      <c r="AA5" s="1736"/>
      <c r="AB5" s="1736"/>
      <c r="AC5" s="1736"/>
      <c r="AD5" s="1736"/>
      <c r="AE5" s="1736"/>
      <c r="AF5" s="1736"/>
      <c r="AG5" s="1736"/>
      <c r="AH5" s="1736"/>
      <c r="AI5" s="1736"/>
      <c r="AJ5" s="1736"/>
      <c r="AK5" s="1736"/>
      <c r="AL5" s="1736"/>
      <c r="AM5" s="1736"/>
      <c r="AN5" s="1736"/>
      <c r="AO5" s="1736"/>
      <c r="AP5" s="1743"/>
      <c r="AQ5" s="587"/>
      <c r="AR5" s="5"/>
      <c r="AS5" s="5"/>
      <c r="AT5" s="5"/>
      <c r="AU5" s="5"/>
      <c r="AV5" s="5"/>
      <c r="AW5" s="587"/>
    </row>
    <row r="6" spans="1:49"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587"/>
      <c r="AR6" s="5"/>
      <c r="AS6" s="5"/>
      <c r="AT6" s="5"/>
      <c r="AU6" s="5"/>
      <c r="AV6" s="5"/>
      <c r="AW6" s="587"/>
    </row>
    <row r="7" spans="1:49">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62"/>
      <c r="AM7" s="62"/>
      <c r="AN7" s="588"/>
      <c r="AO7" s="588"/>
      <c r="AP7" s="125" t="s">
        <v>358</v>
      </c>
      <c r="AQ7" s="587"/>
      <c r="AR7" s="5"/>
      <c r="AS7" s="5"/>
      <c r="AT7" s="5"/>
      <c r="AU7" s="5"/>
      <c r="AV7" s="5"/>
      <c r="AW7" s="587"/>
    </row>
    <row r="8" spans="1:49" ht="12" customHeight="1">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62"/>
      <c r="AF8" s="62"/>
      <c r="AG8" s="62"/>
      <c r="AH8" s="62"/>
      <c r="AI8" s="62"/>
      <c r="AJ8" s="62"/>
      <c r="AK8" s="62"/>
      <c r="AL8" s="62"/>
      <c r="AM8" s="62"/>
      <c r="AN8" s="588"/>
      <c r="AO8" s="588"/>
      <c r="AP8" s="125"/>
      <c r="AQ8" s="587"/>
      <c r="AR8" s="5"/>
      <c r="AS8" s="5"/>
      <c r="AT8" s="5"/>
      <c r="AU8" s="5"/>
      <c r="AV8" s="5"/>
      <c r="AW8" s="587"/>
    </row>
    <row r="9" spans="1:49" ht="12" customHeight="1" thickBot="1">
      <c r="A9" s="155" t="s">
        <v>2403</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587"/>
      <c r="AR9" s="5"/>
      <c r="AS9" s="5"/>
      <c r="AT9" s="5"/>
      <c r="AU9" s="5"/>
      <c r="AV9" s="5"/>
      <c r="AW9" s="587"/>
    </row>
    <row r="10" spans="1:49" ht="12" customHeight="1">
      <c r="A10" s="523"/>
      <c r="B10" s="1687" t="s">
        <v>112</v>
      </c>
      <c r="C10" s="1688"/>
      <c r="D10" s="1688"/>
      <c r="E10" s="1689"/>
      <c r="F10" s="1690" t="s">
        <v>24</v>
      </c>
      <c r="G10" s="1691"/>
      <c r="H10" s="1692"/>
      <c r="I10" s="1690" t="s">
        <v>113</v>
      </c>
      <c r="J10" s="1691"/>
      <c r="K10" s="1692"/>
      <c r="L10" s="524"/>
      <c r="M10" s="518"/>
      <c r="N10" s="518"/>
      <c r="O10" s="518"/>
      <c r="P10" s="518"/>
      <c r="Q10" s="518"/>
      <c r="R10" s="518"/>
      <c r="S10" s="518"/>
      <c r="T10" s="518"/>
      <c r="U10" s="518"/>
      <c r="V10" s="518"/>
      <c r="W10" s="518" t="s">
        <v>114</v>
      </c>
      <c r="X10" s="518"/>
      <c r="Y10" s="518"/>
      <c r="Z10" s="518"/>
      <c r="AA10" s="518"/>
      <c r="AB10" s="518"/>
      <c r="AC10" s="518"/>
      <c r="AD10" s="518"/>
      <c r="AE10" s="518"/>
      <c r="AF10" s="518"/>
      <c r="AG10" s="518"/>
      <c r="AH10" s="518"/>
      <c r="AI10" s="518"/>
      <c r="AJ10" s="146"/>
      <c r="AK10" s="148"/>
      <c r="AL10" s="148"/>
      <c r="AM10" s="525" t="s">
        <v>414</v>
      </c>
      <c r="AN10" s="1690" t="s">
        <v>116</v>
      </c>
      <c r="AO10" s="1691"/>
      <c r="AP10" s="1696"/>
      <c r="AQ10" s="587"/>
      <c r="AR10" s="587"/>
      <c r="AS10" s="587"/>
      <c r="AT10" s="587"/>
      <c r="AU10" s="587"/>
      <c r="AV10" s="587"/>
      <c r="AW10" s="587"/>
    </row>
    <row r="11" spans="1:49" ht="12" customHeight="1" thickBot="1">
      <c r="A11" s="526"/>
      <c r="B11" s="1678" t="s">
        <v>1760</v>
      </c>
      <c r="C11" s="1679"/>
      <c r="D11" s="1679"/>
      <c r="E11" s="1680"/>
      <c r="F11" s="1678" t="s">
        <v>1761</v>
      </c>
      <c r="G11" s="1679"/>
      <c r="H11" s="1680"/>
      <c r="I11" s="1678"/>
      <c r="J11" s="1679"/>
      <c r="K11" s="1680"/>
      <c r="L11" s="1681" t="s">
        <v>115</v>
      </c>
      <c r="M11" s="1682"/>
      <c r="N11" s="1682"/>
      <c r="O11" s="1682"/>
      <c r="P11" s="1682"/>
      <c r="Q11" s="1683"/>
      <c r="R11" s="131"/>
      <c r="S11" s="131"/>
      <c r="T11" s="131"/>
      <c r="U11" s="131"/>
      <c r="V11" s="131"/>
      <c r="W11" s="131"/>
      <c r="X11" s="131"/>
      <c r="Y11" s="131" t="s">
        <v>116</v>
      </c>
      <c r="Z11" s="131"/>
      <c r="AA11" s="131"/>
      <c r="AB11" s="131"/>
      <c r="AC11" s="131"/>
      <c r="AD11" s="131"/>
      <c r="AE11" s="131"/>
      <c r="AF11" s="131"/>
      <c r="AG11" s="131"/>
      <c r="AH11" s="131"/>
      <c r="AI11" s="131"/>
      <c r="AJ11" s="1681" t="s">
        <v>117</v>
      </c>
      <c r="AK11" s="1682"/>
      <c r="AL11" s="1682"/>
      <c r="AM11" s="1683"/>
      <c r="AN11" s="1678" t="s">
        <v>1762</v>
      </c>
      <c r="AO11" s="1679"/>
      <c r="AP11" s="1697"/>
      <c r="AQ11" s="587"/>
      <c r="AR11" s="587"/>
      <c r="AS11" s="587"/>
      <c r="AT11" s="587"/>
      <c r="AU11" s="587"/>
      <c r="AV11" s="587"/>
      <c r="AW11" s="587"/>
    </row>
    <row r="12" spans="1:49" ht="12" customHeight="1">
      <c r="A12" s="1665" t="s">
        <v>2404</v>
      </c>
      <c r="B12" s="1079" t="s">
        <v>2405</v>
      </c>
      <c r="C12" s="62"/>
      <c r="D12" s="62"/>
      <c r="E12" s="107"/>
      <c r="F12" s="1705">
        <f>自己評価書表紙!O40</f>
        <v>1</v>
      </c>
      <c r="G12" s="1706"/>
      <c r="H12" s="1707"/>
      <c r="I12" s="1302" t="s">
        <v>2406</v>
      </c>
      <c r="J12" s="178"/>
      <c r="K12" s="179"/>
      <c r="L12" s="1302" t="s">
        <v>2407</v>
      </c>
      <c r="M12" s="178"/>
      <c r="N12" s="178"/>
      <c r="O12" s="178"/>
      <c r="P12" s="178"/>
      <c r="Q12" s="179"/>
      <c r="R12" s="694" t="s">
        <v>1085</v>
      </c>
      <c r="S12" s="62" t="s">
        <v>2899</v>
      </c>
      <c r="T12" s="146"/>
      <c r="U12" s="146"/>
      <c r="V12" s="146"/>
      <c r="W12" s="146"/>
      <c r="X12" s="146"/>
      <c r="Y12" s="147" t="s">
        <v>8</v>
      </c>
      <c r="Z12" s="704" t="s">
        <v>1085</v>
      </c>
      <c r="AA12" s="62" t="s">
        <v>2900</v>
      </c>
      <c r="AB12" s="146"/>
      <c r="AC12" s="146"/>
      <c r="AD12" s="704" t="s">
        <v>1085</v>
      </c>
      <c r="AE12" s="62" t="s">
        <v>2901</v>
      </c>
      <c r="AF12" s="147"/>
      <c r="AG12" s="147"/>
      <c r="AH12" s="178" t="s">
        <v>94</v>
      </c>
      <c r="AI12" s="177"/>
      <c r="AJ12" s="63"/>
      <c r="AK12" s="64"/>
      <c r="AL12" s="64"/>
      <c r="AM12" s="64"/>
      <c r="AN12" s="529"/>
      <c r="AO12" s="146"/>
      <c r="AP12" s="530"/>
      <c r="AQ12" s="587"/>
      <c r="AR12" s="5"/>
      <c r="AS12" s="5"/>
      <c r="AT12" s="5"/>
      <c r="AU12" s="5"/>
      <c r="AV12" s="5"/>
      <c r="AW12" s="587"/>
    </row>
    <row r="13" spans="1:49" ht="12" customHeight="1">
      <c r="A13" s="1666"/>
      <c r="B13" s="124" t="s">
        <v>2408</v>
      </c>
      <c r="C13" s="62"/>
      <c r="D13" s="62"/>
      <c r="E13" s="107"/>
      <c r="F13" s="124"/>
      <c r="G13" s="62"/>
      <c r="H13" s="107"/>
      <c r="I13" s="589" t="s">
        <v>2409</v>
      </c>
      <c r="J13" s="123"/>
      <c r="K13" s="126"/>
      <c r="L13" s="589" t="s">
        <v>2409</v>
      </c>
      <c r="M13" s="123"/>
      <c r="N13" s="123"/>
      <c r="O13" s="123"/>
      <c r="P13" s="123"/>
      <c r="Q13" s="126"/>
      <c r="R13" s="694" t="s">
        <v>1085</v>
      </c>
      <c r="S13" s="62" t="s">
        <v>2972</v>
      </c>
      <c r="T13" s="62"/>
      <c r="U13" s="62"/>
      <c r="V13" s="62"/>
      <c r="W13" s="62"/>
      <c r="X13" s="62"/>
      <c r="Y13" s="62"/>
      <c r="Z13" s="62"/>
      <c r="AA13" s="62"/>
      <c r="AB13" s="62"/>
      <c r="AC13" s="62"/>
      <c r="AD13" s="129"/>
      <c r="AE13" s="129"/>
      <c r="AF13" s="129"/>
      <c r="AG13" s="123"/>
      <c r="AH13" s="129"/>
      <c r="AI13" s="107"/>
      <c r="AJ13" s="63"/>
      <c r="AK13" s="63"/>
      <c r="AL13" s="63"/>
      <c r="AM13" s="63"/>
      <c r="AN13" s="124"/>
      <c r="AO13" s="62"/>
      <c r="AP13" s="110"/>
      <c r="AQ13" s="587"/>
      <c r="AR13" s="5"/>
      <c r="AS13" s="5"/>
      <c r="AT13" s="5"/>
      <c r="AU13" s="5"/>
      <c r="AV13" s="5"/>
      <c r="AW13" s="587"/>
    </row>
    <row r="14" spans="1:49" ht="12" customHeight="1">
      <c r="A14" s="1666"/>
      <c r="B14" s="124" t="s">
        <v>2410</v>
      </c>
      <c r="F14" s="124"/>
      <c r="G14" s="62"/>
      <c r="H14" s="107"/>
      <c r="I14" s="589"/>
      <c r="J14" s="123"/>
      <c r="K14" s="126"/>
      <c r="L14" s="589"/>
      <c r="M14" s="123"/>
      <c r="N14" s="123"/>
      <c r="O14" s="123"/>
      <c r="P14" s="123"/>
      <c r="Q14" s="126"/>
      <c r="R14" s="694" t="s">
        <v>1085</v>
      </c>
      <c r="S14" s="62" t="s">
        <v>2973</v>
      </c>
      <c r="T14" s="62"/>
      <c r="U14" s="62"/>
      <c r="V14" s="62"/>
      <c r="W14" s="62"/>
      <c r="X14" s="62"/>
      <c r="Y14" s="62"/>
      <c r="Z14" s="62"/>
      <c r="AA14" s="62"/>
      <c r="AB14" s="62"/>
      <c r="AC14" s="62"/>
      <c r="AD14" s="129"/>
      <c r="AE14" s="129"/>
      <c r="AF14" s="129"/>
      <c r="AG14" s="123"/>
      <c r="AH14" s="129"/>
      <c r="AI14" s="107"/>
      <c r="AJ14" s="63"/>
      <c r="AK14" s="63"/>
      <c r="AL14" s="63"/>
      <c r="AM14" s="63"/>
      <c r="AN14" s="124"/>
      <c r="AO14" s="62"/>
      <c r="AP14" s="110"/>
      <c r="AQ14" s="587"/>
      <c r="AR14" s="5"/>
      <c r="AS14" s="5"/>
      <c r="AT14" s="5"/>
      <c r="AU14" s="5"/>
      <c r="AV14" s="5"/>
      <c r="AW14" s="587"/>
    </row>
    <row r="15" spans="1:49" ht="12" customHeight="1">
      <c r="A15" s="1666"/>
      <c r="C15" s="62"/>
      <c r="D15" s="62"/>
      <c r="E15" s="107"/>
      <c r="F15" s="124"/>
      <c r="G15" s="62"/>
      <c r="H15" s="107"/>
      <c r="I15" s="589"/>
      <c r="J15" s="123"/>
      <c r="K15" s="126"/>
      <c r="L15" s="1301"/>
      <c r="M15" s="139"/>
      <c r="N15" s="139"/>
      <c r="O15" s="139"/>
      <c r="P15" s="139"/>
      <c r="Q15" s="128"/>
      <c r="R15" s="127"/>
      <c r="S15" s="116"/>
      <c r="T15" s="116"/>
      <c r="U15" s="116"/>
      <c r="V15" s="116"/>
      <c r="W15" s="116"/>
      <c r="X15" s="1303"/>
      <c r="Y15" s="116"/>
      <c r="Z15" s="116"/>
      <c r="AA15" s="116"/>
      <c r="AB15" s="116"/>
      <c r="AC15" s="116"/>
      <c r="AD15" s="116"/>
      <c r="AE15" s="122"/>
      <c r="AF15" s="122"/>
      <c r="AG15" s="139"/>
      <c r="AH15" s="163"/>
      <c r="AI15" s="157"/>
      <c r="AJ15" s="118"/>
      <c r="AK15" s="118"/>
      <c r="AL15" s="118"/>
      <c r="AM15" s="536"/>
      <c r="AN15" s="124"/>
      <c r="AO15" s="62"/>
      <c r="AP15" s="110"/>
      <c r="AQ15" s="587"/>
      <c r="AR15" s="5"/>
      <c r="AS15" s="5"/>
      <c r="AT15" s="5"/>
      <c r="AU15" s="5"/>
      <c r="AV15" s="5"/>
      <c r="AW15" s="587"/>
    </row>
    <row r="16" spans="1:49" ht="12" customHeight="1">
      <c r="A16" s="1666"/>
      <c r="C16" s="62"/>
      <c r="D16" s="62"/>
      <c r="E16" s="107"/>
      <c r="F16" s="124"/>
      <c r="G16" s="62"/>
      <c r="H16" s="107"/>
      <c r="I16" s="589"/>
      <c r="J16" s="123"/>
      <c r="K16" s="126"/>
      <c r="L16" s="1899" t="s">
        <v>2902</v>
      </c>
      <c r="M16" s="1900"/>
      <c r="N16" s="1901"/>
      <c r="O16" s="550" t="s">
        <v>2411</v>
      </c>
      <c r="P16" s="129"/>
      <c r="Q16" s="126"/>
      <c r="R16" s="693" t="s">
        <v>1085</v>
      </c>
      <c r="S16" s="62" t="s">
        <v>2412</v>
      </c>
      <c r="T16" s="62"/>
      <c r="U16" s="62"/>
      <c r="V16" s="129"/>
      <c r="W16" s="129"/>
      <c r="X16" s="129"/>
      <c r="Y16" s="129"/>
      <c r="Z16" s="129"/>
      <c r="AA16" s="129"/>
      <c r="AB16" s="129"/>
      <c r="AC16" s="129"/>
      <c r="AD16" s="129"/>
      <c r="AE16" s="129"/>
      <c r="AF16" s="129"/>
      <c r="AG16" s="129"/>
      <c r="AH16" s="129"/>
      <c r="AI16" s="107"/>
      <c r="AJ16" s="696" t="s">
        <v>1085</v>
      </c>
      <c r="AK16" s="63" t="s">
        <v>1712</v>
      </c>
      <c r="AL16" s="63"/>
      <c r="AM16" s="63"/>
      <c r="AN16" s="124"/>
      <c r="AO16" s="62"/>
      <c r="AP16" s="110"/>
      <c r="AQ16" s="587"/>
      <c r="AR16" s="5"/>
      <c r="AS16" s="5"/>
      <c r="AT16" s="5"/>
      <c r="AU16" s="5"/>
      <c r="AV16" s="5"/>
      <c r="AW16" s="587"/>
    </row>
    <row r="17" spans="1:49" ht="12" customHeight="1">
      <c r="A17" s="1666"/>
      <c r="B17" s="124"/>
      <c r="C17" s="62"/>
      <c r="D17" s="62"/>
      <c r="E17" s="107"/>
      <c r="F17" s="124"/>
      <c r="G17" s="62"/>
      <c r="H17" s="107"/>
      <c r="I17" s="589"/>
      <c r="J17" s="123"/>
      <c r="K17" s="126"/>
      <c r="L17" s="1902"/>
      <c r="M17" s="1903"/>
      <c r="N17" s="1904"/>
      <c r="O17" s="589" t="s">
        <v>2413</v>
      </c>
      <c r="P17" s="129"/>
      <c r="Q17" s="126"/>
      <c r="R17" s="62"/>
      <c r="S17" s="129" t="s">
        <v>8</v>
      </c>
      <c r="T17" s="1908"/>
      <c r="U17" s="1908"/>
      <c r="V17" s="1908"/>
      <c r="W17" s="1908"/>
      <c r="X17" s="1908"/>
      <c r="Y17" s="1908"/>
      <c r="Z17" s="129" t="s">
        <v>94</v>
      </c>
      <c r="AA17" s="1008" t="s">
        <v>2414</v>
      </c>
      <c r="AB17" s="63"/>
      <c r="AC17" s="129"/>
      <c r="AD17" s="129"/>
      <c r="AE17" s="129"/>
      <c r="AF17" s="129"/>
      <c r="AG17" s="129"/>
      <c r="AH17" s="129"/>
      <c r="AI17" s="107"/>
      <c r="AJ17" s="715" t="s">
        <v>1085</v>
      </c>
      <c r="AK17" s="1909"/>
      <c r="AL17" s="1909"/>
      <c r="AM17" s="1910"/>
      <c r="AN17" s="124"/>
      <c r="AO17" s="62"/>
      <c r="AP17" s="110"/>
      <c r="AQ17" s="587"/>
      <c r="AR17" s="5"/>
      <c r="AS17" s="5"/>
      <c r="AT17" s="5"/>
      <c r="AU17" s="5"/>
      <c r="AV17" s="5"/>
      <c r="AW17" s="587"/>
    </row>
    <row r="18" spans="1:49" ht="12" customHeight="1">
      <c r="A18" s="1666"/>
      <c r="B18" s="124" t="s">
        <v>2702</v>
      </c>
      <c r="C18" s="62"/>
      <c r="D18" s="62"/>
      <c r="E18" s="107"/>
      <c r="F18" s="124"/>
      <c r="G18" s="62"/>
      <c r="H18" s="107"/>
      <c r="I18" s="589"/>
      <c r="J18" s="123"/>
      <c r="K18" s="126"/>
      <c r="L18" s="1902"/>
      <c r="M18" s="1903"/>
      <c r="N18" s="1904"/>
      <c r="O18" s="589"/>
      <c r="P18" s="129"/>
      <c r="Q18" s="126"/>
      <c r="R18" s="124"/>
      <c r="S18" s="694" t="s">
        <v>1085</v>
      </c>
      <c r="T18" s="62" t="s">
        <v>2978</v>
      </c>
      <c r="U18" s="62"/>
      <c r="V18" s="129"/>
      <c r="W18" s="129"/>
      <c r="X18" s="129"/>
      <c r="Y18" s="129"/>
      <c r="Z18" s="129"/>
      <c r="AA18" s="129"/>
      <c r="AB18" s="129"/>
      <c r="AC18" s="129"/>
      <c r="AD18" s="129"/>
      <c r="AE18" s="129"/>
      <c r="AF18" s="129"/>
      <c r="AG18" s="129"/>
      <c r="AH18" s="129"/>
      <c r="AI18" s="107"/>
      <c r="AJ18" s="715"/>
      <c r="AK18" s="1909"/>
      <c r="AL18" s="1909"/>
      <c r="AM18" s="1910"/>
      <c r="AN18" s="124"/>
      <c r="AO18" s="62"/>
      <c r="AP18" s="110"/>
      <c r="AQ18" s="587"/>
      <c r="AR18" s="5"/>
      <c r="AS18" s="5"/>
      <c r="AT18" s="5"/>
      <c r="AU18" s="5"/>
      <c r="AV18" s="5"/>
      <c r="AW18" s="587"/>
    </row>
    <row r="19" spans="1:49" ht="12" customHeight="1">
      <c r="A19" s="1666"/>
      <c r="B19" s="1911"/>
      <c r="C19" s="1912"/>
      <c r="D19" s="1912"/>
      <c r="E19" s="1913"/>
      <c r="F19" s="124"/>
      <c r="G19" s="62"/>
      <c r="H19" s="107"/>
      <c r="I19" s="589"/>
      <c r="J19" s="123"/>
      <c r="K19" s="126"/>
      <c r="L19" s="1902"/>
      <c r="M19" s="1903"/>
      <c r="N19" s="1904"/>
      <c r="O19" s="139"/>
      <c r="P19" s="139"/>
      <c r="Q19" s="128"/>
      <c r="R19" s="116"/>
      <c r="S19" s="116"/>
      <c r="T19" s="116"/>
      <c r="U19" s="116"/>
      <c r="V19" s="116"/>
      <c r="W19" s="116"/>
      <c r="X19" s="116"/>
      <c r="Y19" s="116"/>
      <c r="Z19" s="116"/>
      <c r="AA19" s="116"/>
      <c r="AB19" s="116"/>
      <c r="AC19" s="116"/>
      <c r="AD19" s="163"/>
      <c r="AE19" s="163"/>
      <c r="AF19" s="163"/>
      <c r="AG19" s="163"/>
      <c r="AH19" s="163"/>
      <c r="AI19" s="157"/>
      <c r="AJ19" s="63"/>
      <c r="AK19" s="63"/>
      <c r="AL19" s="63"/>
      <c r="AM19" s="63"/>
      <c r="AN19" s="124"/>
      <c r="AO19" s="62"/>
      <c r="AP19" s="110"/>
      <c r="AQ19" s="587"/>
      <c r="AR19" s="5"/>
      <c r="AS19" s="5"/>
      <c r="AT19" s="5"/>
      <c r="AU19" s="5"/>
      <c r="AV19" s="5"/>
      <c r="AW19" s="587"/>
    </row>
    <row r="20" spans="1:49" ht="12" customHeight="1">
      <c r="A20" s="1666"/>
      <c r="C20" s="62"/>
      <c r="D20" s="62"/>
      <c r="E20" s="107"/>
      <c r="F20" s="124"/>
      <c r="G20" s="62"/>
      <c r="H20" s="107"/>
      <c r="I20" s="589"/>
      <c r="J20" s="123"/>
      <c r="K20" s="126"/>
      <c r="L20" s="1902"/>
      <c r="M20" s="1903"/>
      <c r="N20" s="1904"/>
      <c r="O20" s="589" t="s">
        <v>2415</v>
      </c>
      <c r="P20" s="129"/>
      <c r="Q20" s="126"/>
      <c r="R20" s="693" t="s">
        <v>1085</v>
      </c>
      <c r="S20" s="62" t="s">
        <v>2707</v>
      </c>
      <c r="T20" s="62"/>
      <c r="U20" s="129"/>
      <c r="V20" s="129"/>
      <c r="W20" s="129"/>
      <c r="X20" s="129"/>
      <c r="Y20" s="129"/>
      <c r="Z20" s="129"/>
      <c r="AA20" s="129"/>
      <c r="AB20" s="129"/>
      <c r="AC20" s="129"/>
      <c r="AD20" s="129"/>
      <c r="AE20" s="129"/>
      <c r="AF20" s="129"/>
      <c r="AG20" s="129"/>
      <c r="AH20" s="129"/>
      <c r="AI20" s="107"/>
      <c r="AJ20" s="63"/>
      <c r="AK20" s="63"/>
      <c r="AL20" s="63"/>
      <c r="AM20" s="63"/>
      <c r="AN20" s="124"/>
      <c r="AO20" s="62"/>
      <c r="AP20" s="110"/>
      <c r="AQ20" s="587"/>
      <c r="AR20" s="5"/>
      <c r="AS20" s="5"/>
      <c r="AT20" s="5"/>
      <c r="AU20" s="5"/>
      <c r="AV20" s="5"/>
      <c r="AW20" s="587"/>
    </row>
    <row r="21" spans="1:49" ht="12" customHeight="1">
      <c r="A21" s="1666"/>
      <c r="C21" s="62"/>
      <c r="D21" s="62"/>
      <c r="E21" s="107"/>
      <c r="F21" s="124"/>
      <c r="G21" s="62"/>
      <c r="H21" s="107"/>
      <c r="I21" s="589"/>
      <c r="J21" s="123"/>
      <c r="K21" s="126"/>
      <c r="L21" s="1902"/>
      <c r="M21" s="1903"/>
      <c r="N21" s="1904"/>
      <c r="O21" s="589" t="s">
        <v>2416</v>
      </c>
      <c r="P21" s="129"/>
      <c r="Q21" s="126"/>
      <c r="R21" s="62"/>
      <c r="S21" s="129" t="s">
        <v>8</v>
      </c>
      <c r="T21" s="1914"/>
      <c r="U21" s="1914"/>
      <c r="V21" s="1914"/>
      <c r="W21" s="1914"/>
      <c r="X21" s="1914"/>
      <c r="Y21" s="129" t="s">
        <v>94</v>
      </c>
      <c r="Z21" s="129"/>
      <c r="AA21" s="129"/>
      <c r="AB21" s="129"/>
      <c r="AC21" s="129"/>
      <c r="AD21" s="129"/>
      <c r="AE21" s="129"/>
      <c r="AF21" s="129"/>
      <c r="AG21" s="129"/>
      <c r="AH21" s="129"/>
      <c r="AI21" s="107"/>
      <c r="AJ21" s="63"/>
      <c r="AK21" s="63"/>
      <c r="AL21" s="63"/>
      <c r="AM21" s="63"/>
      <c r="AN21" s="124"/>
      <c r="AO21" s="62"/>
      <c r="AP21" s="110"/>
      <c r="AQ21" s="587"/>
      <c r="AR21" s="5"/>
      <c r="AS21" s="5"/>
      <c r="AT21" s="5"/>
      <c r="AU21" s="5"/>
      <c r="AV21" s="5"/>
      <c r="AW21" s="587"/>
    </row>
    <row r="22" spans="1:49" ht="12" customHeight="1">
      <c r="A22" s="1666"/>
      <c r="B22" s="124"/>
      <c r="C22" s="62"/>
      <c r="D22" s="62"/>
      <c r="E22" s="62"/>
      <c r="F22" s="124"/>
      <c r="G22" s="62"/>
      <c r="H22" s="107"/>
      <c r="I22" s="589"/>
      <c r="J22" s="123"/>
      <c r="K22" s="126"/>
      <c r="L22" s="1902"/>
      <c r="M22" s="1903"/>
      <c r="N22" s="1904"/>
      <c r="O22" s="589" t="s">
        <v>2417</v>
      </c>
      <c r="P22" s="129"/>
      <c r="Q22" s="126"/>
      <c r="R22" s="62"/>
      <c r="S22" s="694" t="s">
        <v>1085</v>
      </c>
      <c r="T22" s="62" t="s">
        <v>2979</v>
      </c>
      <c r="U22" s="62"/>
      <c r="V22" s="129"/>
      <c r="W22" s="129"/>
      <c r="X22" s="129"/>
      <c r="Y22" s="129"/>
      <c r="Z22" s="129"/>
      <c r="AA22" s="129"/>
      <c r="AB22" s="129"/>
      <c r="AC22" s="129"/>
      <c r="AD22" s="129"/>
      <c r="AE22" s="129"/>
      <c r="AF22" s="129"/>
      <c r="AG22" s="129"/>
      <c r="AH22" s="129"/>
      <c r="AI22" s="107"/>
      <c r="AJ22" s="63"/>
      <c r="AL22" s="63"/>
      <c r="AM22" s="63"/>
      <c r="AN22" s="124"/>
      <c r="AO22" s="62"/>
      <c r="AP22" s="110"/>
      <c r="AQ22" s="587"/>
      <c r="AR22" s="5"/>
      <c r="AS22" s="5"/>
      <c r="AT22" s="5"/>
      <c r="AU22" s="5"/>
      <c r="AV22" s="5"/>
      <c r="AW22" s="587"/>
    </row>
    <row r="23" spans="1:49" ht="12" customHeight="1">
      <c r="A23" s="1666"/>
      <c r="C23" s="62"/>
      <c r="D23" s="62"/>
      <c r="E23" s="107"/>
      <c r="F23" s="124"/>
      <c r="G23" s="62"/>
      <c r="H23" s="107"/>
      <c r="I23" s="589"/>
      <c r="J23" s="123"/>
      <c r="K23" s="126"/>
      <c r="L23" s="1905"/>
      <c r="M23" s="1906"/>
      <c r="N23" s="1907"/>
      <c r="O23" s="139"/>
      <c r="P23" s="139"/>
      <c r="Q23" s="128"/>
      <c r="R23" s="116"/>
      <c r="S23" s="116"/>
      <c r="T23" s="116"/>
      <c r="U23" s="116"/>
      <c r="V23" s="116"/>
      <c r="W23" s="116"/>
      <c r="X23" s="116"/>
      <c r="Y23" s="116"/>
      <c r="Z23" s="116"/>
      <c r="AA23" s="116"/>
      <c r="AB23" s="116"/>
      <c r="AC23" s="116"/>
      <c r="AD23" s="163"/>
      <c r="AE23" s="163"/>
      <c r="AF23" s="163"/>
      <c r="AG23" s="163"/>
      <c r="AH23" s="163"/>
      <c r="AI23" s="157"/>
      <c r="AJ23" s="117"/>
      <c r="AK23" s="1303"/>
      <c r="AL23" s="118"/>
      <c r="AM23" s="536"/>
      <c r="AN23" s="124"/>
      <c r="AO23" s="62"/>
      <c r="AP23" s="110"/>
      <c r="AQ23" s="587"/>
      <c r="AR23" s="5"/>
      <c r="AS23" s="5"/>
      <c r="AT23" s="5"/>
      <c r="AU23" s="5"/>
      <c r="AV23" s="5"/>
      <c r="AW23" s="587"/>
    </row>
    <row r="24" spans="1:49" ht="12" customHeight="1">
      <c r="A24" s="1666"/>
      <c r="C24" s="62"/>
      <c r="D24" s="62"/>
      <c r="E24" s="107"/>
      <c r="F24" s="124"/>
      <c r="G24" s="62"/>
      <c r="H24" s="107"/>
      <c r="I24" s="589"/>
      <c r="J24" s="123"/>
      <c r="K24" s="126"/>
      <c r="L24" s="1899" t="s">
        <v>2974</v>
      </c>
      <c r="M24" s="1900"/>
      <c r="N24" s="1901"/>
      <c r="O24" s="589" t="s">
        <v>2419</v>
      </c>
      <c r="P24" s="129"/>
      <c r="Q24" s="126"/>
      <c r="R24" s="694" t="s">
        <v>1085</v>
      </c>
      <c r="S24" s="62" t="s">
        <v>2420</v>
      </c>
      <c r="T24" s="129"/>
      <c r="U24" s="129"/>
      <c r="V24" s="129"/>
      <c r="W24" s="129"/>
      <c r="X24" s="129"/>
      <c r="Y24" s="129"/>
      <c r="Z24" s="129"/>
      <c r="AA24" s="129"/>
      <c r="AB24" s="129"/>
      <c r="AC24" s="129"/>
      <c r="AD24" s="129"/>
      <c r="AE24" s="129"/>
      <c r="AF24" s="129"/>
      <c r="AG24" s="129"/>
      <c r="AH24" s="129"/>
      <c r="AI24" s="107"/>
      <c r="AJ24" s="693" t="s">
        <v>1085</v>
      </c>
      <c r="AK24" s="63" t="s">
        <v>2418</v>
      </c>
      <c r="AL24" s="63"/>
      <c r="AM24" s="63"/>
      <c r="AN24" s="124"/>
      <c r="AO24" s="62"/>
      <c r="AP24" s="110"/>
      <c r="AQ24" s="587"/>
      <c r="AR24" s="5"/>
      <c r="AS24" s="5"/>
      <c r="AT24" s="5"/>
      <c r="AU24" s="5"/>
      <c r="AV24" s="5"/>
      <c r="AW24" s="587"/>
    </row>
    <row r="25" spans="1:49" ht="12" customHeight="1">
      <c r="A25" s="1666"/>
      <c r="C25" s="62"/>
      <c r="D25" s="62"/>
      <c r="E25" s="107"/>
      <c r="F25" s="124"/>
      <c r="G25" s="62"/>
      <c r="H25" s="107"/>
      <c r="I25" s="1304"/>
      <c r="J25" s="1305"/>
      <c r="K25" s="1306"/>
      <c r="L25" s="1902"/>
      <c r="M25" s="1903"/>
      <c r="N25" s="1904"/>
      <c r="O25" s="589" t="s">
        <v>2421</v>
      </c>
      <c r="P25" s="129"/>
      <c r="Q25" s="126"/>
      <c r="R25" s="693" t="s">
        <v>1085</v>
      </c>
      <c r="S25" s="62" t="s">
        <v>2422</v>
      </c>
      <c r="T25" s="129"/>
      <c r="U25" s="129"/>
      <c r="V25" s="129"/>
      <c r="W25" s="129"/>
      <c r="X25" s="129"/>
      <c r="Y25" s="129"/>
      <c r="Z25" s="129"/>
      <c r="AA25" s="129"/>
      <c r="AB25" s="129"/>
      <c r="AC25" s="129"/>
      <c r="AD25" s="129"/>
      <c r="AE25" s="108"/>
      <c r="AF25" s="108"/>
      <c r="AG25" s="108"/>
      <c r="AH25" s="108"/>
      <c r="AI25" s="107"/>
      <c r="AJ25" s="715" t="s">
        <v>1085</v>
      </c>
      <c r="AK25" s="63" t="s">
        <v>655</v>
      </c>
      <c r="AL25" s="63"/>
      <c r="AM25" s="63"/>
      <c r="AN25" s="124"/>
      <c r="AO25" s="62"/>
      <c r="AP25" s="110"/>
      <c r="AQ25" s="587"/>
      <c r="AR25" s="5"/>
      <c r="AS25" s="5"/>
      <c r="AT25" s="5"/>
      <c r="AU25" s="5"/>
      <c r="AV25" s="5"/>
      <c r="AW25" s="587"/>
    </row>
    <row r="26" spans="1:49" ht="12" customHeight="1">
      <c r="A26" s="1666"/>
      <c r="C26" s="62"/>
      <c r="D26" s="62"/>
      <c r="E26" s="107"/>
      <c r="F26" s="124"/>
      <c r="G26" s="62"/>
      <c r="H26" s="107"/>
      <c r="I26" s="1304"/>
      <c r="J26" s="1305"/>
      <c r="K26" s="1306"/>
      <c r="L26" s="1902"/>
      <c r="M26" s="1903"/>
      <c r="N26" s="1904"/>
      <c r="O26" s="1301" t="s">
        <v>2137</v>
      </c>
      <c r="P26" s="163"/>
      <c r="Q26" s="128"/>
      <c r="R26" s="116"/>
      <c r="S26" s="116"/>
      <c r="T26" s="163"/>
      <c r="U26" s="163"/>
      <c r="V26" s="163"/>
      <c r="W26" s="163"/>
      <c r="X26" s="163"/>
      <c r="Y26" s="163"/>
      <c r="Z26" s="163"/>
      <c r="AA26" s="163"/>
      <c r="AB26" s="163"/>
      <c r="AC26" s="163"/>
      <c r="AD26" s="163"/>
      <c r="AE26" s="122"/>
      <c r="AF26" s="122"/>
      <c r="AG26" s="122"/>
      <c r="AH26" s="122"/>
      <c r="AI26" s="157"/>
      <c r="AJ26" s="715" t="s">
        <v>1085</v>
      </c>
      <c r="AK26" s="63" t="s">
        <v>393</v>
      </c>
      <c r="AL26" s="63"/>
      <c r="AM26" s="63"/>
      <c r="AN26" s="124"/>
      <c r="AO26" s="62"/>
      <c r="AP26" s="110"/>
      <c r="AQ26" s="587"/>
      <c r="AR26" s="5"/>
      <c r="AS26" s="5"/>
      <c r="AT26" s="5"/>
      <c r="AU26" s="5"/>
      <c r="AV26" s="5"/>
      <c r="AW26" s="587"/>
    </row>
    <row r="27" spans="1:49" ht="12" customHeight="1">
      <c r="A27" s="1666"/>
      <c r="B27" s="63"/>
      <c r="C27" s="63"/>
      <c r="D27" s="63"/>
      <c r="E27" s="63"/>
      <c r="F27" s="124"/>
      <c r="G27" s="62"/>
      <c r="H27" s="107"/>
      <c r="I27" s="1304"/>
      <c r="J27" s="1305"/>
      <c r="K27" s="1306"/>
      <c r="L27" s="1902"/>
      <c r="M27" s="1903"/>
      <c r="N27" s="1904"/>
      <c r="O27" s="589" t="s">
        <v>485</v>
      </c>
      <c r="P27" s="129"/>
      <c r="Q27" s="126"/>
      <c r="R27" s="62" t="s">
        <v>27</v>
      </c>
      <c r="S27" s="62" t="s">
        <v>2903</v>
      </c>
      <c r="T27" s="129"/>
      <c r="U27" s="129"/>
      <c r="V27" s="129"/>
      <c r="W27" s="129"/>
      <c r="X27" s="129"/>
      <c r="Y27" s="487" t="s">
        <v>8</v>
      </c>
      <c r="Z27" s="1915"/>
      <c r="AA27" s="1915"/>
      <c r="AB27" s="1915"/>
      <c r="AC27" s="1915"/>
      <c r="AD27" s="1915"/>
      <c r="AE27" s="1915"/>
      <c r="AF27" s="1915"/>
      <c r="AG27" s="1915"/>
      <c r="AH27" s="1915"/>
      <c r="AI27" s="114" t="s">
        <v>2904</v>
      </c>
      <c r="AJ27" s="715" t="s">
        <v>1085</v>
      </c>
      <c r="AK27" s="1909"/>
      <c r="AL27" s="1909"/>
      <c r="AM27" s="1910"/>
      <c r="AN27" s="124"/>
      <c r="AO27" s="62"/>
      <c r="AP27" s="110"/>
      <c r="AQ27" s="587"/>
      <c r="AR27" s="5"/>
      <c r="AS27" s="5"/>
      <c r="AT27" s="5"/>
      <c r="AU27" s="5"/>
      <c r="AV27" s="5"/>
      <c r="AW27" s="587"/>
    </row>
    <row r="28" spans="1:49" ht="12" customHeight="1">
      <c r="A28" s="1666"/>
      <c r="B28" s="63"/>
      <c r="C28" s="63"/>
      <c r="D28" s="63"/>
      <c r="E28" s="63"/>
      <c r="F28" s="124"/>
      <c r="G28" s="62"/>
      <c r="H28" s="107"/>
      <c r="I28" s="1304"/>
      <c r="J28" s="1305"/>
      <c r="K28" s="1306"/>
      <c r="L28" s="1902"/>
      <c r="M28" s="1903"/>
      <c r="N28" s="1904"/>
      <c r="O28" s="589" t="s">
        <v>2421</v>
      </c>
      <c r="P28" s="129"/>
      <c r="Q28" s="126"/>
      <c r="R28" s="124" t="s">
        <v>27</v>
      </c>
      <c r="S28" s="62" t="s">
        <v>2905</v>
      </c>
      <c r="T28" s="129"/>
      <c r="U28" s="129"/>
      <c r="V28" s="129"/>
      <c r="W28" s="129"/>
      <c r="X28" s="129"/>
      <c r="Y28" s="487" t="s">
        <v>8</v>
      </c>
      <c r="Z28" s="1916"/>
      <c r="AA28" s="1916"/>
      <c r="AB28" s="1916"/>
      <c r="AC28" s="1916"/>
      <c r="AD28" s="1916"/>
      <c r="AE28" s="1916"/>
      <c r="AF28" s="1916"/>
      <c r="AG28" s="1916"/>
      <c r="AH28" s="1916"/>
      <c r="AI28" s="108" t="s">
        <v>2904</v>
      </c>
      <c r="AJ28" s="715"/>
      <c r="AK28" s="1909"/>
      <c r="AL28" s="1909"/>
      <c r="AM28" s="1910"/>
      <c r="AN28" s="124"/>
      <c r="AO28" s="62"/>
      <c r="AP28" s="110"/>
      <c r="AQ28" s="587"/>
      <c r="AR28" s="5"/>
      <c r="AS28" s="5"/>
      <c r="AT28" s="5"/>
      <c r="AU28" s="5"/>
      <c r="AV28" s="5"/>
      <c r="AW28" s="587"/>
    </row>
    <row r="29" spans="1:49" ht="12" customHeight="1">
      <c r="A29" s="1666"/>
      <c r="B29" s="63"/>
      <c r="C29" s="63"/>
      <c r="D29" s="63"/>
      <c r="E29" s="63"/>
      <c r="F29" s="124"/>
      <c r="G29" s="62"/>
      <c r="H29" s="107"/>
      <c r="I29" s="1304"/>
      <c r="J29" s="1305"/>
      <c r="K29" s="1306"/>
      <c r="L29" s="1902"/>
      <c r="M29" s="1903"/>
      <c r="N29" s="1904"/>
      <c r="O29" s="589" t="s">
        <v>2137</v>
      </c>
      <c r="P29" s="129"/>
      <c r="Q29" s="126"/>
      <c r="R29" s="127" t="s">
        <v>27</v>
      </c>
      <c r="S29" s="116" t="s">
        <v>2906</v>
      </c>
      <c r="T29" s="163"/>
      <c r="U29" s="163"/>
      <c r="V29" s="163"/>
      <c r="W29" s="163"/>
      <c r="X29" s="163"/>
      <c r="Y29" s="1307" t="s">
        <v>8</v>
      </c>
      <c r="Z29" s="1917"/>
      <c r="AA29" s="1917"/>
      <c r="AB29" s="1917"/>
      <c r="AC29" s="1917"/>
      <c r="AD29" s="1917"/>
      <c r="AE29" s="1917"/>
      <c r="AF29" s="1917"/>
      <c r="AG29" s="1917"/>
      <c r="AH29" s="1917"/>
      <c r="AI29" s="122" t="s">
        <v>2904</v>
      </c>
      <c r="AJ29" s="109"/>
      <c r="AK29" s="63"/>
      <c r="AL29" s="63"/>
      <c r="AM29" s="190"/>
      <c r="AN29" s="124"/>
      <c r="AO29" s="62"/>
      <c r="AP29" s="110"/>
      <c r="AQ29" s="587"/>
      <c r="AR29" s="5"/>
      <c r="AS29" s="5"/>
      <c r="AT29" s="5"/>
      <c r="AU29" s="5"/>
      <c r="AV29" s="5"/>
      <c r="AW29" s="587"/>
    </row>
    <row r="30" spans="1:49" ht="12" customHeight="1">
      <c r="A30" s="1666"/>
      <c r="B30" s="63"/>
      <c r="C30" s="63"/>
      <c r="D30" s="63"/>
      <c r="E30" s="63"/>
      <c r="F30" s="124"/>
      <c r="G30" s="62"/>
      <c r="H30" s="107"/>
      <c r="I30" s="1304"/>
      <c r="J30" s="1305"/>
      <c r="K30" s="1306"/>
      <c r="L30" s="1902"/>
      <c r="M30" s="1903"/>
      <c r="N30" s="1904"/>
      <c r="R30" s="696" t="s">
        <v>1085</v>
      </c>
      <c r="S30" s="62" t="s">
        <v>2423</v>
      </c>
      <c r="T30" s="129"/>
      <c r="U30" s="129"/>
      <c r="V30" s="129"/>
      <c r="W30" s="129"/>
      <c r="X30" s="129"/>
      <c r="Y30" s="129"/>
      <c r="Z30" s="129"/>
      <c r="AA30" s="129"/>
      <c r="AB30" s="129"/>
      <c r="AC30" s="129"/>
      <c r="AD30" s="129"/>
      <c r="AE30" s="129"/>
      <c r="AF30" s="129"/>
      <c r="AG30" s="129"/>
      <c r="AH30" s="108"/>
      <c r="AI30" s="107"/>
      <c r="AJ30" s="109"/>
      <c r="AK30" s="63"/>
      <c r="AL30" s="63"/>
      <c r="AM30" s="190"/>
      <c r="AN30" s="124"/>
      <c r="AO30" s="62"/>
      <c r="AP30" s="110"/>
      <c r="AQ30" s="587"/>
      <c r="AR30" s="5"/>
      <c r="AS30" s="5"/>
      <c r="AT30" s="5"/>
      <c r="AU30" s="5"/>
      <c r="AV30" s="5"/>
      <c r="AW30" s="587"/>
    </row>
    <row r="31" spans="1:49" ht="12" customHeight="1">
      <c r="A31" s="1666"/>
      <c r="B31" s="63"/>
      <c r="C31" s="63"/>
      <c r="D31" s="63"/>
      <c r="E31" s="63"/>
      <c r="F31" s="124"/>
      <c r="G31" s="62"/>
      <c r="H31" s="107"/>
      <c r="I31" s="1308"/>
      <c r="J31" s="1309"/>
      <c r="K31" s="1310"/>
      <c r="L31" s="1905"/>
      <c r="M31" s="1906"/>
      <c r="N31" s="1907"/>
      <c r="O31" s="1301"/>
      <c r="P31" s="163"/>
      <c r="Q31" s="128"/>
      <c r="R31" s="116"/>
      <c r="S31" s="695" t="s">
        <v>1085</v>
      </c>
      <c r="T31" s="116" t="s">
        <v>2424</v>
      </c>
      <c r="U31" s="163"/>
      <c r="V31" s="163"/>
      <c r="W31" s="163"/>
      <c r="X31" s="163"/>
      <c r="Y31" s="163"/>
      <c r="Z31" s="695" t="s">
        <v>1085</v>
      </c>
      <c r="AA31" s="116" t="s">
        <v>2425</v>
      </c>
      <c r="AB31" s="163"/>
      <c r="AC31" s="163"/>
      <c r="AD31" s="163"/>
      <c r="AE31" s="163"/>
      <c r="AF31" s="163"/>
      <c r="AG31" s="163"/>
      <c r="AH31" s="122"/>
      <c r="AI31" s="157"/>
      <c r="AJ31" s="117"/>
      <c r="AK31" s="118"/>
      <c r="AL31" s="118"/>
      <c r="AM31" s="536"/>
      <c r="AN31" s="127"/>
      <c r="AO31" s="116"/>
      <c r="AP31" s="119"/>
      <c r="AQ31" s="587"/>
      <c r="AR31" s="5"/>
      <c r="AS31" s="5"/>
      <c r="AT31" s="5"/>
      <c r="AU31" s="5"/>
      <c r="AV31" s="5"/>
      <c r="AW31" s="587"/>
    </row>
    <row r="32" spans="1:49" ht="12" customHeight="1">
      <c r="A32" s="1666"/>
      <c r="B32" s="63"/>
      <c r="C32" s="63"/>
      <c r="D32" s="63"/>
      <c r="E32" s="63"/>
      <c r="F32" s="124"/>
      <c r="G32" s="62"/>
      <c r="H32" s="107"/>
      <c r="I32" s="589" t="s">
        <v>2907</v>
      </c>
      <c r="J32" s="123"/>
      <c r="K32" s="123"/>
      <c r="L32" s="589" t="s">
        <v>2908</v>
      </c>
      <c r="M32" s="123"/>
      <c r="N32" s="129"/>
      <c r="O32" s="123"/>
      <c r="P32" s="129"/>
      <c r="Q32" s="126"/>
      <c r="R32" s="62"/>
      <c r="S32" s="62"/>
      <c r="T32" s="62"/>
      <c r="U32" s="487"/>
      <c r="V32" s="62" t="s">
        <v>2909</v>
      </c>
      <c r="W32" s="129"/>
      <c r="X32" s="129"/>
      <c r="Y32" s="129"/>
      <c r="Z32" s="129"/>
      <c r="AA32" s="129"/>
      <c r="AB32" s="129"/>
      <c r="AC32" s="129"/>
      <c r="AD32" s="129"/>
      <c r="AE32" s="129"/>
      <c r="AF32" s="129"/>
      <c r="AG32" s="129"/>
      <c r="AH32" s="129"/>
      <c r="AI32" s="129"/>
      <c r="AJ32" s="693" t="s">
        <v>1085</v>
      </c>
      <c r="AK32" s="63" t="s">
        <v>2146</v>
      </c>
      <c r="AL32" s="63"/>
      <c r="AM32" s="190"/>
      <c r="AN32" s="124"/>
      <c r="AO32" s="62"/>
      <c r="AP32" s="1311"/>
      <c r="AQ32" s="587"/>
      <c r="AR32" s="5"/>
      <c r="AS32" s="5"/>
      <c r="AT32" s="5"/>
      <c r="AU32" s="5"/>
      <c r="AV32" s="5"/>
      <c r="AW32" s="587"/>
    </row>
    <row r="33" spans="1:49" ht="12" customHeight="1">
      <c r="A33" s="1666"/>
      <c r="F33" s="124"/>
      <c r="G33" s="62"/>
      <c r="H33" s="107"/>
      <c r="I33" s="589" t="s">
        <v>2421</v>
      </c>
      <c r="J33" s="123"/>
      <c r="K33" s="123"/>
      <c r="L33" s="589" t="s">
        <v>2910</v>
      </c>
      <c r="M33" s="123"/>
      <c r="N33" s="129"/>
      <c r="O33" s="123"/>
      <c r="P33" s="129"/>
      <c r="Q33" s="126"/>
      <c r="R33" s="62" t="s">
        <v>27</v>
      </c>
      <c r="S33" s="62" t="s">
        <v>799</v>
      </c>
      <c r="T33" s="62"/>
      <c r="U33" s="487" t="s">
        <v>8</v>
      </c>
      <c r="V33" s="1916"/>
      <c r="W33" s="1916"/>
      <c r="X33" s="1916"/>
      <c r="Y33" s="1916"/>
      <c r="Z33" s="1916"/>
      <c r="AA33" s="1916"/>
      <c r="AB33" s="1916"/>
      <c r="AC33" s="1916"/>
      <c r="AD33" s="1916"/>
      <c r="AE33" s="1916"/>
      <c r="AF33" s="1916"/>
      <c r="AG33" s="1916"/>
      <c r="AH33" s="1916"/>
      <c r="AI33" s="108" t="s">
        <v>2904</v>
      </c>
      <c r="AJ33" s="693" t="s">
        <v>1085</v>
      </c>
      <c r="AK33" s="63" t="s">
        <v>2911</v>
      </c>
      <c r="AL33" s="63"/>
      <c r="AM33" s="190"/>
      <c r="AN33" s="124"/>
      <c r="AO33" s="62"/>
      <c r="AP33" s="1312"/>
      <c r="AQ33" s="587"/>
      <c r="AR33" s="5"/>
      <c r="AS33" s="5"/>
      <c r="AT33" s="5"/>
      <c r="AU33" s="5"/>
      <c r="AV33" s="5"/>
      <c r="AW33" s="587"/>
    </row>
    <row r="34" spans="1:49" ht="12" customHeight="1">
      <c r="A34" s="1666"/>
      <c r="F34" s="124"/>
      <c r="G34" s="62"/>
      <c r="H34" s="107"/>
      <c r="I34" s="589" t="s">
        <v>2137</v>
      </c>
      <c r="J34" s="123"/>
      <c r="K34" s="123"/>
      <c r="L34" s="589"/>
      <c r="M34" s="123"/>
      <c r="O34" s="123"/>
      <c r="Q34" s="126"/>
      <c r="R34" s="62" t="s">
        <v>27</v>
      </c>
      <c r="S34" s="62" t="s">
        <v>2912</v>
      </c>
      <c r="U34" s="487" t="s">
        <v>8</v>
      </c>
      <c r="V34" s="1916"/>
      <c r="W34" s="1916"/>
      <c r="X34" s="1916"/>
      <c r="Y34" s="1916"/>
      <c r="Z34" s="1916"/>
      <c r="AA34" s="1916"/>
      <c r="AB34" s="1916"/>
      <c r="AC34" s="1916"/>
      <c r="AD34" s="1916"/>
      <c r="AE34" s="1916"/>
      <c r="AF34" s="1916"/>
      <c r="AG34" s="1916"/>
      <c r="AH34" s="1916"/>
      <c r="AI34" s="108" t="s">
        <v>2904</v>
      </c>
      <c r="AJ34" s="693" t="s">
        <v>1085</v>
      </c>
      <c r="AK34" s="63" t="s">
        <v>2141</v>
      </c>
      <c r="AL34" s="63"/>
      <c r="AM34" s="190"/>
      <c r="AN34" s="124"/>
      <c r="AO34" s="62"/>
      <c r="AP34" s="1312"/>
      <c r="AQ34" s="587"/>
      <c r="AR34" s="5"/>
      <c r="AS34" s="5"/>
      <c r="AT34" s="5"/>
      <c r="AU34" s="5"/>
      <c r="AV34" s="5"/>
      <c r="AW34" s="587"/>
    </row>
    <row r="35" spans="1:49" ht="12" customHeight="1">
      <c r="A35" s="1666"/>
      <c r="C35" s="62"/>
      <c r="D35" s="62"/>
      <c r="E35" s="107"/>
      <c r="F35" s="124"/>
      <c r="G35" s="62"/>
      <c r="H35" s="107"/>
      <c r="L35" s="589"/>
      <c r="M35" s="123"/>
      <c r="N35" s="129"/>
      <c r="O35" s="123"/>
      <c r="P35" s="129"/>
      <c r="Q35" s="126"/>
      <c r="R35" s="62" t="s">
        <v>27</v>
      </c>
      <c r="S35" s="62" t="s">
        <v>805</v>
      </c>
      <c r="T35" s="129"/>
      <c r="U35" s="487" t="s">
        <v>8</v>
      </c>
      <c r="V35" s="1916"/>
      <c r="W35" s="1916"/>
      <c r="X35" s="1916"/>
      <c r="Y35" s="1916"/>
      <c r="Z35" s="1916"/>
      <c r="AA35" s="1916"/>
      <c r="AB35" s="1916"/>
      <c r="AC35" s="1916"/>
      <c r="AD35" s="1916"/>
      <c r="AE35" s="1916"/>
      <c r="AF35" s="1916"/>
      <c r="AG35" s="1916"/>
      <c r="AH35" s="1916"/>
      <c r="AI35" s="108" t="s">
        <v>2904</v>
      </c>
      <c r="AJ35" s="693" t="s">
        <v>1085</v>
      </c>
      <c r="AK35" s="1909"/>
      <c r="AL35" s="1909"/>
      <c r="AM35" s="1910"/>
      <c r="AN35" s="124"/>
      <c r="AO35" s="62"/>
      <c r="AP35" s="1312"/>
      <c r="AQ35" s="587"/>
      <c r="AR35" s="5"/>
      <c r="AS35" s="5"/>
      <c r="AT35" s="5"/>
      <c r="AU35" s="5"/>
      <c r="AV35" s="5"/>
      <c r="AW35" s="587"/>
    </row>
    <row r="36" spans="1:49" ht="12" customHeight="1">
      <c r="A36" s="1666"/>
      <c r="B36" s="62"/>
      <c r="C36" s="62"/>
      <c r="D36" s="62"/>
      <c r="E36" s="107"/>
      <c r="F36" s="124"/>
      <c r="G36" s="62"/>
      <c r="H36" s="107"/>
      <c r="I36" s="589"/>
      <c r="J36" s="123"/>
      <c r="K36" s="123"/>
      <c r="L36" s="589"/>
      <c r="M36" s="123"/>
      <c r="N36" s="129"/>
      <c r="O36" s="123"/>
      <c r="P36" s="108"/>
      <c r="Q36" s="126"/>
      <c r="R36" s="62" t="s">
        <v>27</v>
      </c>
      <c r="S36" s="62" t="s">
        <v>806</v>
      </c>
      <c r="T36" s="62" t="s">
        <v>2913</v>
      </c>
      <c r="U36" s="129"/>
      <c r="V36" s="129"/>
      <c r="W36" s="129"/>
      <c r="X36" s="129"/>
      <c r="Y36" s="487" t="s">
        <v>8</v>
      </c>
      <c r="Z36" s="1916"/>
      <c r="AA36" s="1916"/>
      <c r="AB36" s="1916"/>
      <c r="AC36" s="1916"/>
      <c r="AD36" s="1916"/>
      <c r="AE36" s="1916"/>
      <c r="AF36" s="1916"/>
      <c r="AG36" s="1916"/>
      <c r="AH36" s="1916"/>
      <c r="AI36" s="108" t="s">
        <v>2904</v>
      </c>
      <c r="AJ36" s="715"/>
      <c r="AK36" s="1909"/>
      <c r="AL36" s="1909"/>
      <c r="AM36" s="1910"/>
      <c r="AN36" s="124"/>
      <c r="AO36" s="62"/>
      <c r="AP36" s="1312"/>
      <c r="AQ36" s="587"/>
      <c r="AR36" s="5"/>
      <c r="AS36" s="5"/>
      <c r="AT36" s="5"/>
      <c r="AU36" s="5"/>
      <c r="AV36" s="5"/>
      <c r="AW36" s="587"/>
    </row>
    <row r="37" spans="1:49" ht="12" customHeight="1">
      <c r="A37" s="1666"/>
      <c r="F37" s="124"/>
      <c r="G37" s="62"/>
      <c r="H37" s="107"/>
      <c r="I37" s="589"/>
      <c r="J37" s="123"/>
      <c r="K37" s="123"/>
      <c r="L37" s="589"/>
      <c r="M37" s="123"/>
      <c r="N37" s="129"/>
      <c r="O37" s="123"/>
      <c r="P37" s="108"/>
      <c r="Q37" s="126"/>
      <c r="R37" s="62"/>
      <c r="S37" s="129"/>
      <c r="T37" s="62" t="s">
        <v>2914</v>
      </c>
      <c r="U37" s="129"/>
      <c r="V37" s="129"/>
      <c r="W37" s="129"/>
      <c r="X37" s="129"/>
      <c r="Y37" s="487" t="s">
        <v>8</v>
      </c>
      <c r="Z37" s="1916"/>
      <c r="AA37" s="1916"/>
      <c r="AB37" s="1916"/>
      <c r="AC37" s="1916"/>
      <c r="AD37" s="1916"/>
      <c r="AE37" s="1916"/>
      <c r="AF37" s="1916"/>
      <c r="AG37" s="1916"/>
      <c r="AH37" s="1916"/>
      <c r="AI37" s="108" t="s">
        <v>2904</v>
      </c>
      <c r="AJ37" s="109"/>
      <c r="AL37" s="63"/>
      <c r="AM37" s="190"/>
      <c r="AN37" s="124"/>
      <c r="AO37" s="62"/>
      <c r="AP37" s="1312"/>
      <c r="AQ37" s="587"/>
      <c r="AR37" s="5"/>
      <c r="AS37" s="5"/>
      <c r="AT37" s="5"/>
      <c r="AU37" s="5"/>
      <c r="AV37" s="5"/>
      <c r="AW37" s="587"/>
    </row>
    <row r="38" spans="1:49" ht="12" customHeight="1">
      <c r="A38" s="1666"/>
      <c r="F38" s="124"/>
      <c r="G38" s="62"/>
      <c r="H38" s="107"/>
      <c r="I38" s="589"/>
      <c r="J38" s="123"/>
      <c r="K38" s="123"/>
      <c r="L38" s="589"/>
      <c r="M38" s="123"/>
      <c r="N38" s="129"/>
      <c r="O38" s="123"/>
      <c r="P38" s="129"/>
      <c r="Q38" s="126"/>
      <c r="R38" s="62" t="s">
        <v>27</v>
      </c>
      <c r="S38" s="62" t="s">
        <v>2915</v>
      </c>
      <c r="T38" s="129"/>
      <c r="U38" s="129"/>
      <c r="V38" s="129"/>
      <c r="W38" s="129"/>
      <c r="X38" s="129"/>
      <c r="Y38" s="129"/>
      <c r="Z38" s="129"/>
      <c r="AA38" s="129"/>
      <c r="AB38" s="129"/>
      <c r="AC38" s="129"/>
      <c r="AD38" s="129"/>
      <c r="AE38" s="129"/>
      <c r="AF38" s="129"/>
      <c r="AG38" s="129"/>
      <c r="AH38" s="129"/>
      <c r="AI38" s="129"/>
      <c r="AJ38" s="109"/>
      <c r="AL38" s="63"/>
      <c r="AM38" s="190"/>
      <c r="AN38" s="124"/>
      <c r="AO38" s="62"/>
      <c r="AP38" s="1312"/>
      <c r="AQ38" s="587"/>
      <c r="AR38" s="5"/>
      <c r="AS38" s="5"/>
      <c r="AT38" s="5"/>
      <c r="AU38" s="5"/>
      <c r="AV38" s="5"/>
      <c r="AW38" s="587"/>
    </row>
    <row r="39" spans="1:49" ht="12" customHeight="1">
      <c r="A39" s="1666"/>
      <c r="B39" s="62"/>
      <c r="C39" s="62"/>
      <c r="D39" s="62"/>
      <c r="E39" s="107"/>
      <c r="F39" s="124"/>
      <c r="G39" s="62"/>
      <c r="H39" s="107"/>
      <c r="I39" s="589"/>
      <c r="J39" s="123"/>
      <c r="K39" s="123"/>
      <c r="L39" s="589"/>
      <c r="M39" s="123"/>
      <c r="N39" s="129"/>
      <c r="O39" s="123"/>
      <c r="P39" s="108"/>
      <c r="Q39" s="126"/>
      <c r="R39" s="62"/>
      <c r="S39" s="129"/>
      <c r="T39" s="62" t="s">
        <v>2913</v>
      </c>
      <c r="U39" s="129"/>
      <c r="V39" s="129"/>
      <c r="W39" s="129"/>
      <c r="X39" s="129"/>
      <c r="Y39" s="487" t="s">
        <v>8</v>
      </c>
      <c r="Z39" s="1916"/>
      <c r="AA39" s="1916"/>
      <c r="AB39" s="1916"/>
      <c r="AC39" s="1916"/>
      <c r="AD39" s="1916"/>
      <c r="AE39" s="1916"/>
      <c r="AF39" s="1916"/>
      <c r="AG39" s="1916"/>
      <c r="AH39" s="1916"/>
      <c r="AI39" s="108" t="s">
        <v>2904</v>
      </c>
      <c r="AJ39" s="109"/>
      <c r="AL39" s="63"/>
      <c r="AM39" s="190"/>
      <c r="AN39" s="124"/>
      <c r="AO39" s="62"/>
      <c r="AP39" s="1312"/>
      <c r="AQ39" s="587"/>
      <c r="AR39" s="5"/>
      <c r="AS39" s="5"/>
      <c r="AT39" s="5"/>
      <c r="AU39" s="5"/>
      <c r="AV39" s="5"/>
      <c r="AW39" s="587"/>
    </row>
    <row r="40" spans="1:49" ht="12" customHeight="1">
      <c r="A40" s="1666"/>
      <c r="B40" s="62"/>
      <c r="C40" s="62"/>
      <c r="D40" s="62"/>
      <c r="E40" s="107"/>
      <c r="F40" s="124"/>
      <c r="G40" s="62"/>
      <c r="H40" s="107"/>
      <c r="I40" s="589"/>
      <c r="J40" s="123"/>
      <c r="K40" s="123"/>
      <c r="L40" s="1301"/>
      <c r="M40" s="139"/>
      <c r="N40" s="163"/>
      <c r="O40" s="139"/>
      <c r="P40" s="122"/>
      <c r="Q40" s="128"/>
      <c r="R40" s="116"/>
      <c r="S40" s="163"/>
      <c r="T40" s="116" t="s">
        <v>2914</v>
      </c>
      <c r="U40" s="163"/>
      <c r="V40" s="163"/>
      <c r="W40" s="163"/>
      <c r="X40" s="163"/>
      <c r="Y40" s="1307" t="s">
        <v>8</v>
      </c>
      <c r="Z40" s="1917"/>
      <c r="AA40" s="1917"/>
      <c r="AB40" s="1917"/>
      <c r="AC40" s="1917"/>
      <c r="AD40" s="1917"/>
      <c r="AE40" s="1917"/>
      <c r="AF40" s="1917"/>
      <c r="AG40" s="1917"/>
      <c r="AH40" s="1917"/>
      <c r="AI40" s="122" t="s">
        <v>2904</v>
      </c>
      <c r="AJ40" s="117"/>
      <c r="AK40" s="1303"/>
      <c r="AL40" s="118"/>
      <c r="AM40" s="536"/>
      <c r="AN40" s="124"/>
      <c r="AO40" s="62"/>
      <c r="AP40" s="1312"/>
      <c r="AQ40" s="587"/>
      <c r="AR40" s="5"/>
      <c r="AS40" s="5"/>
      <c r="AT40" s="5"/>
      <c r="AU40" s="5"/>
      <c r="AV40" s="5"/>
      <c r="AW40" s="587"/>
    </row>
    <row r="41" spans="1:49" ht="12" customHeight="1">
      <c r="A41" s="1666"/>
      <c r="B41" s="62"/>
      <c r="C41" s="62"/>
      <c r="D41" s="62"/>
      <c r="E41" s="107"/>
      <c r="F41" s="124"/>
      <c r="G41" s="62"/>
      <c r="H41" s="107"/>
      <c r="I41" s="589"/>
      <c r="J41" s="123"/>
      <c r="K41" s="123"/>
      <c r="L41" s="589" t="s">
        <v>485</v>
      </c>
      <c r="M41" s="123"/>
      <c r="N41" s="129"/>
      <c r="O41" s="123"/>
      <c r="P41" s="62"/>
      <c r="Q41" s="126"/>
      <c r="R41" s="62"/>
      <c r="S41" s="62" t="s">
        <v>2916</v>
      </c>
      <c r="T41" s="62"/>
      <c r="U41" s="487"/>
      <c r="V41" s="129"/>
      <c r="W41" s="129"/>
      <c r="X41" s="129"/>
      <c r="Y41" s="1647" t="s">
        <v>2917</v>
      </c>
      <c r="Z41" s="1647"/>
      <c r="AA41" s="1647"/>
      <c r="AB41" s="1647"/>
      <c r="AC41" s="1647"/>
      <c r="AD41" s="1647"/>
      <c r="AE41" s="1647"/>
      <c r="AF41" s="1647"/>
      <c r="AG41" s="1647"/>
      <c r="AH41" s="1647"/>
      <c r="AI41" s="1647"/>
      <c r="AJ41" s="693" t="s">
        <v>1085</v>
      </c>
      <c r="AK41" s="63" t="s">
        <v>2146</v>
      </c>
      <c r="AL41" s="63"/>
      <c r="AM41" s="190"/>
      <c r="AN41" s="124"/>
      <c r="AO41" s="62"/>
      <c r="AP41" s="1312"/>
      <c r="AQ41" s="587"/>
      <c r="AR41" s="5"/>
      <c r="AS41" s="5"/>
      <c r="AT41" s="5"/>
      <c r="AU41" s="5"/>
      <c r="AV41" s="5"/>
      <c r="AW41" s="587"/>
    </row>
    <row r="42" spans="1:49" ht="12" customHeight="1">
      <c r="A42" s="1666"/>
      <c r="B42" s="62"/>
      <c r="C42" s="62"/>
      <c r="D42" s="62"/>
      <c r="E42" s="107"/>
      <c r="F42" s="124"/>
      <c r="G42" s="62"/>
      <c r="H42" s="107"/>
      <c r="I42" s="589"/>
      <c r="J42" s="123"/>
      <c r="K42" s="123"/>
      <c r="L42" s="589" t="s">
        <v>2918</v>
      </c>
      <c r="M42" s="123"/>
      <c r="N42" s="129"/>
      <c r="O42" s="123"/>
      <c r="P42" s="62"/>
      <c r="Q42" s="126"/>
      <c r="R42" s="129" t="s">
        <v>8</v>
      </c>
      <c r="S42" s="1916"/>
      <c r="T42" s="1916"/>
      <c r="U42" s="1916"/>
      <c r="V42" s="1916"/>
      <c r="W42" s="129" t="s">
        <v>94</v>
      </c>
      <c r="X42" s="129" t="s">
        <v>8</v>
      </c>
      <c r="Y42" s="1916"/>
      <c r="Z42" s="1916"/>
      <c r="AA42" s="1916"/>
      <c r="AB42" s="1916"/>
      <c r="AC42" s="1916"/>
      <c r="AD42" s="1916"/>
      <c r="AE42" s="1916"/>
      <c r="AF42" s="1916"/>
      <c r="AG42" s="1916"/>
      <c r="AH42" s="1916"/>
      <c r="AI42" s="108" t="s">
        <v>2904</v>
      </c>
      <c r="AJ42" s="693" t="s">
        <v>1085</v>
      </c>
      <c r="AK42" s="63" t="s">
        <v>2140</v>
      </c>
      <c r="AL42" s="63"/>
      <c r="AM42" s="190"/>
      <c r="AN42" s="124"/>
      <c r="AO42" s="62"/>
      <c r="AP42" s="1312"/>
      <c r="AQ42" s="587"/>
      <c r="AR42" s="5"/>
      <c r="AS42" s="5"/>
      <c r="AT42" s="5"/>
      <c r="AU42" s="5"/>
      <c r="AV42" s="5"/>
      <c r="AW42" s="587"/>
    </row>
    <row r="43" spans="1:49" ht="12" customHeight="1">
      <c r="A43" s="1666"/>
      <c r="B43" s="62"/>
      <c r="C43" s="62"/>
      <c r="D43" s="62"/>
      <c r="E43" s="107"/>
      <c r="F43" s="124"/>
      <c r="G43" s="62"/>
      <c r="H43" s="107"/>
      <c r="I43" s="589"/>
      <c r="J43" s="123"/>
      <c r="K43" s="123"/>
      <c r="L43" s="589"/>
      <c r="M43" s="123"/>
      <c r="N43" s="129"/>
      <c r="O43" s="123"/>
      <c r="P43" s="62"/>
      <c r="Q43" s="126"/>
      <c r="R43" s="129" t="s">
        <v>8</v>
      </c>
      <c r="S43" s="1916"/>
      <c r="T43" s="1916"/>
      <c r="U43" s="1916"/>
      <c r="V43" s="1916"/>
      <c r="W43" s="129" t="s">
        <v>94</v>
      </c>
      <c r="X43" s="129" t="s">
        <v>8</v>
      </c>
      <c r="Y43" s="1916"/>
      <c r="Z43" s="1916"/>
      <c r="AA43" s="1916"/>
      <c r="AB43" s="1916"/>
      <c r="AC43" s="1916"/>
      <c r="AD43" s="1916"/>
      <c r="AE43" s="1916"/>
      <c r="AF43" s="1916"/>
      <c r="AG43" s="1916"/>
      <c r="AH43" s="1916"/>
      <c r="AI43" s="108" t="s">
        <v>2904</v>
      </c>
      <c r="AJ43" s="693" t="s">
        <v>1085</v>
      </c>
      <c r="AK43" s="63" t="s">
        <v>2119</v>
      </c>
      <c r="AL43" s="63"/>
      <c r="AM43" s="190"/>
      <c r="AN43" s="124"/>
      <c r="AO43" s="62"/>
      <c r="AP43" s="1312"/>
      <c r="AQ43" s="587"/>
      <c r="AR43" s="5"/>
      <c r="AS43" s="5"/>
      <c r="AT43" s="5"/>
      <c r="AU43" s="5"/>
      <c r="AV43" s="5"/>
      <c r="AW43" s="587"/>
    </row>
    <row r="44" spans="1:49" ht="12" customHeight="1">
      <c r="A44" s="1666"/>
      <c r="B44" s="62"/>
      <c r="C44" s="62"/>
      <c r="D44" s="62"/>
      <c r="E44" s="107"/>
      <c r="F44" s="124"/>
      <c r="G44" s="62"/>
      <c r="H44" s="107"/>
      <c r="I44" s="589"/>
      <c r="J44" s="123"/>
      <c r="K44" s="123"/>
      <c r="L44" s="589"/>
      <c r="M44" s="123"/>
      <c r="N44" s="129"/>
      <c r="O44" s="123"/>
      <c r="P44" s="62"/>
      <c r="Q44" s="126"/>
      <c r="R44" s="129" t="s">
        <v>8</v>
      </c>
      <c r="S44" s="1916"/>
      <c r="T44" s="1916"/>
      <c r="U44" s="1916"/>
      <c r="V44" s="1916"/>
      <c r="W44" s="129" t="s">
        <v>94</v>
      </c>
      <c r="X44" s="129" t="s">
        <v>8</v>
      </c>
      <c r="Y44" s="1916"/>
      <c r="Z44" s="1916"/>
      <c r="AA44" s="1916"/>
      <c r="AB44" s="1916"/>
      <c r="AC44" s="1916"/>
      <c r="AD44" s="1916"/>
      <c r="AE44" s="1916"/>
      <c r="AF44" s="1916"/>
      <c r="AG44" s="1916"/>
      <c r="AH44" s="1916"/>
      <c r="AI44" s="108" t="s">
        <v>2904</v>
      </c>
      <c r="AJ44" s="693" t="s">
        <v>1085</v>
      </c>
      <c r="AK44" s="63" t="s">
        <v>2919</v>
      </c>
      <c r="AL44" s="63"/>
      <c r="AM44" s="190"/>
      <c r="AN44" s="124"/>
      <c r="AO44" s="62"/>
      <c r="AP44" s="1312"/>
      <c r="AQ44" s="587"/>
      <c r="AR44" s="5"/>
      <c r="AS44" s="5"/>
      <c r="AT44" s="5"/>
      <c r="AU44" s="5"/>
      <c r="AV44" s="5"/>
      <c r="AW44" s="587"/>
    </row>
    <row r="45" spans="1:49" ht="12" customHeight="1">
      <c r="A45" s="1666"/>
      <c r="B45" s="62"/>
      <c r="C45" s="62"/>
      <c r="D45" s="62"/>
      <c r="E45" s="107"/>
      <c r="F45" s="124"/>
      <c r="G45" s="62"/>
      <c r="H45" s="107"/>
      <c r="I45" s="589"/>
      <c r="J45" s="123"/>
      <c r="K45" s="123"/>
      <c r="L45" s="1301"/>
      <c r="M45" s="139"/>
      <c r="N45" s="163"/>
      <c r="O45" s="139"/>
      <c r="P45" s="116"/>
      <c r="Q45" s="128"/>
      <c r="R45" s="116" t="s">
        <v>2920</v>
      </c>
      <c r="S45" s="116"/>
      <c r="T45" s="1307"/>
      <c r="U45" s="163"/>
      <c r="V45" s="163"/>
      <c r="W45" s="695" t="s">
        <v>1085</v>
      </c>
      <c r="X45" s="116" t="s">
        <v>542</v>
      </c>
      <c r="Y45" s="163"/>
      <c r="Z45" s="150" t="s">
        <v>616</v>
      </c>
      <c r="AA45" s="163" t="s">
        <v>8</v>
      </c>
      <c r="AB45" s="1917"/>
      <c r="AC45" s="1917"/>
      <c r="AD45" s="1917"/>
      <c r="AE45" s="1917"/>
      <c r="AF45" s="1917"/>
      <c r="AG45" s="1917"/>
      <c r="AH45" s="1917"/>
      <c r="AI45" s="122" t="s">
        <v>2904</v>
      </c>
      <c r="AJ45" s="1313"/>
      <c r="AK45" s="1918"/>
      <c r="AL45" s="1918"/>
      <c r="AM45" s="1919"/>
      <c r="AN45" s="124"/>
      <c r="AO45" s="62"/>
      <c r="AP45" s="1312"/>
      <c r="AQ45" s="587"/>
      <c r="AR45" s="5"/>
      <c r="AS45" s="5"/>
      <c r="AT45" s="5"/>
      <c r="AU45" s="5"/>
      <c r="AV45" s="5"/>
      <c r="AW45" s="587"/>
    </row>
    <row r="46" spans="1:49" ht="12" customHeight="1">
      <c r="A46" s="1666"/>
      <c r="B46" s="62"/>
      <c r="C46" s="62"/>
      <c r="D46" s="62"/>
      <c r="E46" s="107"/>
      <c r="F46" s="124"/>
      <c r="G46" s="62"/>
      <c r="H46" s="107"/>
      <c r="I46" s="589"/>
      <c r="J46" s="123"/>
      <c r="K46" s="123"/>
      <c r="L46" s="589" t="s">
        <v>2921</v>
      </c>
      <c r="M46" s="123"/>
      <c r="N46" s="129"/>
      <c r="O46" s="123"/>
      <c r="P46" s="62"/>
      <c r="Q46" s="126"/>
      <c r="R46" s="62"/>
      <c r="S46" s="62" t="s">
        <v>804</v>
      </c>
      <c r="T46" s="62"/>
      <c r="U46" s="487"/>
      <c r="V46" s="129"/>
      <c r="W46" s="1647" t="s">
        <v>2922</v>
      </c>
      <c r="X46" s="1647"/>
      <c r="Y46" s="1647"/>
      <c r="Z46" s="1647"/>
      <c r="AA46" s="1647"/>
      <c r="AB46" s="1647"/>
      <c r="AC46" s="129"/>
      <c r="AD46" s="62" t="s">
        <v>2923</v>
      </c>
      <c r="AE46" s="129"/>
      <c r="AF46" s="129"/>
      <c r="AG46" s="129"/>
      <c r="AH46" s="129"/>
      <c r="AI46" s="129"/>
      <c r="AJ46" s="693" t="s">
        <v>1085</v>
      </c>
      <c r="AK46" s="63" t="s">
        <v>2146</v>
      </c>
      <c r="AL46" s="63"/>
      <c r="AM46" s="190"/>
      <c r="AN46" s="124"/>
      <c r="AO46" s="62"/>
      <c r="AP46" s="1312"/>
      <c r="AQ46" s="587"/>
      <c r="AR46" s="5"/>
      <c r="AS46" s="5"/>
      <c r="AT46" s="5"/>
      <c r="AU46" s="5"/>
      <c r="AV46" s="5"/>
      <c r="AW46" s="587"/>
    </row>
    <row r="47" spans="1:49" ht="12" customHeight="1">
      <c r="A47" s="1666"/>
      <c r="B47" s="62"/>
      <c r="C47" s="62"/>
      <c r="D47" s="62"/>
      <c r="E47" s="107"/>
      <c r="F47" s="124"/>
      <c r="G47" s="62"/>
      <c r="H47" s="107"/>
      <c r="I47" s="589"/>
      <c r="J47" s="123"/>
      <c r="K47" s="123"/>
      <c r="L47" s="589" t="s">
        <v>2924</v>
      </c>
      <c r="M47" s="123"/>
      <c r="N47" s="62"/>
      <c r="O47" s="123"/>
      <c r="P47" s="62"/>
      <c r="Q47" s="126"/>
      <c r="R47" s="129" t="s">
        <v>8</v>
      </c>
      <c r="S47" s="1916"/>
      <c r="T47" s="1916"/>
      <c r="U47" s="129" t="s">
        <v>94</v>
      </c>
      <c r="V47" s="129" t="s">
        <v>8</v>
      </c>
      <c r="W47" s="1916"/>
      <c r="X47" s="1916"/>
      <c r="Y47" s="1916"/>
      <c r="Z47" s="1916"/>
      <c r="AA47" s="1916"/>
      <c r="AB47" s="129" t="s">
        <v>94</v>
      </c>
      <c r="AC47" s="129" t="s">
        <v>8</v>
      </c>
      <c r="AD47" s="1916"/>
      <c r="AE47" s="1916"/>
      <c r="AF47" s="1916"/>
      <c r="AG47" s="1916"/>
      <c r="AH47" s="1916"/>
      <c r="AI47" s="108" t="s">
        <v>2904</v>
      </c>
      <c r="AJ47" s="693" t="s">
        <v>1085</v>
      </c>
      <c r="AK47" s="63" t="s">
        <v>2140</v>
      </c>
      <c r="AL47" s="63"/>
      <c r="AM47" s="190"/>
      <c r="AN47" s="124"/>
      <c r="AO47" s="62"/>
      <c r="AP47" s="1312"/>
      <c r="AQ47" s="587"/>
      <c r="AR47" s="5"/>
      <c r="AS47" s="5"/>
      <c r="AT47" s="5"/>
      <c r="AU47" s="5"/>
      <c r="AV47" s="5"/>
      <c r="AW47" s="587"/>
    </row>
    <row r="48" spans="1:49" ht="12" customHeight="1">
      <c r="A48" s="1666"/>
      <c r="B48" s="62"/>
      <c r="C48" s="62"/>
      <c r="D48" s="62"/>
      <c r="E48" s="107"/>
      <c r="F48" s="124"/>
      <c r="G48" s="62"/>
      <c r="H48" s="107"/>
      <c r="I48" s="589"/>
      <c r="J48" s="123"/>
      <c r="K48" s="123"/>
      <c r="L48" s="589"/>
      <c r="M48" s="123"/>
      <c r="N48" s="62"/>
      <c r="O48" s="123"/>
      <c r="P48" s="62"/>
      <c r="Q48" s="126"/>
      <c r="R48" s="129" t="s">
        <v>8</v>
      </c>
      <c r="S48" s="1916"/>
      <c r="T48" s="1916"/>
      <c r="U48" s="129" t="s">
        <v>94</v>
      </c>
      <c r="V48" s="129" t="s">
        <v>8</v>
      </c>
      <c r="W48" s="1916"/>
      <c r="X48" s="1916"/>
      <c r="Y48" s="1916"/>
      <c r="Z48" s="1916"/>
      <c r="AA48" s="1916"/>
      <c r="AB48" s="129" t="s">
        <v>94</v>
      </c>
      <c r="AC48" s="129" t="s">
        <v>8</v>
      </c>
      <c r="AD48" s="1916"/>
      <c r="AE48" s="1916"/>
      <c r="AF48" s="1916"/>
      <c r="AG48" s="1916"/>
      <c r="AH48" s="1916"/>
      <c r="AI48" s="108" t="s">
        <v>2904</v>
      </c>
      <c r="AJ48" s="693" t="s">
        <v>1085</v>
      </c>
      <c r="AK48" s="63" t="s">
        <v>2119</v>
      </c>
      <c r="AL48" s="63"/>
      <c r="AM48" s="190"/>
      <c r="AN48" s="124"/>
      <c r="AO48" s="62"/>
      <c r="AP48" s="1312"/>
      <c r="AQ48" s="587"/>
      <c r="AR48" s="5"/>
      <c r="AS48" s="5"/>
      <c r="AT48" s="5"/>
      <c r="AU48" s="5"/>
      <c r="AV48" s="5"/>
      <c r="AW48" s="587"/>
    </row>
    <row r="49" spans="1:49" ht="12" customHeight="1">
      <c r="A49" s="1666"/>
      <c r="B49" s="62"/>
      <c r="C49" s="62"/>
      <c r="D49" s="62"/>
      <c r="E49" s="107"/>
      <c r="F49" s="124"/>
      <c r="G49" s="62"/>
      <c r="H49" s="107"/>
      <c r="I49" s="589"/>
      <c r="J49" s="123"/>
      <c r="K49" s="123"/>
      <c r="L49" s="589"/>
      <c r="M49" s="123"/>
      <c r="N49" s="62"/>
      <c r="O49" s="123"/>
      <c r="P49" s="62"/>
      <c r="Q49" s="126"/>
      <c r="R49" s="129" t="s">
        <v>8</v>
      </c>
      <c r="S49" s="1916"/>
      <c r="T49" s="1916"/>
      <c r="U49" s="129" t="s">
        <v>94</v>
      </c>
      <c r="V49" s="129" t="s">
        <v>8</v>
      </c>
      <c r="W49" s="1916"/>
      <c r="X49" s="1916"/>
      <c r="Y49" s="1916"/>
      <c r="Z49" s="1916"/>
      <c r="AA49" s="1916"/>
      <c r="AB49" s="129" t="s">
        <v>94</v>
      </c>
      <c r="AC49" s="129" t="s">
        <v>8</v>
      </c>
      <c r="AD49" s="1916"/>
      <c r="AE49" s="1916"/>
      <c r="AF49" s="1916"/>
      <c r="AG49" s="1916"/>
      <c r="AH49" s="1916"/>
      <c r="AI49" s="108" t="s">
        <v>2904</v>
      </c>
      <c r="AJ49" s="715" t="s">
        <v>1085</v>
      </c>
      <c r="AK49" s="63" t="s">
        <v>2919</v>
      </c>
      <c r="AL49" s="63"/>
      <c r="AM49" s="190"/>
      <c r="AN49" s="124"/>
      <c r="AO49" s="62"/>
      <c r="AP49" s="1312"/>
      <c r="AQ49" s="587"/>
      <c r="AR49" s="5"/>
      <c r="AS49" s="5"/>
      <c r="AT49" s="5"/>
      <c r="AU49" s="5"/>
      <c r="AV49" s="5"/>
      <c r="AW49" s="587"/>
    </row>
    <row r="50" spans="1:49" ht="12" customHeight="1">
      <c r="A50" s="1666"/>
      <c r="B50" s="62"/>
      <c r="C50" s="62"/>
      <c r="D50" s="62"/>
      <c r="E50" s="107"/>
      <c r="F50" s="124"/>
      <c r="G50" s="62"/>
      <c r="H50" s="107"/>
      <c r="I50" s="1301"/>
      <c r="J50" s="139"/>
      <c r="K50" s="128"/>
      <c r="L50" s="1301"/>
      <c r="M50" s="139"/>
      <c r="N50" s="163"/>
      <c r="O50" s="139"/>
      <c r="P50" s="116"/>
      <c r="Q50" s="128"/>
      <c r="R50" s="116" t="s">
        <v>2920</v>
      </c>
      <c r="S50" s="116"/>
      <c r="T50" s="1307"/>
      <c r="U50" s="163"/>
      <c r="V50" s="163"/>
      <c r="W50" s="695" t="s">
        <v>1085</v>
      </c>
      <c r="X50" s="116" t="s">
        <v>542</v>
      </c>
      <c r="Y50" s="163"/>
      <c r="Z50" s="150" t="s">
        <v>616</v>
      </c>
      <c r="AA50" s="163" t="s">
        <v>8</v>
      </c>
      <c r="AB50" s="1917"/>
      <c r="AC50" s="1917"/>
      <c r="AD50" s="1917"/>
      <c r="AE50" s="1917"/>
      <c r="AF50" s="1917"/>
      <c r="AG50" s="1917"/>
      <c r="AH50" s="1917"/>
      <c r="AI50" s="122" t="s">
        <v>2904</v>
      </c>
      <c r="AJ50" s="1313" t="s">
        <v>1085</v>
      </c>
      <c r="AK50" s="118" t="s">
        <v>2925</v>
      </c>
      <c r="AL50" s="118"/>
      <c r="AM50" s="536"/>
      <c r="AN50" s="124"/>
      <c r="AO50" s="62"/>
      <c r="AP50" s="1314"/>
      <c r="AQ50" s="587"/>
      <c r="AR50" s="5"/>
      <c r="AS50" s="5"/>
      <c r="AT50" s="5"/>
      <c r="AU50" s="5"/>
      <c r="AV50" s="5"/>
      <c r="AW50" s="587"/>
    </row>
    <row r="51" spans="1:49" ht="12" customHeight="1">
      <c r="A51" s="1218"/>
      <c r="B51" s="62"/>
      <c r="C51" s="62"/>
      <c r="D51" s="62"/>
      <c r="E51" s="107"/>
      <c r="F51" s="124"/>
      <c r="G51" s="62"/>
      <c r="H51" s="107"/>
      <c r="I51" s="589" t="s">
        <v>2426</v>
      </c>
      <c r="J51" s="123"/>
      <c r="K51" s="123"/>
      <c r="L51" s="589" t="s">
        <v>2926</v>
      </c>
      <c r="M51" s="123"/>
      <c r="N51" s="113"/>
      <c r="O51" s="144"/>
      <c r="P51" s="162"/>
      <c r="Q51" s="1315"/>
      <c r="R51" s="694" t="s">
        <v>1085</v>
      </c>
      <c r="S51" s="62" t="s">
        <v>2427</v>
      </c>
      <c r="T51" s="62"/>
      <c r="U51" s="62"/>
      <c r="V51" s="62"/>
      <c r="X51" s="62" t="s">
        <v>2927</v>
      </c>
      <c r="Y51" s="62"/>
      <c r="Z51" s="62"/>
      <c r="AA51" s="62"/>
      <c r="AB51" s="62"/>
      <c r="AC51" s="62"/>
      <c r="AD51" s="158"/>
      <c r="AE51" s="158"/>
      <c r="AF51" s="123"/>
      <c r="AG51" s="129"/>
      <c r="AH51" s="123"/>
      <c r="AI51" s="129"/>
      <c r="AJ51" s="693" t="s">
        <v>1085</v>
      </c>
      <c r="AK51" s="63" t="s">
        <v>2146</v>
      </c>
      <c r="AL51" s="63"/>
      <c r="AM51" s="190"/>
      <c r="AN51" s="143"/>
      <c r="AO51" s="113"/>
      <c r="AP51" s="1312"/>
      <c r="AQ51" s="587"/>
      <c r="AR51" s="5"/>
      <c r="AS51" s="5"/>
      <c r="AT51" s="5"/>
      <c r="AU51" s="5"/>
      <c r="AV51" s="5"/>
      <c r="AW51" s="587"/>
    </row>
    <row r="52" spans="1:49" ht="12" customHeight="1">
      <c r="A52" s="1218"/>
      <c r="B52" s="62"/>
      <c r="C52" s="62"/>
      <c r="D52" s="62"/>
      <c r="E52" s="107"/>
      <c r="F52" s="124"/>
      <c r="G52" s="62"/>
      <c r="H52" s="107"/>
      <c r="I52" s="589" t="s">
        <v>401</v>
      </c>
      <c r="J52" s="123"/>
      <c r="K52" s="123"/>
      <c r="L52" s="589" t="s">
        <v>2928</v>
      </c>
      <c r="M52" s="123"/>
      <c r="N52" s="62"/>
      <c r="O52" s="123"/>
      <c r="P52" s="123"/>
      <c r="Q52" s="107"/>
      <c r="S52" s="694" t="s">
        <v>1085</v>
      </c>
      <c r="T52" s="62" t="s">
        <v>914</v>
      </c>
      <c r="U52" s="1316"/>
      <c r="V52" s="1316" t="s">
        <v>8</v>
      </c>
      <c r="W52" s="1916"/>
      <c r="X52" s="1916"/>
      <c r="Y52" s="1916"/>
      <c r="Z52" s="1916"/>
      <c r="AA52" s="1916"/>
      <c r="AB52" s="1916"/>
      <c r="AC52" s="1916"/>
      <c r="AD52" s="1916"/>
      <c r="AE52" s="1916"/>
      <c r="AF52" s="1916"/>
      <c r="AG52" s="1916"/>
      <c r="AH52" s="1916"/>
      <c r="AI52" s="123" t="s">
        <v>94</v>
      </c>
      <c r="AJ52" s="693" t="s">
        <v>1085</v>
      </c>
      <c r="AK52" s="63" t="s">
        <v>2140</v>
      </c>
      <c r="AL52" s="63"/>
      <c r="AM52" s="190"/>
      <c r="AN52" s="124"/>
      <c r="AO52" s="62"/>
      <c r="AP52" s="1312"/>
      <c r="AQ52" s="587"/>
      <c r="AR52" s="5"/>
      <c r="AS52" s="5"/>
      <c r="AT52" s="5"/>
      <c r="AU52" s="5"/>
      <c r="AV52" s="5"/>
      <c r="AW52" s="587"/>
    </row>
    <row r="53" spans="1:49" ht="12" customHeight="1">
      <c r="A53" s="1218"/>
      <c r="C53" s="62"/>
      <c r="D53" s="62"/>
      <c r="E53" s="107"/>
      <c r="F53" s="124"/>
      <c r="G53" s="62"/>
      <c r="H53" s="107"/>
      <c r="I53" s="589"/>
      <c r="J53" s="123"/>
      <c r="K53" s="123"/>
      <c r="L53" s="589"/>
      <c r="M53" s="123"/>
      <c r="N53" s="62"/>
      <c r="O53" s="123"/>
      <c r="P53" s="123"/>
      <c r="Q53" s="107"/>
      <c r="S53" s="694" t="s">
        <v>1085</v>
      </c>
      <c r="T53" s="62" t="s">
        <v>2929</v>
      </c>
      <c r="U53" s="1316"/>
      <c r="V53" s="1316" t="s">
        <v>8</v>
      </c>
      <c r="W53" s="1916"/>
      <c r="X53" s="1916"/>
      <c r="Y53" s="1916"/>
      <c r="Z53" s="1916"/>
      <c r="AA53" s="1916"/>
      <c r="AB53" s="1916"/>
      <c r="AC53" s="1916"/>
      <c r="AD53" s="1916"/>
      <c r="AE53" s="1916"/>
      <c r="AF53" s="1916"/>
      <c r="AG53" s="1916"/>
      <c r="AH53" s="1916"/>
      <c r="AI53" s="123" t="s">
        <v>94</v>
      </c>
      <c r="AJ53" s="693" t="s">
        <v>1085</v>
      </c>
      <c r="AK53" s="63" t="s">
        <v>393</v>
      </c>
      <c r="AL53" s="63"/>
      <c r="AM53" s="190"/>
      <c r="AN53" s="124"/>
      <c r="AO53" s="62"/>
      <c r="AP53" s="1312"/>
      <c r="AQ53" s="587"/>
      <c r="AR53" s="5"/>
      <c r="AS53" s="5"/>
      <c r="AT53" s="5"/>
      <c r="AU53" s="5"/>
      <c r="AV53" s="5"/>
      <c r="AW53" s="587"/>
    </row>
    <row r="54" spans="1:49" ht="12" customHeight="1">
      <c r="A54" s="1218"/>
      <c r="F54" s="124"/>
      <c r="G54" s="62"/>
      <c r="H54" s="107"/>
      <c r="I54" s="589"/>
      <c r="J54" s="123"/>
      <c r="K54" s="123"/>
      <c r="L54" s="589"/>
      <c r="M54" s="123"/>
      <c r="N54" s="62"/>
      <c r="O54" s="123"/>
      <c r="P54" s="129"/>
      <c r="Q54" s="1317"/>
      <c r="R54" s="694" t="s">
        <v>1085</v>
      </c>
      <c r="S54" s="62" t="s">
        <v>2930</v>
      </c>
      <c r="U54" s="125"/>
      <c r="V54" s="125"/>
      <c r="W54" s="125"/>
      <c r="X54" s="62" t="s">
        <v>2931</v>
      </c>
      <c r="Y54" s="125"/>
      <c r="AD54" s="62"/>
      <c r="AE54" s="108"/>
      <c r="AF54" s="108"/>
      <c r="AG54" s="123"/>
      <c r="AH54" s="123"/>
      <c r="AI54" s="129"/>
      <c r="AJ54" s="693" t="s">
        <v>1085</v>
      </c>
      <c r="AK54" s="1909"/>
      <c r="AL54" s="1909"/>
      <c r="AM54" s="1910"/>
      <c r="AN54" s="124"/>
      <c r="AO54" s="62"/>
      <c r="AP54" s="1312"/>
      <c r="AQ54" s="587"/>
      <c r="AR54" s="5"/>
      <c r="AS54" s="5"/>
      <c r="AT54" s="5"/>
      <c r="AU54" s="5"/>
      <c r="AV54" s="5"/>
      <c r="AW54" s="587"/>
    </row>
    <row r="55" spans="1:49" ht="12" customHeight="1">
      <c r="A55" s="1218"/>
      <c r="F55" s="124"/>
      <c r="G55" s="62"/>
      <c r="H55" s="107"/>
      <c r="I55" s="589"/>
      <c r="J55" s="123"/>
      <c r="K55" s="123"/>
      <c r="L55" s="589"/>
      <c r="M55" s="123"/>
      <c r="N55" s="62"/>
      <c r="O55" s="123"/>
      <c r="P55" s="62"/>
      <c r="Q55" s="107"/>
      <c r="S55" s="694" t="s">
        <v>1085</v>
      </c>
      <c r="T55" s="62" t="s">
        <v>799</v>
      </c>
      <c r="U55" s="62"/>
      <c r="V55" s="694" t="s">
        <v>1085</v>
      </c>
      <c r="W55" s="62" t="s">
        <v>542</v>
      </c>
      <c r="X55" s="129" t="s">
        <v>8</v>
      </c>
      <c r="Y55" s="1916"/>
      <c r="Z55" s="1916"/>
      <c r="AA55" s="1916"/>
      <c r="AB55" s="1080" t="s">
        <v>94</v>
      </c>
      <c r="AC55" s="694" t="s">
        <v>1085</v>
      </c>
      <c r="AD55" s="62" t="s">
        <v>2932</v>
      </c>
      <c r="AE55" s="63"/>
      <c r="AF55" s="1916"/>
      <c r="AG55" s="1916"/>
      <c r="AH55" s="1916"/>
      <c r="AI55" s="62" t="s">
        <v>2904</v>
      </c>
      <c r="AJ55" s="715"/>
      <c r="AK55" s="1909"/>
      <c r="AL55" s="1909"/>
      <c r="AM55" s="1910"/>
      <c r="AN55" s="124"/>
      <c r="AO55" s="62"/>
      <c r="AP55" s="1312"/>
      <c r="AQ55" s="587"/>
      <c r="AR55" s="5"/>
      <c r="AS55" s="5"/>
      <c r="AT55" s="5"/>
      <c r="AU55" s="5"/>
      <c r="AV55" s="5"/>
      <c r="AW55" s="587"/>
    </row>
    <row r="56" spans="1:49" ht="12" customHeight="1">
      <c r="A56" s="1218"/>
      <c r="F56" s="124"/>
      <c r="G56" s="62"/>
      <c r="H56" s="107"/>
      <c r="I56" s="589"/>
      <c r="J56" s="123"/>
      <c r="K56" s="123"/>
      <c r="L56" s="589"/>
      <c r="M56" s="123"/>
      <c r="N56" s="62"/>
      <c r="O56" s="123"/>
      <c r="P56" s="62"/>
      <c r="Q56" s="107"/>
      <c r="S56" s="125" t="s">
        <v>27</v>
      </c>
      <c r="T56" s="62" t="s">
        <v>2933</v>
      </c>
      <c r="U56" s="62"/>
      <c r="V56" s="62"/>
      <c r="W56" s="62"/>
      <c r="X56" s="129" t="s">
        <v>8</v>
      </c>
      <c r="Y56" s="1916"/>
      <c r="Z56" s="1916"/>
      <c r="AA56" s="1916"/>
      <c r="AB56" s="1916"/>
      <c r="AC56" s="1916"/>
      <c r="AD56" s="1916"/>
      <c r="AE56" s="1916"/>
      <c r="AF56" s="1916"/>
      <c r="AG56" s="1916"/>
      <c r="AH56" s="1916"/>
      <c r="AI56" s="62" t="s">
        <v>94</v>
      </c>
      <c r="AJ56" s="109"/>
      <c r="AL56" s="63"/>
      <c r="AM56" s="63"/>
      <c r="AN56" s="124"/>
      <c r="AO56" s="62"/>
      <c r="AP56" s="1312"/>
      <c r="AQ56" s="587"/>
      <c r="AR56" s="5"/>
      <c r="AS56" s="5"/>
      <c r="AT56" s="5"/>
      <c r="AU56" s="5"/>
      <c r="AV56" s="5"/>
      <c r="AW56" s="587"/>
    </row>
    <row r="57" spans="1:49" ht="12" customHeight="1">
      <c r="A57" s="1218"/>
      <c r="F57" s="124"/>
      <c r="G57" s="62"/>
      <c r="H57" s="107"/>
      <c r="I57" s="589"/>
      <c r="J57" s="123"/>
      <c r="K57" s="123"/>
      <c r="L57" s="589"/>
      <c r="M57" s="123"/>
      <c r="N57" s="62"/>
      <c r="O57" s="123"/>
      <c r="P57" s="62"/>
      <c r="Q57" s="107"/>
      <c r="S57" s="694" t="s">
        <v>1085</v>
      </c>
      <c r="T57" s="62" t="s">
        <v>2590</v>
      </c>
      <c r="U57" s="129"/>
      <c r="V57" s="694" t="s">
        <v>1085</v>
      </c>
      <c r="W57" s="62" t="s">
        <v>542</v>
      </c>
      <c r="X57" s="129" t="s">
        <v>8</v>
      </c>
      <c r="Y57" s="1916"/>
      <c r="Z57" s="1916"/>
      <c r="AA57" s="1916"/>
      <c r="AB57" s="1080" t="s">
        <v>94</v>
      </c>
      <c r="AC57" s="694" t="s">
        <v>1085</v>
      </c>
      <c r="AD57" s="62" t="s">
        <v>2932</v>
      </c>
      <c r="AE57" s="63"/>
      <c r="AF57" s="1916"/>
      <c r="AG57" s="1916"/>
      <c r="AH57" s="1916"/>
      <c r="AI57" s="62" t="s">
        <v>2904</v>
      </c>
      <c r="AJ57" s="109"/>
      <c r="AL57" s="63"/>
      <c r="AM57" s="63"/>
      <c r="AN57" s="124"/>
      <c r="AO57" s="62"/>
      <c r="AP57" s="1312"/>
      <c r="AQ57" s="587"/>
      <c r="AR57" s="5"/>
      <c r="AS57" s="5"/>
      <c r="AT57" s="5"/>
      <c r="AU57" s="5"/>
      <c r="AV57" s="5"/>
      <c r="AW57" s="587"/>
    </row>
    <row r="58" spans="1:49" ht="12" customHeight="1">
      <c r="A58" s="1218"/>
      <c r="C58" s="62"/>
      <c r="D58" s="62"/>
      <c r="E58" s="107"/>
      <c r="F58" s="124"/>
      <c r="G58" s="62"/>
      <c r="H58" s="107"/>
      <c r="I58" s="589"/>
      <c r="J58" s="123"/>
      <c r="K58" s="123"/>
      <c r="L58" s="589"/>
      <c r="M58" s="123"/>
      <c r="N58" s="62"/>
      <c r="O58" s="123"/>
      <c r="P58" s="62"/>
      <c r="Q58" s="107"/>
      <c r="R58" s="1318"/>
      <c r="S58" s="125" t="s">
        <v>27</v>
      </c>
      <c r="T58" s="62" t="s">
        <v>2933</v>
      </c>
      <c r="U58" s="62"/>
      <c r="V58" s="62"/>
      <c r="W58" s="62"/>
      <c r="X58" s="129" t="s">
        <v>8</v>
      </c>
      <c r="Y58" s="1916"/>
      <c r="Z58" s="1916"/>
      <c r="AA58" s="1916"/>
      <c r="AB58" s="1916"/>
      <c r="AC58" s="1916"/>
      <c r="AD58" s="1916"/>
      <c r="AE58" s="1916"/>
      <c r="AF58" s="1916"/>
      <c r="AG58" s="1916"/>
      <c r="AH58" s="1916"/>
      <c r="AI58" s="107" t="s">
        <v>94</v>
      </c>
      <c r="AJ58" s="109"/>
      <c r="AL58" s="63"/>
      <c r="AM58" s="63"/>
      <c r="AN58" s="124"/>
      <c r="AO58" s="62"/>
      <c r="AP58" s="1312"/>
      <c r="AQ58" s="587"/>
      <c r="AR58" s="5"/>
      <c r="AS58" s="5"/>
      <c r="AT58" s="5"/>
      <c r="AU58" s="5"/>
      <c r="AV58" s="5"/>
      <c r="AW58" s="5"/>
    </row>
    <row r="59" spans="1:49" ht="12" customHeight="1">
      <c r="A59" s="1218"/>
      <c r="B59" s="124"/>
      <c r="C59" s="62"/>
      <c r="D59" s="62"/>
      <c r="E59" s="107"/>
      <c r="F59" s="124"/>
      <c r="G59" s="62"/>
      <c r="H59" s="107"/>
      <c r="I59" s="589"/>
      <c r="J59" s="123"/>
      <c r="K59" s="126"/>
      <c r="L59" s="589"/>
      <c r="M59" s="123"/>
      <c r="N59" s="62"/>
      <c r="O59" s="123"/>
      <c r="P59" s="62"/>
      <c r="Q59" s="107"/>
      <c r="R59" s="693" t="s">
        <v>1085</v>
      </c>
      <c r="S59" s="62" t="s">
        <v>2934</v>
      </c>
      <c r="U59" s="62"/>
      <c r="V59" s="62"/>
      <c r="W59" s="62"/>
      <c r="X59" s="62"/>
      <c r="Y59" s="125"/>
      <c r="AD59" s="62"/>
      <c r="AE59" s="62"/>
      <c r="AF59" s="108"/>
      <c r="AG59" s="108"/>
      <c r="AH59" s="123"/>
      <c r="AI59" s="107"/>
      <c r="AJ59" s="109"/>
      <c r="AK59" s="63"/>
      <c r="AL59" s="63"/>
      <c r="AM59" s="63"/>
      <c r="AN59" s="124"/>
      <c r="AO59" s="62"/>
      <c r="AP59" s="110"/>
      <c r="AQ59" s="587"/>
      <c r="AR59" s="5"/>
      <c r="AS59" s="5"/>
      <c r="AT59" s="5"/>
      <c r="AU59" s="5"/>
      <c r="AV59" s="5"/>
      <c r="AW59" s="587"/>
    </row>
    <row r="60" spans="1:49" ht="12" customHeight="1">
      <c r="A60" s="1218"/>
      <c r="F60" s="124"/>
      <c r="G60" s="62"/>
      <c r="H60" s="107"/>
      <c r="I60" s="589"/>
      <c r="J60" s="123"/>
      <c r="K60" s="126"/>
      <c r="L60" s="589"/>
      <c r="M60" s="123"/>
      <c r="N60" s="123"/>
      <c r="O60" s="123"/>
      <c r="P60" s="123"/>
      <c r="Q60" s="126"/>
      <c r="R60" s="62"/>
      <c r="S60" s="694" t="s">
        <v>1085</v>
      </c>
      <c r="T60" s="62" t="s">
        <v>2935</v>
      </c>
      <c r="U60" s="62"/>
      <c r="V60" s="62"/>
      <c r="W60" s="62"/>
      <c r="X60" s="62"/>
      <c r="Y60" s="125"/>
      <c r="AD60" s="62"/>
      <c r="AE60" s="62"/>
      <c r="AF60" s="108"/>
      <c r="AG60" s="108"/>
      <c r="AH60" s="123"/>
      <c r="AI60" s="107"/>
      <c r="AJ60" s="109"/>
      <c r="AK60" s="63"/>
      <c r="AL60" s="63"/>
      <c r="AM60" s="63"/>
      <c r="AN60" s="124"/>
      <c r="AO60" s="62"/>
      <c r="AP60" s="110"/>
      <c r="AQ60" s="587"/>
      <c r="AR60" s="5"/>
      <c r="AS60" s="5"/>
      <c r="AT60" s="5"/>
      <c r="AU60" s="5"/>
      <c r="AV60" s="5"/>
      <c r="AW60" s="587"/>
    </row>
    <row r="61" spans="1:49" ht="12" customHeight="1">
      <c r="A61" s="1218"/>
      <c r="F61" s="124"/>
      <c r="G61" s="62"/>
      <c r="H61" s="107"/>
      <c r="I61" s="1301"/>
      <c r="J61" s="139"/>
      <c r="K61" s="128"/>
      <c r="L61" s="1301"/>
      <c r="M61" s="139"/>
      <c r="N61" s="139"/>
      <c r="O61" s="139"/>
      <c r="P61" s="139"/>
      <c r="Q61" s="128"/>
      <c r="R61" s="116"/>
      <c r="S61" s="62"/>
      <c r="T61" s="62"/>
      <c r="U61" s="62"/>
      <c r="V61" s="62"/>
      <c r="W61" s="62"/>
      <c r="X61" s="62"/>
      <c r="Y61" s="62"/>
      <c r="Z61" s="62"/>
      <c r="AA61" s="62"/>
      <c r="AB61" s="125"/>
      <c r="AC61" s="63"/>
      <c r="AD61" s="62"/>
      <c r="AE61" s="63"/>
      <c r="AF61" s="62"/>
      <c r="AG61" s="62"/>
      <c r="AH61" s="62"/>
      <c r="AI61" s="107"/>
      <c r="AJ61" s="117"/>
      <c r="AK61" s="118"/>
      <c r="AL61" s="118"/>
      <c r="AM61" s="536"/>
      <c r="AN61" s="127"/>
      <c r="AO61" s="116"/>
      <c r="AP61" s="119"/>
      <c r="AQ61" s="587"/>
      <c r="AR61" s="5"/>
      <c r="AS61" s="5"/>
      <c r="AT61" s="5"/>
      <c r="AU61" s="5"/>
      <c r="AV61" s="5"/>
      <c r="AW61" s="587"/>
    </row>
    <row r="62" spans="1:49" ht="12" customHeight="1">
      <c r="A62" s="1218"/>
      <c r="B62" s="124"/>
      <c r="C62" s="62"/>
      <c r="D62" s="62"/>
      <c r="E62" s="107"/>
      <c r="F62" s="124"/>
      <c r="G62" s="62"/>
      <c r="H62" s="107"/>
      <c r="I62" s="589" t="s">
        <v>2936</v>
      </c>
      <c r="J62" s="123"/>
      <c r="K62" s="126"/>
      <c r="L62" s="124" t="s">
        <v>2937</v>
      </c>
      <c r="M62" s="62"/>
      <c r="N62" s="62"/>
      <c r="O62" s="62"/>
      <c r="P62" s="62"/>
      <c r="Q62" s="107"/>
      <c r="R62" s="143" t="s">
        <v>27</v>
      </c>
      <c r="S62" s="113" t="s">
        <v>2938</v>
      </c>
      <c r="T62" s="113"/>
      <c r="U62" s="113"/>
      <c r="V62" s="113"/>
      <c r="W62" s="113"/>
      <c r="X62" s="113"/>
      <c r="Y62" s="113"/>
      <c r="Z62" s="113"/>
      <c r="AA62" s="113"/>
      <c r="AB62" s="113"/>
      <c r="AC62" s="113"/>
      <c r="AD62" s="113"/>
      <c r="AE62" s="113"/>
      <c r="AF62" s="113"/>
      <c r="AG62" s="113"/>
      <c r="AH62" s="113"/>
      <c r="AI62" s="113"/>
      <c r="AJ62" s="693" t="s">
        <v>1085</v>
      </c>
      <c r="AK62" s="63" t="s">
        <v>2146</v>
      </c>
      <c r="AL62" s="63"/>
      <c r="AM62" s="190"/>
      <c r="AN62" s="143"/>
      <c r="AO62" s="113"/>
      <c r="AP62" s="537"/>
      <c r="AQ62" s="587"/>
      <c r="AR62" s="5"/>
      <c r="AS62" s="5"/>
      <c r="AT62" s="5"/>
      <c r="AU62" s="5"/>
      <c r="AV62" s="5"/>
      <c r="AW62" s="5"/>
    </row>
    <row r="63" spans="1:49" ht="12" customHeight="1">
      <c r="A63" s="1218"/>
      <c r="B63" s="124"/>
      <c r="C63" s="62"/>
      <c r="D63" s="62"/>
      <c r="E63" s="107"/>
      <c r="F63" s="124"/>
      <c r="G63" s="62"/>
      <c r="H63" s="107"/>
      <c r="I63" s="589" t="s">
        <v>401</v>
      </c>
      <c r="J63" s="123"/>
      <c r="K63" s="126"/>
      <c r="L63" s="124" t="s">
        <v>2939</v>
      </c>
      <c r="M63" s="62"/>
      <c r="N63" s="62"/>
      <c r="O63" s="62"/>
      <c r="P63" s="62"/>
      <c r="Q63" s="107"/>
      <c r="R63" s="124"/>
      <c r="S63" s="62" t="s">
        <v>2940</v>
      </c>
      <c r="T63" s="62"/>
      <c r="U63" s="62"/>
      <c r="V63" s="62"/>
      <c r="AJ63" s="693" t="s">
        <v>1085</v>
      </c>
      <c r="AK63" s="63" t="s">
        <v>2140</v>
      </c>
      <c r="AL63" s="63"/>
      <c r="AM63" s="190"/>
      <c r="AN63" s="124"/>
      <c r="AO63" s="62"/>
      <c r="AP63" s="110"/>
      <c r="AQ63" s="587"/>
      <c r="AR63" s="5"/>
      <c r="AS63" s="5"/>
      <c r="AT63" s="5"/>
      <c r="AU63" s="5"/>
      <c r="AV63" s="5"/>
      <c r="AW63" s="587"/>
    </row>
    <row r="64" spans="1:49" ht="12" customHeight="1">
      <c r="A64" s="1218"/>
      <c r="B64" s="124"/>
      <c r="C64" s="62"/>
      <c r="D64" s="62"/>
      <c r="E64" s="107"/>
      <c r="F64" s="124"/>
      <c r="G64" s="62"/>
      <c r="H64" s="107"/>
      <c r="I64" s="589"/>
      <c r="J64" s="123"/>
      <c r="K64" s="126"/>
      <c r="L64" s="124"/>
      <c r="M64" s="62"/>
      <c r="N64" s="62"/>
      <c r="O64" s="62"/>
      <c r="P64" s="62"/>
      <c r="Q64" s="107"/>
      <c r="R64" s="124"/>
      <c r="S64" s="487" t="s">
        <v>8</v>
      </c>
      <c r="T64" s="1916"/>
      <c r="U64" s="1916"/>
      <c r="V64" s="1916"/>
      <c r="W64" s="1916"/>
      <c r="X64" s="1916"/>
      <c r="Y64" s="1916"/>
      <c r="Z64" s="1916"/>
      <c r="AA64" s="1916"/>
      <c r="AB64" s="1916"/>
      <c r="AC64" s="1916"/>
      <c r="AD64" s="1916"/>
      <c r="AE64" s="1916"/>
      <c r="AF64" s="1916"/>
      <c r="AG64" s="1916"/>
      <c r="AH64" s="1916"/>
      <c r="AI64" s="108" t="s">
        <v>2904</v>
      </c>
      <c r="AJ64" s="693" t="s">
        <v>1085</v>
      </c>
      <c r="AK64" s="63" t="s">
        <v>393</v>
      </c>
      <c r="AL64" s="63"/>
      <c r="AM64" s="190"/>
      <c r="AN64" s="124"/>
      <c r="AO64" s="62"/>
      <c r="AP64" s="110"/>
      <c r="AQ64" s="587"/>
      <c r="AR64" s="5"/>
      <c r="AS64" s="5"/>
      <c r="AT64" s="5"/>
      <c r="AU64" s="5"/>
      <c r="AV64" s="5"/>
      <c r="AW64" s="587"/>
    </row>
    <row r="65" spans="1:49" ht="12" customHeight="1">
      <c r="A65" s="1218"/>
      <c r="B65" s="124"/>
      <c r="C65" s="62"/>
      <c r="D65" s="62"/>
      <c r="E65" s="107"/>
      <c r="F65" s="124"/>
      <c r="G65" s="62"/>
      <c r="H65" s="107"/>
      <c r="I65" s="589"/>
      <c r="J65" s="123"/>
      <c r="K65" s="126"/>
      <c r="L65" s="124"/>
      <c r="M65" s="62"/>
      <c r="N65" s="62"/>
      <c r="O65" s="62"/>
      <c r="P65" s="62"/>
      <c r="Q65" s="107"/>
      <c r="R65" s="124"/>
      <c r="S65" s="62" t="s">
        <v>807</v>
      </c>
      <c r="T65" s="62"/>
      <c r="U65" s="62"/>
      <c r="V65" s="63"/>
      <c r="W65" s="62" t="s">
        <v>8</v>
      </c>
      <c r="X65" s="1656"/>
      <c r="Y65" s="1656"/>
      <c r="Z65" s="1656"/>
      <c r="AA65" s="1656"/>
      <c r="AB65" s="1656"/>
      <c r="AC65" s="1656"/>
      <c r="AD65" s="1656"/>
      <c r="AE65" s="123" t="s">
        <v>2118</v>
      </c>
      <c r="AF65" s="62"/>
      <c r="AG65" s="62"/>
      <c r="AH65" s="62"/>
      <c r="AI65" s="125"/>
      <c r="AJ65" s="693" t="s">
        <v>1085</v>
      </c>
      <c r="AK65" s="1909"/>
      <c r="AL65" s="1909"/>
      <c r="AM65" s="1910"/>
      <c r="AN65" s="124"/>
      <c r="AO65" s="62"/>
      <c r="AP65" s="110"/>
      <c r="AQ65" s="587"/>
      <c r="AR65" s="5"/>
      <c r="AS65" s="5"/>
      <c r="AT65" s="5"/>
      <c r="AU65" s="5"/>
      <c r="AV65" s="5"/>
      <c r="AW65" s="587"/>
    </row>
    <row r="66" spans="1:49" ht="12" customHeight="1" thickBot="1">
      <c r="A66" s="1219"/>
      <c r="B66" s="145"/>
      <c r="C66" s="131"/>
      <c r="D66" s="131"/>
      <c r="E66" s="133"/>
      <c r="F66" s="145"/>
      <c r="G66" s="131"/>
      <c r="H66" s="133"/>
      <c r="I66" s="1319"/>
      <c r="J66" s="1320"/>
      <c r="K66" s="1321"/>
      <c r="L66" s="145"/>
      <c r="M66" s="131"/>
      <c r="N66" s="131"/>
      <c r="O66" s="131"/>
      <c r="P66" s="131"/>
      <c r="Q66" s="133"/>
      <c r="R66" s="145"/>
      <c r="S66" s="131"/>
      <c r="T66" s="131"/>
      <c r="U66" s="131"/>
      <c r="V66" s="131"/>
      <c r="W66" s="131"/>
      <c r="X66" s="131"/>
      <c r="Y66" s="131"/>
      <c r="Z66" s="131"/>
      <c r="AA66" s="131"/>
      <c r="AB66" s="131"/>
      <c r="AC66" s="131"/>
      <c r="AD66" s="131"/>
      <c r="AE66" s="132"/>
      <c r="AF66" s="132"/>
      <c r="AG66" s="132"/>
      <c r="AH66" s="132"/>
      <c r="AI66" s="131"/>
      <c r="AJ66" s="134"/>
      <c r="AK66" s="66"/>
      <c r="AL66" s="66"/>
      <c r="AM66" s="66"/>
      <c r="AN66" s="145"/>
      <c r="AO66" s="131"/>
      <c r="AP66" s="135"/>
      <c r="AQ66" s="587"/>
      <c r="AR66" s="5"/>
      <c r="AS66" s="5"/>
      <c r="AT66" s="5"/>
      <c r="AU66" s="5"/>
      <c r="AV66" s="5"/>
      <c r="AW66" s="587"/>
    </row>
    <row r="67" spans="1:49" ht="12" customHeight="1">
      <c r="A67" s="167" t="s">
        <v>2975</v>
      </c>
      <c r="B67" s="146"/>
      <c r="C67" s="146"/>
      <c r="D67" s="146"/>
      <c r="E67" s="146"/>
      <c r="F67" s="146"/>
      <c r="G67" s="146"/>
      <c r="H67" s="146"/>
      <c r="I67" s="178"/>
      <c r="J67" s="178"/>
      <c r="K67" s="178"/>
      <c r="L67" s="146"/>
      <c r="M67" s="146"/>
      <c r="N67" s="146"/>
      <c r="O67" s="146"/>
      <c r="P67" s="146"/>
      <c r="Q67" s="146"/>
      <c r="R67" s="146"/>
      <c r="S67" s="146"/>
      <c r="T67" s="146"/>
      <c r="U67" s="146"/>
      <c r="V67" s="146"/>
      <c r="W67" s="146"/>
      <c r="X67" s="146"/>
      <c r="Y67" s="146"/>
      <c r="Z67" s="146"/>
      <c r="AA67" s="178"/>
      <c r="AB67" s="147"/>
      <c r="AC67" s="146"/>
      <c r="AD67" s="146"/>
      <c r="AE67" s="149"/>
      <c r="AF67" s="149"/>
      <c r="AG67" s="149"/>
      <c r="AH67" s="149"/>
      <c r="AI67" s="146"/>
      <c r="AJ67" s="64"/>
      <c r="AK67" s="64"/>
      <c r="AL67" s="64"/>
      <c r="AM67" s="64"/>
      <c r="AN67" s="146"/>
      <c r="AO67" s="146"/>
      <c r="AP67" s="146"/>
      <c r="AQ67" s="587"/>
      <c r="AR67" s="5"/>
      <c r="AS67" s="5"/>
      <c r="AT67" s="5"/>
      <c r="AU67" s="5"/>
      <c r="AV67" s="5"/>
      <c r="AW67" s="587"/>
    </row>
    <row r="68" spans="1:49" ht="12" customHeight="1">
      <c r="A68" s="167" t="s">
        <v>2976</v>
      </c>
      <c r="B68" s="62"/>
      <c r="C68" s="62"/>
      <c r="D68" s="62"/>
      <c r="E68" s="62"/>
      <c r="F68" s="62"/>
      <c r="G68" s="62"/>
      <c r="H68" s="62"/>
      <c r="I68" s="123"/>
      <c r="J68" s="123"/>
      <c r="K68" s="123"/>
      <c r="L68" s="62"/>
      <c r="M68" s="62"/>
      <c r="N68" s="62"/>
      <c r="O68" s="62"/>
      <c r="P68" s="62"/>
      <c r="Q68" s="62"/>
      <c r="R68" s="62"/>
      <c r="S68" s="62"/>
      <c r="T68" s="62"/>
      <c r="U68" s="62"/>
      <c r="V68" s="62"/>
      <c r="W68" s="62"/>
      <c r="X68" s="62"/>
      <c r="Y68" s="62"/>
      <c r="Z68" s="62"/>
      <c r="AA68" s="123"/>
      <c r="AB68" s="129"/>
      <c r="AC68" s="62"/>
      <c r="AD68" s="62"/>
      <c r="AE68" s="108"/>
      <c r="AF68" s="108"/>
      <c r="AG68" s="108"/>
      <c r="AH68" s="108"/>
      <c r="AI68" s="62"/>
      <c r="AJ68" s="63"/>
      <c r="AK68" s="63"/>
      <c r="AL68" s="63"/>
      <c r="AM68" s="63"/>
      <c r="AN68" s="62"/>
      <c r="AO68" s="62"/>
      <c r="AP68" s="62"/>
      <c r="AQ68" s="587"/>
      <c r="AR68" s="5"/>
      <c r="AS68" s="5"/>
      <c r="AT68" s="5"/>
      <c r="AU68" s="5"/>
      <c r="AV68" s="5"/>
      <c r="AW68" s="587"/>
    </row>
    <row r="69" spans="1:49" ht="12" customHeight="1">
      <c r="A69" s="167" t="s">
        <v>2977</v>
      </c>
      <c r="B69" s="587"/>
      <c r="C69" s="587"/>
      <c r="D69" s="587"/>
      <c r="E69" s="587"/>
      <c r="F69" s="587"/>
      <c r="G69" s="587"/>
      <c r="H69" s="587"/>
      <c r="I69" s="588"/>
      <c r="J69" s="587"/>
      <c r="K69" s="587"/>
      <c r="L69" s="58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c r="AK69" s="62"/>
      <c r="AL69" s="62"/>
      <c r="AM69" s="62"/>
      <c r="AN69" s="587"/>
      <c r="AO69" s="587"/>
      <c r="AP69" s="587"/>
      <c r="AQ69" s="587"/>
      <c r="AR69" s="5"/>
      <c r="AS69" s="5"/>
      <c r="AT69" s="5"/>
      <c r="AU69" s="5"/>
      <c r="AV69" s="5"/>
      <c r="AW69" s="587"/>
    </row>
    <row r="70" spans="1:49" ht="12" customHeight="1">
      <c r="AR70" s="5"/>
      <c r="AS70" s="5"/>
      <c r="AT70" s="5"/>
      <c r="AU70" s="5"/>
      <c r="AV70" s="5"/>
      <c r="AW70" s="587"/>
    </row>
    <row r="71" spans="1:49" ht="12" customHeight="1"/>
    <row r="72" spans="1:49" ht="12" customHeight="1"/>
    <row r="73" spans="1:49" ht="12" customHeight="1"/>
    <row r="74" spans="1:49" ht="12" customHeight="1"/>
    <row r="75" spans="1:49" ht="12" customHeight="1"/>
    <row r="76" spans="1:49" ht="12" customHeight="1"/>
    <row r="77" spans="1:49" ht="12" customHeight="1"/>
    <row r="78" spans="1:49" ht="12" customHeight="1"/>
    <row r="79" spans="1:49" ht="12" customHeight="1"/>
    <row r="80" spans="1:49"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sheetData>
  <mergeCells count="78">
    <mergeCell ref="AK65:AM65"/>
    <mergeCell ref="AK54:AM54"/>
    <mergeCell ref="Y55:AA55"/>
    <mergeCell ref="AF55:AH55"/>
    <mergeCell ref="AK55:AM55"/>
    <mergeCell ref="Y56:AH56"/>
    <mergeCell ref="T64:AH64"/>
    <mergeCell ref="X65:AD65"/>
    <mergeCell ref="Y58:AH58"/>
    <mergeCell ref="S48:T48"/>
    <mergeCell ref="W48:AA48"/>
    <mergeCell ref="AD48:AH48"/>
    <mergeCell ref="S49:T49"/>
    <mergeCell ref="W49:AA49"/>
    <mergeCell ref="AD49:AH49"/>
    <mergeCell ref="AB45:AH45"/>
    <mergeCell ref="AK45:AM45"/>
    <mergeCell ref="W46:AB46"/>
    <mergeCell ref="S47:T47"/>
    <mergeCell ref="W47:AA47"/>
    <mergeCell ref="AD47:AH47"/>
    <mergeCell ref="AK35:AM35"/>
    <mergeCell ref="Z36:AH36"/>
    <mergeCell ref="AK36:AM36"/>
    <mergeCell ref="Z37:AH37"/>
    <mergeCell ref="Z39:AH39"/>
    <mergeCell ref="AB50:AH50"/>
    <mergeCell ref="W52:AH52"/>
    <mergeCell ref="W53:AH53"/>
    <mergeCell ref="Y57:AA57"/>
    <mergeCell ref="AF57:AH57"/>
    <mergeCell ref="V33:AH33"/>
    <mergeCell ref="V34:AH34"/>
    <mergeCell ref="V35:AH35"/>
    <mergeCell ref="Z40:AH40"/>
    <mergeCell ref="Y41:AI41"/>
    <mergeCell ref="S42:V42"/>
    <mergeCell ref="Y42:AH42"/>
    <mergeCell ref="S43:V43"/>
    <mergeCell ref="Y43:AH43"/>
    <mergeCell ref="S44:V44"/>
    <mergeCell ref="Y44:AH44"/>
    <mergeCell ref="B19:E19"/>
    <mergeCell ref="T21:X21"/>
    <mergeCell ref="AK27:AM27"/>
    <mergeCell ref="L24:N31"/>
    <mergeCell ref="Z27:AH27"/>
    <mergeCell ref="Z28:AH28"/>
    <mergeCell ref="AK28:AM28"/>
    <mergeCell ref="Z29:AH29"/>
    <mergeCell ref="AJ11:AM11"/>
    <mergeCell ref="AN11:AP11"/>
    <mergeCell ref="F12:H12"/>
    <mergeCell ref="L16:N23"/>
    <mergeCell ref="T17:Y17"/>
    <mergeCell ref="AK17:AM17"/>
    <mergeCell ref="AK18:AM18"/>
    <mergeCell ref="A7:AE7"/>
    <mergeCell ref="B11:E11"/>
    <mergeCell ref="F11:H11"/>
    <mergeCell ref="I11:K11"/>
    <mergeCell ref="L11:Q11"/>
    <mergeCell ref="A12:A50"/>
    <mergeCell ref="P1:S1"/>
    <mergeCell ref="T1:AK1"/>
    <mergeCell ref="AL1:AP1"/>
    <mergeCell ref="P2:S4"/>
    <mergeCell ref="T2:AK2"/>
    <mergeCell ref="AL2:AN4"/>
    <mergeCell ref="AO2:AP4"/>
    <mergeCell ref="T3:AK3"/>
    <mergeCell ref="T4:AK4"/>
    <mergeCell ref="P5:S5"/>
    <mergeCell ref="T5:AP5"/>
    <mergeCell ref="B10:E10"/>
    <mergeCell ref="F10:H10"/>
    <mergeCell ref="I10:K10"/>
    <mergeCell ref="AN10:AP10"/>
  </mergeCells>
  <phoneticPr fontId="4"/>
  <dataValidations count="4">
    <dataValidation type="list" allowBlank="1" showInputMessage="1" showErrorMessage="1" sqref="S31 R30 AJ24:AJ28 AJ62:AJ65 Z12 R24:R25 S18 R16 S22 R20 AJ16:AJ18 AD12 S60 R59 AJ32:AJ36 Z31 AJ41:AJ55 W45 W50 R51 S52:S53 R54 AC55 V55 S55 AC57 V57 S57 R12:R14" xr:uid="{6719FF34-89D8-449F-8AE8-9F5496656B56}">
      <formula1>"■,□"</formula1>
    </dataValidation>
    <dataValidation type="list" allowBlank="1" showInputMessage="1" sqref="B19:E19" xr:uid="{00000000-0002-0000-1500-000001000000}">
      <formula1>"1,2,3,4,5,6,7,8"</formula1>
    </dataValidation>
    <dataValidation type="list" allowBlank="1" showInputMessage="1" sqref="F12:H12" xr:uid="{00000000-0002-0000-1500-000005000000}">
      <formula1>"7,6,5,4,3,2,1"</formula1>
    </dataValidation>
    <dataValidation type="list" allowBlank="1" showInputMessage="1" sqref="X65:AD65" xr:uid="{FE8C9718-CD55-4471-9AE8-DD6064BCF91D}">
      <formula1>"900,600,450,300,200"</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5:E15 F13:H13 B12:E13 F15:H16 F12"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AW74"/>
  <sheetViews>
    <sheetView showGridLines="0" showZeros="0" view="pageBreakPreview" zoomScaleNormal="100" zoomScaleSheetLayoutView="100" workbookViewId="0">
      <selection activeCell="AR1" sqref="AR1"/>
    </sheetView>
  </sheetViews>
  <sheetFormatPr defaultColWidth="9" defaultRowHeight="13.5"/>
  <cols>
    <col min="1" max="43" width="2.625" style="1080" customWidth="1"/>
    <col min="44" max="44" width="9" style="1080"/>
    <col min="45" max="45" width="9" style="1080" hidden="1" customWidth="1"/>
    <col min="46" max="49" width="9" style="1080" customWidth="1"/>
    <col min="50" max="16384" width="9" style="1080"/>
  </cols>
  <sheetData>
    <row r="1" spans="1:49" ht="12" customHeight="1">
      <c r="A1" s="62"/>
      <c r="B1" s="62"/>
      <c r="C1" s="62"/>
      <c r="D1" s="62"/>
      <c r="E1" s="62"/>
      <c r="F1" s="62"/>
      <c r="G1" s="62"/>
      <c r="H1" s="62"/>
      <c r="I1" s="62"/>
      <c r="J1" s="62"/>
      <c r="K1" s="62"/>
      <c r="L1" s="62"/>
      <c r="M1" s="62"/>
      <c r="N1" s="62"/>
      <c r="O1" s="62"/>
      <c r="P1" s="1742" t="s">
        <v>1531</v>
      </c>
      <c r="Q1" s="1736"/>
      <c r="R1" s="1736"/>
      <c r="S1" s="1743"/>
      <c r="T1" s="1852"/>
      <c r="U1" s="1853"/>
      <c r="V1" s="1853"/>
      <c r="W1" s="1853"/>
      <c r="X1" s="1853"/>
      <c r="Y1" s="1853"/>
      <c r="Z1" s="1853"/>
      <c r="AA1" s="1853"/>
      <c r="AB1" s="1853"/>
      <c r="AC1" s="1853"/>
      <c r="AD1" s="1853"/>
      <c r="AE1" s="1853"/>
      <c r="AF1" s="1853"/>
      <c r="AG1" s="1853"/>
      <c r="AH1" s="1853"/>
      <c r="AI1" s="1853"/>
      <c r="AJ1" s="1853"/>
      <c r="AK1" s="1854"/>
      <c r="AL1" s="1742" t="s">
        <v>2895</v>
      </c>
      <c r="AM1" s="1736"/>
      <c r="AN1" s="1736"/>
      <c r="AO1" s="1736"/>
      <c r="AP1" s="1743"/>
      <c r="AQ1" s="587"/>
      <c r="AR1" s="5"/>
      <c r="AS1" s="5"/>
      <c r="AT1" s="5"/>
      <c r="AU1" s="5"/>
      <c r="AV1" s="5"/>
      <c r="AW1" s="587"/>
    </row>
    <row r="2" spans="1:49" ht="12" customHeight="1">
      <c r="A2" s="62"/>
      <c r="B2" s="62"/>
      <c r="C2" s="62"/>
      <c r="D2" s="62"/>
      <c r="E2" s="62"/>
      <c r="F2" s="62"/>
      <c r="G2" s="62"/>
      <c r="H2" s="62"/>
      <c r="I2" s="62"/>
      <c r="J2" s="62"/>
      <c r="K2" s="62"/>
      <c r="L2" s="62"/>
      <c r="M2" s="62"/>
      <c r="N2" s="62"/>
      <c r="O2" s="62"/>
      <c r="P2" s="1746" t="s">
        <v>105</v>
      </c>
      <c r="Q2" s="1747"/>
      <c r="R2" s="1747"/>
      <c r="S2" s="1748"/>
      <c r="T2" s="1858"/>
      <c r="U2" s="1859"/>
      <c r="V2" s="1859"/>
      <c r="W2" s="1859"/>
      <c r="X2" s="1859"/>
      <c r="Y2" s="1859"/>
      <c r="Z2" s="1859"/>
      <c r="AA2" s="1859"/>
      <c r="AB2" s="1859"/>
      <c r="AC2" s="1859"/>
      <c r="AD2" s="1859"/>
      <c r="AE2" s="1859"/>
      <c r="AF2" s="1859"/>
      <c r="AG2" s="1859"/>
      <c r="AH2" s="1859"/>
      <c r="AI2" s="1859"/>
      <c r="AJ2" s="1859"/>
      <c r="AK2" s="1896"/>
      <c r="AL2" s="1860" t="s">
        <v>266</v>
      </c>
      <c r="AM2" s="1861"/>
      <c r="AN2" s="1861"/>
      <c r="AO2" s="1663">
        <v>1</v>
      </c>
      <c r="AP2" s="1865"/>
      <c r="AQ2" s="587"/>
      <c r="AR2" s="5"/>
      <c r="AS2" s="5"/>
      <c r="AT2" s="5"/>
      <c r="AU2" s="5"/>
      <c r="AV2" s="5"/>
      <c r="AW2" s="587"/>
    </row>
    <row r="3" spans="1:49" ht="12" customHeight="1">
      <c r="A3" s="62"/>
      <c r="B3" s="62"/>
      <c r="C3" s="62"/>
      <c r="D3" s="62"/>
      <c r="E3" s="62"/>
      <c r="F3" s="62"/>
      <c r="G3" s="62"/>
      <c r="H3" s="62"/>
      <c r="I3" s="62"/>
      <c r="J3" s="62"/>
      <c r="K3" s="62"/>
      <c r="L3" s="62"/>
      <c r="M3" s="62"/>
      <c r="N3" s="62"/>
      <c r="O3" s="62"/>
      <c r="P3" s="1855"/>
      <c r="Q3" s="1856"/>
      <c r="R3" s="1856"/>
      <c r="S3" s="1857"/>
      <c r="T3" s="1868"/>
      <c r="U3" s="1869"/>
      <c r="V3" s="1869"/>
      <c r="W3" s="1869"/>
      <c r="X3" s="1869"/>
      <c r="Y3" s="1869"/>
      <c r="Z3" s="1869"/>
      <c r="AA3" s="1869"/>
      <c r="AB3" s="1869"/>
      <c r="AC3" s="1869"/>
      <c r="AD3" s="1869"/>
      <c r="AE3" s="1869"/>
      <c r="AF3" s="1869"/>
      <c r="AG3" s="1869"/>
      <c r="AH3" s="1869"/>
      <c r="AI3" s="1869"/>
      <c r="AJ3" s="1869"/>
      <c r="AK3" s="1897"/>
      <c r="AL3" s="1862"/>
      <c r="AM3" s="1735"/>
      <c r="AN3" s="1735"/>
      <c r="AO3" s="1656"/>
      <c r="AP3" s="1866"/>
      <c r="AQ3" s="587"/>
      <c r="AR3" s="5"/>
      <c r="AS3" s="5"/>
      <c r="AT3" s="5"/>
      <c r="AU3" s="5"/>
      <c r="AV3" s="5"/>
      <c r="AW3" s="587"/>
    </row>
    <row r="4" spans="1:49" ht="12" customHeight="1">
      <c r="A4" s="62"/>
      <c r="B4" s="62"/>
      <c r="C4" s="62"/>
      <c r="D4" s="62"/>
      <c r="E4" s="62"/>
      <c r="F4" s="62"/>
      <c r="G4" s="62"/>
      <c r="H4" s="62"/>
      <c r="I4" s="62"/>
      <c r="J4" s="62"/>
      <c r="K4" s="62"/>
      <c r="L4" s="62"/>
      <c r="M4" s="62"/>
      <c r="N4" s="62"/>
      <c r="O4" s="62"/>
      <c r="P4" s="1749"/>
      <c r="Q4" s="1750"/>
      <c r="R4" s="1750"/>
      <c r="S4" s="1751"/>
      <c r="T4" s="1870"/>
      <c r="U4" s="1871"/>
      <c r="V4" s="1871"/>
      <c r="W4" s="1871"/>
      <c r="X4" s="1871"/>
      <c r="Y4" s="1871"/>
      <c r="Z4" s="1871"/>
      <c r="AA4" s="1871"/>
      <c r="AB4" s="1871"/>
      <c r="AC4" s="1871"/>
      <c r="AD4" s="1871"/>
      <c r="AE4" s="1871"/>
      <c r="AF4" s="1871"/>
      <c r="AG4" s="1871"/>
      <c r="AH4" s="1871"/>
      <c r="AI4" s="1871"/>
      <c r="AJ4" s="1871"/>
      <c r="AK4" s="1898"/>
      <c r="AL4" s="1863"/>
      <c r="AM4" s="1864"/>
      <c r="AN4" s="1864"/>
      <c r="AO4" s="1731"/>
      <c r="AP4" s="1867"/>
      <c r="AQ4" s="587"/>
      <c r="AR4" s="5"/>
      <c r="AS4" s="5"/>
      <c r="AT4" s="5"/>
      <c r="AU4" s="5"/>
      <c r="AV4" s="5"/>
      <c r="AW4" s="587"/>
    </row>
    <row r="5" spans="1:49" ht="12" customHeight="1">
      <c r="A5" s="62"/>
      <c r="B5" s="62"/>
      <c r="C5" s="62"/>
      <c r="D5" s="62"/>
      <c r="E5" s="62"/>
      <c r="F5" s="62"/>
      <c r="G5" s="62"/>
      <c r="H5" s="62"/>
      <c r="I5" s="62"/>
      <c r="J5" s="62"/>
      <c r="K5" s="62"/>
      <c r="L5" s="62"/>
      <c r="M5" s="62"/>
      <c r="N5" s="62"/>
      <c r="O5" s="62"/>
      <c r="P5" s="1742" t="s">
        <v>1535</v>
      </c>
      <c r="Q5" s="1736"/>
      <c r="R5" s="1736"/>
      <c r="S5" s="1743"/>
      <c r="T5" s="1742" t="s">
        <v>1885</v>
      </c>
      <c r="U5" s="1736"/>
      <c r="V5" s="1736"/>
      <c r="W5" s="1736"/>
      <c r="X5" s="1736"/>
      <c r="Y5" s="1736"/>
      <c r="Z5" s="1736"/>
      <c r="AA5" s="1736"/>
      <c r="AB5" s="1736"/>
      <c r="AC5" s="1736"/>
      <c r="AD5" s="1736"/>
      <c r="AE5" s="1736"/>
      <c r="AF5" s="1736"/>
      <c r="AG5" s="1736"/>
      <c r="AH5" s="1736"/>
      <c r="AI5" s="1736"/>
      <c r="AJ5" s="1736"/>
      <c r="AK5" s="1736"/>
      <c r="AL5" s="1736"/>
      <c r="AM5" s="1736"/>
      <c r="AN5" s="1736"/>
      <c r="AO5" s="1736"/>
      <c r="AP5" s="1743"/>
      <c r="AQ5" s="587"/>
      <c r="AR5" s="5"/>
      <c r="AS5" s="5"/>
      <c r="AT5" s="5"/>
      <c r="AU5" s="5"/>
      <c r="AV5" s="5"/>
      <c r="AW5" s="587"/>
    </row>
    <row r="6" spans="1:49"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587"/>
      <c r="AR6" s="5"/>
      <c r="AS6" s="5"/>
      <c r="AT6" s="5"/>
      <c r="AU6" s="5"/>
      <c r="AV6" s="5"/>
      <c r="AW6" s="587"/>
    </row>
    <row r="7" spans="1:49">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62"/>
      <c r="AM7" s="62"/>
      <c r="AN7" s="588"/>
      <c r="AO7" s="588"/>
      <c r="AP7" s="125" t="s">
        <v>925</v>
      </c>
      <c r="AQ7" s="587"/>
      <c r="AR7" s="5"/>
      <c r="AS7" s="5"/>
      <c r="AT7" s="5"/>
      <c r="AU7" s="5"/>
      <c r="AV7" s="5"/>
      <c r="AW7" s="587"/>
    </row>
    <row r="8" spans="1:49" ht="12" customHeight="1">
      <c r="A8" s="587"/>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62"/>
      <c r="AF8" s="62"/>
      <c r="AG8" s="62"/>
      <c r="AH8" s="62"/>
      <c r="AI8" s="62"/>
      <c r="AJ8" s="62"/>
      <c r="AK8" s="62"/>
      <c r="AL8" s="62"/>
      <c r="AM8" s="62"/>
      <c r="AN8" s="588"/>
      <c r="AO8" s="588"/>
      <c r="AP8" s="125"/>
      <c r="AQ8" s="587"/>
      <c r="AR8" s="5"/>
      <c r="AS8" s="5"/>
      <c r="AT8" s="5"/>
      <c r="AU8" s="5"/>
      <c r="AV8" s="5"/>
      <c r="AW8" s="587"/>
    </row>
    <row r="9" spans="1:49" ht="12" customHeight="1" thickBot="1">
      <c r="A9" s="155" t="s">
        <v>2403</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587"/>
      <c r="AR9" s="5"/>
      <c r="AS9" s="5"/>
      <c r="AT9" s="5"/>
      <c r="AU9" s="5"/>
      <c r="AV9" s="5"/>
      <c r="AW9" s="587"/>
    </row>
    <row r="10" spans="1:49" ht="12" customHeight="1">
      <c r="A10" s="523"/>
      <c r="B10" s="1687" t="s">
        <v>112</v>
      </c>
      <c r="C10" s="1688"/>
      <c r="D10" s="1688"/>
      <c r="E10" s="1689"/>
      <c r="F10" s="1690" t="s">
        <v>24</v>
      </c>
      <c r="G10" s="1691"/>
      <c r="H10" s="1692"/>
      <c r="I10" s="1690" t="s">
        <v>113</v>
      </c>
      <c r="J10" s="1691"/>
      <c r="K10" s="1691"/>
      <c r="L10" s="1692"/>
      <c r="M10" s="524"/>
      <c r="N10" s="518"/>
      <c r="O10" s="518"/>
      <c r="P10" s="518"/>
      <c r="Q10" s="518"/>
      <c r="R10" s="518"/>
      <c r="S10" s="518"/>
      <c r="T10" s="518"/>
      <c r="U10" s="518"/>
      <c r="V10" s="518" t="s">
        <v>114</v>
      </c>
      <c r="W10" s="518"/>
      <c r="X10" s="518"/>
      <c r="Y10" s="518"/>
      <c r="Z10" s="518"/>
      <c r="AA10" s="518"/>
      <c r="AB10" s="518"/>
      <c r="AC10" s="518"/>
      <c r="AD10" s="518"/>
      <c r="AE10" s="518"/>
      <c r="AF10" s="518"/>
      <c r="AG10" s="518"/>
      <c r="AH10" s="518"/>
      <c r="AI10" s="518"/>
      <c r="AJ10" s="146"/>
      <c r="AK10" s="148"/>
      <c r="AL10" s="148"/>
      <c r="AM10" s="525" t="s">
        <v>414</v>
      </c>
      <c r="AN10" s="1690" t="s">
        <v>116</v>
      </c>
      <c r="AO10" s="1691"/>
      <c r="AP10" s="1696"/>
      <c r="AQ10" s="587"/>
      <c r="AR10" s="587"/>
      <c r="AS10" s="587"/>
      <c r="AT10" s="587"/>
      <c r="AU10" s="587"/>
      <c r="AV10" s="587"/>
      <c r="AW10" s="587"/>
    </row>
    <row r="11" spans="1:49"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522"/>
      <c r="AH11" s="131"/>
      <c r="AI11" s="131"/>
      <c r="AJ11" s="1681" t="s">
        <v>117</v>
      </c>
      <c r="AK11" s="1682"/>
      <c r="AL11" s="1682"/>
      <c r="AM11" s="1683"/>
      <c r="AN11" s="1678" t="s">
        <v>1762</v>
      </c>
      <c r="AO11" s="1679"/>
      <c r="AP11" s="1697"/>
      <c r="AQ11" s="587"/>
      <c r="AR11" s="587"/>
      <c r="AS11" s="587"/>
      <c r="AT11" s="587"/>
      <c r="AU11" s="587"/>
      <c r="AV11" s="587"/>
      <c r="AW11" s="587"/>
    </row>
    <row r="12" spans="1:49" ht="12" customHeight="1">
      <c r="A12" s="1665" t="s">
        <v>2404</v>
      </c>
      <c r="B12" s="1079" t="s">
        <v>2523</v>
      </c>
      <c r="C12" s="62"/>
      <c r="D12" s="62"/>
      <c r="E12" s="107"/>
      <c r="F12" s="1705">
        <f>自己評価書表紙!O41</f>
        <v>1</v>
      </c>
      <c r="G12" s="1706"/>
      <c r="H12" s="1707"/>
      <c r="I12" s="1928" t="s">
        <v>2428</v>
      </c>
      <c r="J12" s="1929"/>
      <c r="K12" s="1929"/>
      <c r="L12" s="1930"/>
      <c r="M12" s="1302" t="s">
        <v>2941</v>
      </c>
      <c r="N12" s="178"/>
      <c r="O12" s="178"/>
      <c r="P12" s="62"/>
      <c r="Q12" s="124" t="s">
        <v>2430</v>
      </c>
      <c r="R12" s="62"/>
      <c r="S12" s="62"/>
      <c r="T12" s="62"/>
      <c r="U12" s="62"/>
      <c r="V12" s="62"/>
      <c r="W12" s="62"/>
      <c r="X12" s="62"/>
      <c r="Y12" s="62"/>
      <c r="Z12" s="62"/>
      <c r="AA12" s="62"/>
      <c r="AB12" s="62"/>
      <c r="AC12" s="129"/>
      <c r="AD12" s="147"/>
      <c r="AE12" s="147"/>
      <c r="AF12" s="147"/>
      <c r="AG12" s="62"/>
      <c r="AH12" s="147"/>
      <c r="AI12" s="177"/>
      <c r="AJ12" s="693" t="s">
        <v>1085</v>
      </c>
      <c r="AK12" s="63" t="s">
        <v>2942</v>
      </c>
      <c r="AL12" s="63"/>
      <c r="AM12" s="63"/>
      <c r="AN12" s="529"/>
      <c r="AO12" s="146"/>
      <c r="AP12" s="530"/>
      <c r="AQ12" s="587"/>
      <c r="AR12" s="5"/>
      <c r="AS12" s="5" t="s">
        <v>2524</v>
      </c>
      <c r="AT12" s="5"/>
      <c r="AU12" s="5"/>
      <c r="AW12" s="5"/>
    </row>
    <row r="13" spans="1:49" ht="12" customHeight="1">
      <c r="A13" s="1666"/>
      <c r="B13" s="124" t="s">
        <v>2429</v>
      </c>
      <c r="C13" s="62"/>
      <c r="D13" s="62"/>
      <c r="E13" s="107"/>
      <c r="F13" s="124"/>
      <c r="G13" s="62"/>
      <c r="H13" s="107"/>
      <c r="I13" s="1643"/>
      <c r="J13" s="1644"/>
      <c r="K13" s="1644"/>
      <c r="L13" s="1645"/>
      <c r="M13" s="589" t="s">
        <v>1651</v>
      </c>
      <c r="N13" s="123"/>
      <c r="O13" s="123"/>
      <c r="P13" s="62"/>
      <c r="Q13" s="124"/>
      <c r="R13" s="694" t="s">
        <v>1085</v>
      </c>
      <c r="S13" s="62" t="s">
        <v>2432</v>
      </c>
      <c r="T13" s="62"/>
      <c r="U13" s="62"/>
      <c r="V13" s="62"/>
      <c r="W13" s="62"/>
      <c r="X13" s="62"/>
      <c r="Y13" s="129" t="s">
        <v>8</v>
      </c>
      <c r="Z13" s="1661"/>
      <c r="AA13" s="1661"/>
      <c r="AB13" s="1661"/>
      <c r="AC13" s="62" t="s">
        <v>2433</v>
      </c>
      <c r="AD13" s="129"/>
      <c r="AE13" s="129"/>
      <c r="AF13" s="123"/>
      <c r="AG13" s="123"/>
      <c r="AH13" s="129"/>
      <c r="AI13" s="107"/>
      <c r="AJ13" s="715" t="s">
        <v>1085</v>
      </c>
      <c r="AK13" s="1909"/>
      <c r="AL13" s="1909"/>
      <c r="AM13" s="1910"/>
      <c r="AN13" s="124"/>
      <c r="AO13" s="62"/>
      <c r="AP13" s="110"/>
      <c r="AQ13" s="587"/>
      <c r="AR13" s="5"/>
      <c r="AS13" s="5" t="s">
        <v>2431</v>
      </c>
      <c r="AT13" s="5"/>
      <c r="AU13" s="5"/>
      <c r="AW13" s="5"/>
    </row>
    <row r="14" spans="1:49" ht="12" customHeight="1">
      <c r="A14" s="1666"/>
      <c r="B14" s="124" t="s">
        <v>2525</v>
      </c>
      <c r="F14" s="124"/>
      <c r="G14" s="62"/>
      <c r="H14" s="107"/>
      <c r="I14" s="1643"/>
      <c r="J14" s="1644"/>
      <c r="K14" s="1644"/>
      <c r="L14" s="1645"/>
      <c r="M14" s="589"/>
      <c r="N14" s="123"/>
      <c r="O14" s="123"/>
      <c r="P14" s="62"/>
      <c r="Q14" s="124"/>
      <c r="R14" s="694" t="s">
        <v>1085</v>
      </c>
      <c r="S14" s="62" t="s">
        <v>2436</v>
      </c>
      <c r="T14" s="62"/>
      <c r="U14" s="62"/>
      <c r="V14" s="62"/>
      <c r="X14" s="62"/>
      <c r="Y14" s="129" t="s">
        <v>8</v>
      </c>
      <c r="Z14" s="1661"/>
      <c r="AA14" s="1661"/>
      <c r="AB14" s="1661"/>
      <c r="AC14" s="62" t="s">
        <v>2433</v>
      </c>
      <c r="AD14" s="108"/>
      <c r="AE14" s="108"/>
      <c r="AG14" s="123"/>
      <c r="AH14" s="129"/>
      <c r="AI14" s="107"/>
      <c r="AJ14" s="715"/>
      <c r="AK14" s="1909"/>
      <c r="AL14" s="1909"/>
      <c r="AM14" s="1910"/>
      <c r="AN14" s="124"/>
      <c r="AO14" s="62"/>
      <c r="AP14" s="110"/>
      <c r="AQ14" s="587"/>
      <c r="AR14" s="5"/>
      <c r="AS14" s="5" t="s">
        <v>2434</v>
      </c>
      <c r="AT14" s="5"/>
      <c r="AU14" s="5"/>
      <c r="AW14" s="5"/>
    </row>
    <row r="15" spans="1:49" ht="12" customHeight="1">
      <c r="A15" s="1666"/>
      <c r="B15" s="124" t="s">
        <v>2435</v>
      </c>
      <c r="C15" s="62"/>
      <c r="D15" s="62"/>
      <c r="E15" s="107"/>
      <c r="F15" s="124"/>
      <c r="G15" s="62"/>
      <c r="H15" s="107"/>
      <c r="I15" s="1643"/>
      <c r="J15" s="1644"/>
      <c r="K15" s="1644"/>
      <c r="L15" s="1645"/>
      <c r="M15" s="1301"/>
      <c r="N15" s="139"/>
      <c r="O15" s="139"/>
      <c r="P15" s="139"/>
      <c r="Q15" s="127"/>
      <c r="R15" s="116"/>
      <c r="S15" s="116"/>
      <c r="T15" s="116"/>
      <c r="U15" s="116"/>
      <c r="V15" s="116"/>
      <c r="W15" s="1303"/>
      <c r="X15" s="116"/>
      <c r="Y15" s="116"/>
      <c r="Z15" s="116"/>
      <c r="AA15" s="116"/>
      <c r="AB15" s="116"/>
      <c r="AC15" s="116"/>
      <c r="AD15" s="122"/>
      <c r="AE15" s="122"/>
      <c r="AF15" s="139"/>
      <c r="AG15" s="139"/>
      <c r="AH15" s="163"/>
      <c r="AI15" s="157"/>
      <c r="AJ15" s="118"/>
      <c r="AK15" s="118"/>
      <c r="AL15" s="118"/>
      <c r="AM15" s="536"/>
      <c r="AN15" s="124"/>
      <c r="AO15" s="62"/>
      <c r="AP15" s="110"/>
      <c r="AQ15" s="587"/>
      <c r="AR15" s="5"/>
      <c r="AS15" s="5" t="s">
        <v>2437</v>
      </c>
      <c r="AT15" s="5"/>
      <c r="AU15" s="5"/>
      <c r="AW15" s="5"/>
    </row>
    <row r="16" spans="1:49" ht="12" customHeight="1">
      <c r="A16" s="1666"/>
      <c r="D16" s="62"/>
      <c r="E16" s="107"/>
      <c r="F16" s="124"/>
      <c r="G16" s="62"/>
      <c r="H16" s="107"/>
      <c r="I16" s="1643"/>
      <c r="J16" s="1644"/>
      <c r="K16" s="1644"/>
      <c r="L16" s="1645"/>
      <c r="M16" s="589" t="s">
        <v>2407</v>
      </c>
      <c r="N16" s="123"/>
      <c r="O16" s="123"/>
      <c r="P16" s="123"/>
      <c r="Q16" s="693" t="s">
        <v>1085</v>
      </c>
      <c r="R16" s="62" t="s">
        <v>2980</v>
      </c>
      <c r="S16" s="62"/>
      <c r="T16" s="62"/>
      <c r="U16" s="62"/>
      <c r="V16" s="62"/>
      <c r="X16" s="62"/>
      <c r="Y16" s="62"/>
      <c r="Z16" s="62"/>
      <c r="AA16" s="62"/>
      <c r="AB16" s="62"/>
      <c r="AC16" s="62"/>
      <c r="AD16" s="108"/>
      <c r="AE16" s="108"/>
      <c r="AF16" s="123"/>
      <c r="AG16" s="123"/>
      <c r="AH16" s="129"/>
      <c r="AI16" s="107"/>
      <c r="AJ16" s="1872"/>
      <c r="AK16" s="1873"/>
      <c r="AL16" s="1873"/>
      <c r="AM16" s="1874"/>
      <c r="AN16" s="124"/>
      <c r="AO16" s="62"/>
      <c r="AP16" s="110"/>
      <c r="AQ16" s="587"/>
      <c r="AR16" s="5"/>
      <c r="AS16" s="5" t="s">
        <v>2438</v>
      </c>
      <c r="AT16" s="5"/>
      <c r="AU16" s="5"/>
      <c r="AW16" s="5"/>
    </row>
    <row r="17" spans="1:49" ht="12" customHeight="1">
      <c r="A17" s="1666"/>
      <c r="D17" s="62"/>
      <c r="E17" s="107"/>
      <c r="F17" s="124"/>
      <c r="G17" s="62"/>
      <c r="H17" s="107"/>
      <c r="I17" s="1643"/>
      <c r="J17" s="1644"/>
      <c r="K17" s="1644"/>
      <c r="L17" s="1645"/>
      <c r="M17" s="589" t="s">
        <v>2526</v>
      </c>
      <c r="N17" s="123"/>
      <c r="O17" s="123"/>
      <c r="P17" s="123"/>
      <c r="Q17" s="124"/>
      <c r="R17" s="62" t="s">
        <v>2987</v>
      </c>
      <c r="S17" s="62"/>
      <c r="T17" s="62"/>
      <c r="V17" s="62"/>
      <c r="W17" s="62"/>
      <c r="X17" s="62"/>
      <c r="Y17" s="62"/>
      <c r="Z17" s="62"/>
      <c r="AA17" s="62"/>
      <c r="AB17" s="62"/>
      <c r="AC17" s="62"/>
      <c r="AD17" s="62"/>
      <c r="AE17" s="62"/>
      <c r="AF17" s="62"/>
      <c r="AG17" s="62"/>
      <c r="AH17" s="129"/>
      <c r="AI17" s="107"/>
      <c r="AJ17" s="1875"/>
      <c r="AK17" s="1876"/>
      <c r="AL17" s="1876"/>
      <c r="AM17" s="1877"/>
      <c r="AN17" s="124"/>
      <c r="AO17" s="62"/>
      <c r="AP17" s="110"/>
      <c r="AQ17" s="587"/>
      <c r="AR17" s="5"/>
      <c r="AS17" s="5"/>
      <c r="AT17" s="5"/>
      <c r="AU17" s="5"/>
      <c r="AW17" s="5"/>
    </row>
    <row r="18" spans="1:49" ht="12" customHeight="1">
      <c r="A18" s="1666"/>
      <c r="D18" s="62"/>
      <c r="E18" s="107"/>
      <c r="F18" s="124"/>
      <c r="G18" s="62"/>
      <c r="H18" s="107"/>
      <c r="I18" s="1643"/>
      <c r="J18" s="1644"/>
      <c r="K18" s="1644"/>
      <c r="L18" s="1645"/>
      <c r="M18" s="589"/>
      <c r="N18" s="123"/>
      <c r="O18" s="123"/>
      <c r="P18" s="123"/>
      <c r="Q18" s="124"/>
      <c r="S18" s="694" t="s">
        <v>1085</v>
      </c>
      <c r="T18" s="62" t="s">
        <v>2981</v>
      </c>
      <c r="V18" s="62"/>
      <c r="W18" s="62"/>
      <c r="X18" s="62"/>
      <c r="Y18" s="62"/>
      <c r="Z18" s="62"/>
      <c r="AA18" s="62"/>
      <c r="AB18" s="62"/>
      <c r="AC18" s="62"/>
      <c r="AD18" s="62"/>
      <c r="AE18" s="62"/>
      <c r="AF18" s="62"/>
      <c r="AG18" s="62"/>
      <c r="AH18" s="129"/>
      <c r="AI18" s="107"/>
      <c r="AJ18" s="1875"/>
      <c r="AK18" s="1876"/>
      <c r="AL18" s="1876"/>
      <c r="AM18" s="1877"/>
      <c r="AN18" s="124"/>
      <c r="AO18" s="62"/>
      <c r="AP18" s="110"/>
      <c r="AQ18" s="587"/>
      <c r="AR18" s="5"/>
      <c r="AS18" s="5" t="s">
        <v>2527</v>
      </c>
      <c r="AT18" s="5"/>
      <c r="AU18" s="5"/>
      <c r="AW18" s="5"/>
    </row>
    <row r="19" spans="1:49" ht="12" customHeight="1">
      <c r="A19" s="1666"/>
      <c r="B19" s="124" t="s">
        <v>2702</v>
      </c>
      <c r="D19" s="62"/>
      <c r="E19" s="107"/>
      <c r="F19" s="124"/>
      <c r="G19" s="62"/>
      <c r="H19" s="107"/>
      <c r="I19" s="1643"/>
      <c r="J19" s="1644"/>
      <c r="K19" s="1644"/>
      <c r="L19" s="1645"/>
      <c r="M19" s="589"/>
      <c r="N19" s="123"/>
      <c r="O19" s="123"/>
      <c r="P19" s="123"/>
      <c r="Q19" s="124"/>
      <c r="S19" s="694" t="s">
        <v>1085</v>
      </c>
      <c r="T19" s="62" t="s">
        <v>2982</v>
      </c>
      <c r="V19" s="62"/>
      <c r="W19" s="62"/>
      <c r="X19" s="62"/>
      <c r="Y19" s="62"/>
      <c r="Z19" s="62"/>
      <c r="AA19" s="62"/>
      <c r="AB19" s="62"/>
      <c r="AC19" s="62"/>
      <c r="AD19" s="62"/>
      <c r="AE19" s="62"/>
      <c r="AF19" s="62"/>
      <c r="AG19" s="62"/>
      <c r="AH19" s="129"/>
      <c r="AI19" s="107"/>
      <c r="AJ19" s="1875"/>
      <c r="AK19" s="1876"/>
      <c r="AL19" s="1876"/>
      <c r="AM19" s="1877"/>
      <c r="AN19" s="124"/>
      <c r="AO19" s="62"/>
      <c r="AP19" s="110"/>
      <c r="AQ19" s="587"/>
      <c r="AR19" s="5"/>
      <c r="AS19" s="5" t="s">
        <v>2442</v>
      </c>
      <c r="AT19" s="5"/>
      <c r="AU19" s="5"/>
      <c r="AW19" s="5"/>
    </row>
    <row r="20" spans="1:49" ht="12" customHeight="1">
      <c r="A20" s="1666"/>
      <c r="B20" s="1911">
        <f>'11'!B19</f>
        <v>0</v>
      </c>
      <c r="C20" s="1912"/>
      <c r="D20" s="1912"/>
      <c r="E20" s="1913"/>
      <c r="F20" s="124"/>
      <c r="G20" s="62"/>
      <c r="H20" s="107"/>
      <c r="I20" s="1643"/>
      <c r="J20" s="1644"/>
      <c r="K20" s="1644"/>
      <c r="L20" s="1645"/>
      <c r="M20" s="589"/>
      <c r="N20" s="123"/>
      <c r="O20" s="123"/>
      <c r="P20" s="123"/>
      <c r="Q20" s="693" t="s">
        <v>1085</v>
      </c>
      <c r="R20" s="62" t="s">
        <v>2972</v>
      </c>
      <c r="S20" s="62"/>
      <c r="T20" s="62"/>
      <c r="U20" s="62"/>
      <c r="V20" s="62"/>
      <c r="X20" s="62"/>
      <c r="Y20" s="62"/>
      <c r="Z20" s="129"/>
      <c r="AA20" s="129"/>
      <c r="AB20" s="129"/>
      <c r="AC20" s="129"/>
      <c r="AD20" s="108"/>
      <c r="AE20" s="108"/>
      <c r="AF20" s="123"/>
      <c r="AG20" s="123"/>
      <c r="AH20" s="129"/>
      <c r="AI20" s="107"/>
      <c r="AJ20" s="1875"/>
      <c r="AK20" s="1876"/>
      <c r="AL20" s="1876"/>
      <c r="AM20" s="1877"/>
      <c r="AN20" s="124"/>
      <c r="AO20" s="62"/>
      <c r="AP20" s="110"/>
      <c r="AQ20" s="587"/>
      <c r="AR20" s="5"/>
      <c r="AS20" s="5" t="s">
        <v>2443</v>
      </c>
      <c r="AT20" s="5"/>
      <c r="AU20" s="5"/>
      <c r="AW20" s="5"/>
    </row>
    <row r="21" spans="1:49" ht="12" customHeight="1">
      <c r="A21" s="1666"/>
      <c r="C21" s="62"/>
      <c r="D21" s="62"/>
      <c r="E21" s="107"/>
      <c r="F21" s="124"/>
      <c r="G21" s="62"/>
      <c r="H21" s="107"/>
      <c r="I21" s="1643"/>
      <c r="J21" s="1644"/>
      <c r="K21" s="1644"/>
      <c r="L21" s="1645"/>
      <c r="M21" s="589"/>
      <c r="N21" s="123"/>
      <c r="O21" s="123"/>
      <c r="P21" s="123"/>
      <c r="Q21" s="693" t="s">
        <v>1085</v>
      </c>
      <c r="R21" s="62" t="s">
        <v>2983</v>
      </c>
      <c r="S21" s="62"/>
      <c r="T21" s="62"/>
      <c r="U21" s="62"/>
      <c r="V21" s="62"/>
      <c r="X21" s="62"/>
      <c r="Y21" s="62"/>
      <c r="Z21" s="62"/>
      <c r="AA21" s="62"/>
      <c r="AB21" s="62"/>
      <c r="AC21" s="62"/>
      <c r="AD21" s="108"/>
      <c r="AE21" s="108"/>
      <c r="AF21" s="123"/>
      <c r="AG21" s="123"/>
      <c r="AH21" s="129"/>
      <c r="AI21" s="107"/>
      <c r="AJ21" s="1875"/>
      <c r="AK21" s="1876"/>
      <c r="AL21" s="1876"/>
      <c r="AM21" s="1877"/>
      <c r="AN21" s="124"/>
      <c r="AO21" s="62"/>
      <c r="AP21" s="110"/>
      <c r="AQ21" s="587"/>
      <c r="AR21" s="5"/>
      <c r="AS21" s="5" t="s">
        <v>2444</v>
      </c>
      <c r="AT21" s="5"/>
      <c r="AU21" s="5"/>
      <c r="AW21" s="5"/>
    </row>
    <row r="22" spans="1:49" ht="12" customHeight="1">
      <c r="A22" s="1666"/>
      <c r="D22" s="62"/>
      <c r="E22" s="107"/>
      <c r="F22" s="124"/>
      <c r="G22" s="62"/>
      <c r="H22" s="107"/>
      <c r="I22" s="1643"/>
      <c r="J22" s="1644"/>
      <c r="K22" s="1644"/>
      <c r="L22" s="1645"/>
      <c r="M22" s="1301"/>
      <c r="N22" s="139"/>
      <c r="O22" s="139"/>
      <c r="P22" s="139"/>
      <c r="Q22" s="127"/>
      <c r="R22" s="116"/>
      <c r="S22" s="116"/>
      <c r="T22" s="116"/>
      <c r="U22" s="116"/>
      <c r="V22" s="116"/>
      <c r="W22" s="1303"/>
      <c r="X22" s="116"/>
      <c r="Y22" s="116"/>
      <c r="Z22" s="116"/>
      <c r="AA22" s="116"/>
      <c r="AB22" s="116"/>
      <c r="AC22" s="116"/>
      <c r="AD22" s="122"/>
      <c r="AE22" s="122"/>
      <c r="AF22" s="139"/>
      <c r="AG22" s="139"/>
      <c r="AH22" s="163"/>
      <c r="AI22" s="157"/>
      <c r="AJ22" s="1875"/>
      <c r="AK22" s="1876"/>
      <c r="AL22" s="1876"/>
      <c r="AM22" s="1877"/>
      <c r="AN22" s="124"/>
      <c r="AO22" s="62"/>
      <c r="AP22" s="110"/>
      <c r="AQ22" s="587"/>
      <c r="AR22" s="5"/>
      <c r="AS22" s="5" t="s">
        <v>2447</v>
      </c>
      <c r="AT22" s="5"/>
      <c r="AU22" s="5"/>
      <c r="AW22" s="5"/>
    </row>
    <row r="23" spans="1:49" ht="12" customHeight="1">
      <c r="A23" s="1666"/>
      <c r="D23" s="62"/>
      <c r="E23" s="107"/>
      <c r="F23" s="124"/>
      <c r="G23" s="62"/>
      <c r="H23" s="107"/>
      <c r="I23" s="1330"/>
      <c r="J23" s="1331"/>
      <c r="K23" s="1331"/>
      <c r="L23" s="1332"/>
      <c r="M23" s="1921" t="s">
        <v>2989</v>
      </c>
      <c r="N23" s="1922"/>
      <c r="O23" s="1922"/>
      <c r="P23" s="1923"/>
      <c r="Q23" s="143" t="s">
        <v>27</v>
      </c>
      <c r="R23" s="62" t="s">
        <v>2439</v>
      </c>
      <c r="S23" s="62"/>
      <c r="T23" s="62"/>
      <c r="U23" s="62"/>
      <c r="V23" s="62"/>
      <c r="X23" s="62"/>
      <c r="Y23" s="62"/>
      <c r="Z23" s="129" t="s">
        <v>8</v>
      </c>
      <c r="AA23" s="1920"/>
      <c r="AB23" s="1920"/>
      <c r="AC23" s="1920"/>
      <c r="AD23" s="1920"/>
      <c r="AE23" s="63" t="s">
        <v>2883</v>
      </c>
      <c r="AF23" s="123"/>
      <c r="AG23" s="123"/>
      <c r="AH23" s="129"/>
      <c r="AI23" s="107"/>
      <c r="AJ23" s="1875"/>
      <c r="AK23" s="1876"/>
      <c r="AL23" s="1876"/>
      <c r="AM23" s="1877"/>
      <c r="AN23" s="124"/>
      <c r="AO23" s="62"/>
      <c r="AP23" s="110"/>
      <c r="AQ23" s="587"/>
      <c r="AR23" s="5"/>
      <c r="AS23" s="5"/>
      <c r="AT23" s="5"/>
      <c r="AU23" s="5"/>
      <c r="AW23" s="5"/>
    </row>
    <row r="24" spans="1:49" ht="12" customHeight="1">
      <c r="A24" s="1666"/>
      <c r="D24" s="62"/>
      <c r="E24" s="107"/>
      <c r="F24" s="124"/>
      <c r="G24" s="62"/>
      <c r="H24" s="107"/>
      <c r="I24" s="1330"/>
      <c r="J24" s="1331"/>
      <c r="K24" s="1331"/>
      <c r="L24" s="1332"/>
      <c r="M24" s="1931"/>
      <c r="N24" s="1932"/>
      <c r="O24" s="1932"/>
      <c r="P24" s="1933"/>
      <c r="Q24" s="124" t="s">
        <v>27</v>
      </c>
      <c r="R24" s="62" t="s">
        <v>2440</v>
      </c>
      <c r="S24" s="62"/>
      <c r="T24" s="62"/>
      <c r="U24" s="62"/>
      <c r="V24" s="62"/>
      <c r="X24" s="62"/>
      <c r="Y24" s="62"/>
      <c r="Z24" s="129" t="s">
        <v>8</v>
      </c>
      <c r="AA24" s="1920"/>
      <c r="AB24" s="1920"/>
      <c r="AC24" s="1920"/>
      <c r="AD24" s="1920"/>
      <c r="AE24" s="63" t="s">
        <v>2884</v>
      </c>
      <c r="AF24" s="123"/>
      <c r="AG24" s="123"/>
      <c r="AH24" s="129"/>
      <c r="AI24" s="107"/>
      <c r="AJ24" s="1875"/>
      <c r="AK24" s="1876"/>
      <c r="AL24" s="1876"/>
      <c r="AM24" s="1877"/>
      <c r="AN24" s="124"/>
      <c r="AO24" s="62"/>
      <c r="AP24" s="110"/>
      <c r="AQ24" s="587"/>
      <c r="AR24" s="5"/>
      <c r="AS24" s="5"/>
      <c r="AT24" s="5"/>
      <c r="AU24" s="5"/>
      <c r="AW24" s="5"/>
    </row>
    <row r="25" spans="1:49" ht="12" customHeight="1">
      <c r="A25" s="1666"/>
      <c r="D25" s="62"/>
      <c r="E25" s="107"/>
      <c r="F25" s="124"/>
      <c r="G25" s="62"/>
      <c r="H25" s="107"/>
      <c r="I25" s="1330"/>
      <c r="J25" s="1331"/>
      <c r="K25" s="1331"/>
      <c r="L25" s="1332"/>
      <c r="M25" s="1931"/>
      <c r="N25" s="1932"/>
      <c r="O25" s="1932"/>
      <c r="P25" s="1933"/>
      <c r="Q25" s="693" t="s">
        <v>1085</v>
      </c>
      <c r="R25" s="62" t="s">
        <v>2957</v>
      </c>
      <c r="S25" s="62"/>
      <c r="T25" s="129" t="s">
        <v>8</v>
      </c>
      <c r="U25" s="1938"/>
      <c r="V25" s="1938"/>
      <c r="W25" s="1938"/>
      <c r="X25" s="1938"/>
      <c r="Y25" s="63" t="s">
        <v>94</v>
      </c>
      <c r="Z25" s="129"/>
      <c r="AA25" s="129"/>
      <c r="AB25" s="129"/>
      <c r="AC25" s="129"/>
      <c r="AD25" s="2432"/>
      <c r="AE25" s="2432"/>
      <c r="AF25" s="2430"/>
      <c r="AG25" s="2430"/>
      <c r="AH25" s="2433"/>
      <c r="AI25" s="107"/>
      <c r="AJ25" s="1875"/>
      <c r="AK25" s="1876"/>
      <c r="AL25" s="1876"/>
      <c r="AM25" s="1877"/>
      <c r="AN25" s="124"/>
      <c r="AO25" s="62"/>
      <c r="AP25" s="110"/>
      <c r="AQ25" s="587"/>
      <c r="AR25" s="5"/>
      <c r="AS25" s="587"/>
      <c r="AT25" s="5"/>
      <c r="AU25" s="5"/>
      <c r="AW25" s="5"/>
    </row>
    <row r="26" spans="1:49" ht="12" customHeight="1">
      <c r="A26" s="1666"/>
      <c r="D26" s="62"/>
      <c r="E26" s="107"/>
      <c r="F26" s="124"/>
      <c r="G26" s="62"/>
      <c r="H26" s="107"/>
      <c r="I26" s="589"/>
      <c r="J26" s="123"/>
      <c r="K26" s="123"/>
      <c r="L26" s="126"/>
      <c r="M26" s="1931"/>
      <c r="N26" s="1932"/>
      <c r="O26" s="1932"/>
      <c r="P26" s="1933"/>
      <c r="Q26" s="693" t="s">
        <v>1085</v>
      </c>
      <c r="R26" s="62" t="s">
        <v>2454</v>
      </c>
      <c r="S26" s="62"/>
      <c r="T26" s="62"/>
      <c r="U26" s="62"/>
      <c r="V26" s="62"/>
      <c r="X26" s="62"/>
      <c r="Y26" s="62"/>
      <c r="Z26" s="62"/>
      <c r="AA26" s="62"/>
      <c r="AB26" s="62"/>
      <c r="AC26" s="62"/>
      <c r="AD26" s="108"/>
      <c r="AE26" s="108"/>
      <c r="AF26" s="123"/>
      <c r="AG26" s="123"/>
      <c r="AH26" s="129"/>
      <c r="AI26" s="107"/>
      <c r="AJ26" s="1875"/>
      <c r="AK26" s="1876"/>
      <c r="AL26" s="1876"/>
      <c r="AM26" s="1877"/>
      <c r="AN26" s="124"/>
      <c r="AO26" s="62"/>
      <c r="AP26" s="110"/>
      <c r="AQ26" s="587"/>
      <c r="AR26" s="5"/>
      <c r="AS26" s="587"/>
      <c r="AT26" s="5"/>
      <c r="AU26" s="5"/>
      <c r="AW26" s="5"/>
    </row>
    <row r="27" spans="1:49" ht="12" customHeight="1">
      <c r="A27" s="1666"/>
      <c r="B27" s="124"/>
      <c r="C27" s="62"/>
      <c r="D27" s="62"/>
      <c r="E27" s="107"/>
      <c r="F27" s="124"/>
      <c r="G27" s="62"/>
      <c r="H27" s="107"/>
      <c r="I27" s="589"/>
      <c r="J27" s="123"/>
      <c r="K27" s="123"/>
      <c r="L27" s="126"/>
      <c r="M27" s="1931"/>
      <c r="N27" s="2434"/>
      <c r="O27" s="2434"/>
      <c r="P27" s="1933"/>
      <c r="Q27" s="124"/>
      <c r="R27" s="62" t="s">
        <v>2984</v>
      </c>
      <c r="S27" s="62"/>
      <c r="T27" s="62"/>
      <c r="U27" s="62"/>
      <c r="V27" s="62"/>
      <c r="X27" s="62"/>
      <c r="Y27" s="62"/>
      <c r="Z27" s="62"/>
      <c r="AA27" s="62"/>
      <c r="AB27" s="62"/>
      <c r="AC27" s="62"/>
      <c r="AD27" s="108"/>
      <c r="AE27" s="108"/>
      <c r="AF27" s="123"/>
      <c r="AG27" s="123"/>
      <c r="AH27" s="129"/>
      <c r="AI27" s="107"/>
      <c r="AJ27" s="1875"/>
      <c r="AK27" s="1876"/>
      <c r="AL27" s="1876"/>
      <c r="AM27" s="1877"/>
      <c r="AN27" s="124"/>
      <c r="AO27" s="62"/>
      <c r="AP27" s="110"/>
      <c r="AQ27" s="587"/>
      <c r="AR27" s="5"/>
      <c r="AS27" s="587"/>
      <c r="AT27" s="5"/>
      <c r="AU27" s="5"/>
      <c r="AW27" s="5"/>
    </row>
    <row r="28" spans="1:49" ht="12" customHeight="1">
      <c r="A28" s="1666"/>
      <c r="D28" s="62"/>
      <c r="E28" s="107"/>
      <c r="F28" s="124"/>
      <c r="G28" s="62"/>
      <c r="H28" s="107"/>
      <c r="M28" s="1318"/>
      <c r="N28" s="2431"/>
      <c r="O28" s="2431"/>
      <c r="P28" s="1317"/>
      <c r="Q28" s="124"/>
      <c r="R28" s="129" t="s">
        <v>8</v>
      </c>
      <c r="S28" s="1939"/>
      <c r="T28" s="1939"/>
      <c r="U28" s="1939"/>
      <c r="V28" s="1939"/>
      <c r="W28" s="63" t="s">
        <v>2455</v>
      </c>
      <c r="X28" s="123"/>
      <c r="Y28" s="123"/>
      <c r="Z28" s="129"/>
      <c r="AA28" s="62"/>
      <c r="AB28" s="62"/>
      <c r="AC28" s="62"/>
      <c r="AD28" s="108"/>
      <c r="AE28" s="108"/>
      <c r="AF28" s="123"/>
      <c r="AG28" s="123"/>
      <c r="AH28" s="129"/>
      <c r="AI28" s="107"/>
      <c r="AJ28" s="1875"/>
      <c r="AK28" s="1876"/>
      <c r="AL28" s="1876"/>
      <c r="AM28" s="1877"/>
      <c r="AN28" s="124"/>
      <c r="AO28" s="62"/>
      <c r="AP28" s="110"/>
      <c r="AQ28" s="587"/>
      <c r="AR28" s="5"/>
      <c r="AS28" s="587"/>
      <c r="AT28" s="5"/>
      <c r="AU28" s="5"/>
      <c r="AV28" s="5"/>
      <c r="AW28" s="587"/>
    </row>
    <row r="29" spans="1:49" ht="12" customHeight="1">
      <c r="A29" s="1666"/>
      <c r="D29" s="62"/>
      <c r="E29" s="107"/>
      <c r="F29" s="124"/>
      <c r="G29" s="62"/>
      <c r="H29" s="107"/>
      <c r="M29" s="1318"/>
      <c r="N29" s="2431"/>
      <c r="O29" s="2431"/>
      <c r="P29" s="1317"/>
      <c r="Q29" s="693" t="s">
        <v>1085</v>
      </c>
      <c r="R29" s="62" t="s">
        <v>2988</v>
      </c>
      <c r="S29" s="129"/>
      <c r="T29" s="129"/>
      <c r="U29" s="129"/>
      <c r="V29" s="129"/>
      <c r="W29" s="129"/>
      <c r="X29" s="123"/>
      <c r="Y29" s="123"/>
      <c r="Z29" s="129"/>
      <c r="AA29" s="62"/>
      <c r="AB29" s="62"/>
      <c r="AC29" s="62"/>
      <c r="AD29" s="108"/>
      <c r="AE29" s="108"/>
      <c r="AF29" s="123"/>
      <c r="AG29" s="123"/>
      <c r="AH29" s="129"/>
      <c r="AI29" s="107"/>
      <c r="AJ29" s="1875"/>
      <c r="AK29" s="1876"/>
      <c r="AL29" s="1876"/>
      <c r="AM29" s="1877"/>
      <c r="AN29" s="124"/>
      <c r="AO29" s="62"/>
      <c r="AP29" s="110"/>
      <c r="AQ29" s="587"/>
      <c r="AR29" s="5"/>
      <c r="AS29" s="587"/>
      <c r="AT29" s="5"/>
      <c r="AU29" s="5"/>
      <c r="AV29" s="5"/>
      <c r="AW29" s="587"/>
    </row>
    <row r="30" spans="1:49" ht="12" customHeight="1">
      <c r="A30" s="1666"/>
      <c r="D30" s="62"/>
      <c r="E30" s="107"/>
      <c r="F30" s="124"/>
      <c r="G30" s="62"/>
      <c r="H30" s="107"/>
      <c r="M30" s="2435"/>
      <c r="N30" s="1303"/>
      <c r="O30" s="1303"/>
      <c r="P30" s="2436"/>
      <c r="Q30" s="127"/>
      <c r="R30" s="116"/>
      <c r="S30" s="116"/>
      <c r="T30" s="116"/>
      <c r="U30" s="116"/>
      <c r="V30" s="116"/>
      <c r="W30" s="1303"/>
      <c r="X30" s="116"/>
      <c r="Y30" s="116"/>
      <c r="Z30" s="116"/>
      <c r="AA30" s="116"/>
      <c r="AB30" s="116"/>
      <c r="AC30" s="116"/>
      <c r="AD30" s="122"/>
      <c r="AE30" s="122"/>
      <c r="AF30" s="139"/>
      <c r="AG30" s="139"/>
      <c r="AH30" s="163"/>
      <c r="AI30" s="157"/>
      <c r="AJ30" s="1878"/>
      <c r="AK30" s="1879"/>
      <c r="AL30" s="1879"/>
      <c r="AM30" s="1880"/>
      <c r="AN30" s="124"/>
      <c r="AO30" s="62"/>
      <c r="AP30" s="110"/>
      <c r="AQ30" s="587"/>
      <c r="AR30" s="5"/>
      <c r="AS30" s="587"/>
      <c r="AT30" s="5"/>
      <c r="AU30" s="5"/>
      <c r="AV30" s="5"/>
      <c r="AW30" s="587"/>
    </row>
    <row r="31" spans="1:49" ht="12" customHeight="1">
      <c r="A31" s="1666"/>
      <c r="D31" s="62"/>
      <c r="E31" s="107"/>
      <c r="F31" s="124"/>
      <c r="G31" s="62"/>
      <c r="H31" s="107"/>
      <c r="M31" s="589" t="s">
        <v>2445</v>
      </c>
      <c r="N31" s="123"/>
      <c r="O31" s="123"/>
      <c r="P31" s="123"/>
      <c r="Q31" s="143" t="s">
        <v>27</v>
      </c>
      <c r="R31" s="62" t="s">
        <v>2446</v>
      </c>
      <c r="S31" s="62"/>
      <c r="T31" s="62"/>
      <c r="U31" s="62"/>
      <c r="V31" s="62"/>
      <c r="X31" s="123"/>
      <c r="Y31" s="129" t="s">
        <v>8</v>
      </c>
      <c r="Z31" s="1937"/>
      <c r="AA31" s="1937"/>
      <c r="AB31" s="1937"/>
      <c r="AC31" s="1937"/>
      <c r="AD31" s="62" t="s">
        <v>2528</v>
      </c>
      <c r="AE31" s="108"/>
      <c r="AF31" s="108"/>
      <c r="AG31" s="123"/>
      <c r="AH31" s="129"/>
      <c r="AI31" s="107"/>
      <c r="AJ31" s="693" t="s">
        <v>1085</v>
      </c>
      <c r="AK31" s="63" t="s">
        <v>2441</v>
      </c>
      <c r="AL31" s="63"/>
      <c r="AM31" s="63"/>
      <c r="AN31" s="124"/>
      <c r="AO31" s="62"/>
      <c r="AP31" s="110"/>
      <c r="AQ31" s="587"/>
      <c r="AR31" s="5"/>
      <c r="AS31" s="587"/>
      <c r="AT31" s="5"/>
      <c r="AU31" s="5"/>
      <c r="AV31" s="5"/>
      <c r="AW31" s="587"/>
    </row>
    <row r="32" spans="1:49" ht="12" customHeight="1">
      <c r="A32" s="1666"/>
      <c r="D32" s="62"/>
      <c r="E32" s="107"/>
      <c r="F32" s="124"/>
      <c r="G32" s="62"/>
      <c r="H32" s="107"/>
      <c r="M32" s="589"/>
      <c r="N32" s="123"/>
      <c r="O32" s="123"/>
      <c r="P32" s="123"/>
      <c r="Q32" s="124" t="s">
        <v>27</v>
      </c>
      <c r="R32" s="62" t="s">
        <v>2448</v>
      </c>
      <c r="S32" s="62"/>
      <c r="T32" s="62"/>
      <c r="U32" s="62"/>
      <c r="V32" s="62"/>
      <c r="X32" s="123"/>
      <c r="Y32" s="129" t="s">
        <v>8</v>
      </c>
      <c r="Z32" s="1927"/>
      <c r="AA32" s="1927"/>
      <c r="AB32" s="1927"/>
      <c r="AC32" s="1927"/>
      <c r="AD32" s="62" t="s">
        <v>2528</v>
      </c>
      <c r="AE32" s="108"/>
      <c r="AF32" s="108"/>
      <c r="AG32" s="123"/>
      <c r="AH32" s="129"/>
      <c r="AI32" s="107"/>
      <c r="AJ32" s="715" t="s">
        <v>1085</v>
      </c>
      <c r="AK32" s="1909"/>
      <c r="AL32" s="1909"/>
      <c r="AM32" s="1910"/>
      <c r="AN32" s="124"/>
      <c r="AO32" s="62"/>
      <c r="AP32" s="110"/>
      <c r="AQ32" s="587"/>
      <c r="AR32" s="5"/>
      <c r="AS32" s="587"/>
      <c r="AT32" s="5"/>
      <c r="AU32" s="5"/>
      <c r="AV32" s="5"/>
      <c r="AW32" s="587"/>
    </row>
    <row r="33" spans="1:49" ht="12" customHeight="1">
      <c r="A33" s="1666"/>
      <c r="D33" s="62"/>
      <c r="E33" s="107"/>
      <c r="F33" s="124"/>
      <c r="G33" s="62"/>
      <c r="H33" s="107"/>
      <c r="I33" s="589"/>
      <c r="J33" s="123"/>
      <c r="K33" s="123"/>
      <c r="L33" s="126"/>
      <c r="M33" s="589"/>
      <c r="N33" s="123"/>
      <c r="O33" s="123"/>
      <c r="P33" s="123"/>
      <c r="Q33" s="124" t="s">
        <v>27</v>
      </c>
      <c r="R33" s="62" t="s">
        <v>2449</v>
      </c>
      <c r="S33" s="62"/>
      <c r="T33" s="62"/>
      <c r="U33" s="62"/>
      <c r="V33" s="62"/>
      <c r="X33" s="123"/>
      <c r="Y33" s="129" t="s">
        <v>8</v>
      </c>
      <c r="Z33" s="1927"/>
      <c r="AA33" s="1927"/>
      <c r="AB33" s="1927"/>
      <c r="AC33" s="1927"/>
      <c r="AD33" s="62" t="s">
        <v>2528</v>
      </c>
      <c r="AE33" s="108"/>
      <c r="AF33" s="108"/>
      <c r="AG33" s="123"/>
      <c r="AH33" s="129"/>
      <c r="AI33" s="107"/>
      <c r="AJ33" s="715"/>
      <c r="AK33" s="1909"/>
      <c r="AL33" s="1909"/>
      <c r="AM33" s="1910"/>
      <c r="AN33" s="124"/>
      <c r="AO33" s="62"/>
      <c r="AP33" s="110"/>
      <c r="AQ33" s="587"/>
      <c r="AR33" s="5"/>
      <c r="AS33" s="587"/>
      <c r="AT33" s="5"/>
      <c r="AU33" s="5"/>
      <c r="AV33" s="5"/>
      <c r="AW33" s="587"/>
    </row>
    <row r="34" spans="1:49" ht="12" customHeight="1">
      <c r="A34" s="1666"/>
      <c r="D34" s="62"/>
      <c r="E34" s="107"/>
      <c r="F34" s="124"/>
      <c r="G34" s="62"/>
      <c r="H34" s="107"/>
      <c r="I34" s="589"/>
      <c r="J34" s="123"/>
      <c r="K34" s="123"/>
      <c r="L34" s="126"/>
      <c r="M34" s="589"/>
      <c r="N34" s="123"/>
      <c r="O34" s="123"/>
      <c r="P34" s="123"/>
      <c r="Q34" s="124" t="s">
        <v>27</v>
      </c>
      <c r="R34" s="62" t="s">
        <v>2943</v>
      </c>
      <c r="S34" s="62"/>
      <c r="T34" s="62"/>
      <c r="U34" s="62"/>
      <c r="V34" s="62"/>
      <c r="X34" s="123"/>
      <c r="Y34" s="129" t="s">
        <v>8</v>
      </c>
      <c r="Z34" s="1927"/>
      <c r="AA34" s="1927"/>
      <c r="AB34" s="1927"/>
      <c r="AC34" s="1927"/>
      <c r="AD34" s="62" t="s">
        <v>2528</v>
      </c>
      <c r="AE34" s="108"/>
      <c r="AF34" s="108"/>
      <c r="AG34" s="123"/>
      <c r="AH34" s="129"/>
      <c r="AI34" s="107"/>
      <c r="AJ34" s="63"/>
      <c r="AK34" s="63"/>
      <c r="AL34" s="63"/>
      <c r="AM34" s="63"/>
      <c r="AN34" s="124"/>
      <c r="AO34" s="62"/>
      <c r="AP34" s="110"/>
      <c r="AQ34" s="587"/>
      <c r="AR34" s="5"/>
      <c r="AS34" s="587"/>
      <c r="AT34" s="5"/>
      <c r="AU34" s="5"/>
      <c r="AV34" s="5"/>
      <c r="AW34" s="587"/>
    </row>
    <row r="35" spans="1:49" ht="12" customHeight="1">
      <c r="A35" s="1666"/>
      <c r="D35" s="62"/>
      <c r="E35" s="107"/>
      <c r="F35" s="124"/>
      <c r="G35" s="62"/>
      <c r="H35" s="107"/>
      <c r="I35" s="589"/>
      <c r="J35" s="123"/>
      <c r="K35" s="123"/>
      <c r="L35" s="126"/>
      <c r="M35" s="1301"/>
      <c r="N35" s="139"/>
      <c r="O35" s="139"/>
      <c r="P35" s="139"/>
      <c r="Q35" s="701" t="s">
        <v>1085</v>
      </c>
      <c r="R35" s="116" t="s">
        <v>2990</v>
      </c>
      <c r="S35" s="116"/>
      <c r="T35" s="116"/>
      <c r="U35" s="116"/>
      <c r="V35" s="116"/>
      <c r="W35" s="1303"/>
      <c r="X35" s="116"/>
      <c r="Y35" s="116"/>
      <c r="Z35" s="116"/>
      <c r="AA35" s="116"/>
      <c r="AB35" s="116"/>
      <c r="AC35" s="116"/>
      <c r="AD35" s="122"/>
      <c r="AE35" s="122"/>
      <c r="AF35" s="139"/>
      <c r="AG35" s="139"/>
      <c r="AH35" s="163"/>
      <c r="AI35" s="157"/>
      <c r="AJ35" s="117"/>
      <c r="AK35" s="118"/>
      <c r="AL35" s="118"/>
      <c r="AM35" s="536"/>
      <c r="AN35" s="124"/>
      <c r="AO35" s="62"/>
      <c r="AP35" s="110"/>
      <c r="AQ35" s="587"/>
      <c r="AR35" s="5"/>
      <c r="AS35" s="587"/>
      <c r="AT35" s="5"/>
      <c r="AU35" s="5"/>
      <c r="AV35" s="5"/>
      <c r="AW35" s="587"/>
    </row>
    <row r="36" spans="1:49" ht="12" customHeight="1">
      <c r="A36" s="1666"/>
      <c r="D36" s="62"/>
      <c r="E36" s="107"/>
      <c r="F36" s="124"/>
      <c r="G36" s="62"/>
      <c r="H36" s="107"/>
      <c r="I36" s="589"/>
      <c r="J36" s="123"/>
      <c r="K36" s="123"/>
      <c r="L36" s="126"/>
      <c r="M36" s="589" t="s">
        <v>2411</v>
      </c>
      <c r="N36" s="123"/>
      <c r="O36" s="123"/>
      <c r="P36" s="123"/>
      <c r="Q36" s="143" t="s">
        <v>27</v>
      </c>
      <c r="R36" s="62" t="s">
        <v>2706</v>
      </c>
      <c r="S36" s="62"/>
      <c r="T36" s="62"/>
      <c r="U36" s="62"/>
      <c r="V36" s="62"/>
      <c r="X36" s="62"/>
      <c r="Y36" s="62"/>
      <c r="Z36" s="62"/>
      <c r="AA36" s="62"/>
      <c r="AB36" s="62"/>
      <c r="AC36" s="62"/>
      <c r="AD36" s="108"/>
      <c r="AE36" s="108"/>
      <c r="AF36" s="123"/>
      <c r="AG36" s="123"/>
      <c r="AH36" s="129"/>
      <c r="AI36" s="107"/>
      <c r="AJ36" s="1872"/>
      <c r="AK36" s="1873"/>
      <c r="AL36" s="1873"/>
      <c r="AM36" s="1874"/>
      <c r="AN36" s="124"/>
      <c r="AO36" s="62"/>
      <c r="AP36" s="110"/>
      <c r="AQ36" s="587"/>
      <c r="AR36" s="5"/>
      <c r="AS36" s="587"/>
      <c r="AT36" s="5"/>
      <c r="AU36" s="5"/>
      <c r="AV36" s="5"/>
      <c r="AW36" s="587"/>
    </row>
    <row r="37" spans="1:49" ht="12" customHeight="1">
      <c r="A37" s="1666"/>
      <c r="D37" s="62"/>
      <c r="E37" s="107"/>
      <c r="F37" s="124"/>
      <c r="G37" s="62"/>
      <c r="H37" s="107"/>
      <c r="I37" s="589"/>
      <c r="J37" s="123"/>
      <c r="K37" s="123"/>
      <c r="L37" s="126"/>
      <c r="M37" s="589" t="s">
        <v>2413</v>
      </c>
      <c r="N37" s="123"/>
      <c r="O37" s="123"/>
      <c r="P37" s="123"/>
      <c r="Q37" s="124"/>
      <c r="R37" s="129" t="s">
        <v>8</v>
      </c>
      <c r="S37" s="1940"/>
      <c r="T37" s="1940"/>
      <c r="U37" s="1940"/>
      <c r="V37" s="1940"/>
      <c r="W37" s="1940"/>
      <c r="X37" s="1940"/>
      <c r="Y37" s="129" t="s">
        <v>94</v>
      </c>
      <c r="Z37" s="1008" t="s">
        <v>2705</v>
      </c>
      <c r="AA37" s="63"/>
      <c r="AB37" s="129"/>
      <c r="AC37" s="62"/>
      <c r="AD37" s="108"/>
      <c r="AE37" s="108"/>
      <c r="AF37" s="123"/>
      <c r="AG37" s="123"/>
      <c r="AH37" s="129"/>
      <c r="AI37" s="107"/>
      <c r="AJ37" s="1875"/>
      <c r="AK37" s="1876"/>
      <c r="AL37" s="1876"/>
      <c r="AM37" s="1877"/>
      <c r="AN37" s="124"/>
      <c r="AO37" s="62"/>
      <c r="AP37" s="110"/>
      <c r="AQ37" s="587"/>
      <c r="AR37" s="5"/>
      <c r="AS37" s="587"/>
      <c r="AT37" s="5"/>
      <c r="AU37" s="5"/>
      <c r="AV37" s="5"/>
      <c r="AW37" s="587"/>
    </row>
    <row r="38" spans="1:49" ht="12" customHeight="1">
      <c r="A38" s="1666"/>
      <c r="D38" s="62"/>
      <c r="E38" s="107"/>
      <c r="F38" s="124"/>
      <c r="G38" s="62"/>
      <c r="H38" s="107"/>
      <c r="I38" s="589"/>
      <c r="J38" s="123"/>
      <c r="K38" s="123"/>
      <c r="L38" s="126"/>
      <c r="M38" s="1301"/>
      <c r="N38" s="139"/>
      <c r="O38" s="139"/>
      <c r="P38" s="139"/>
      <c r="Q38" s="701" t="s">
        <v>1085</v>
      </c>
      <c r="R38" s="116" t="s">
        <v>2990</v>
      </c>
      <c r="S38" s="116"/>
      <c r="T38" s="116"/>
      <c r="U38" s="116"/>
      <c r="V38" s="116"/>
      <c r="W38" s="1303"/>
      <c r="X38" s="116"/>
      <c r="Y38" s="116"/>
      <c r="Z38" s="116"/>
      <c r="AA38" s="116"/>
      <c r="AB38" s="116"/>
      <c r="AC38" s="116"/>
      <c r="AD38" s="122"/>
      <c r="AE38" s="122"/>
      <c r="AF38" s="139"/>
      <c r="AG38" s="139"/>
      <c r="AH38" s="163"/>
      <c r="AI38" s="157"/>
      <c r="AJ38" s="1875"/>
      <c r="AK38" s="1876"/>
      <c r="AL38" s="1876"/>
      <c r="AM38" s="1877"/>
      <c r="AN38" s="124"/>
      <c r="AO38" s="62"/>
      <c r="AP38" s="110"/>
      <c r="AQ38" s="587"/>
      <c r="AR38" s="5"/>
      <c r="AS38" s="587"/>
      <c r="AT38" s="5"/>
      <c r="AU38" s="5"/>
      <c r="AV38" s="5"/>
      <c r="AW38" s="587"/>
    </row>
    <row r="39" spans="1:49" ht="12" customHeight="1">
      <c r="A39" s="1666"/>
      <c r="D39" s="62"/>
      <c r="E39" s="107"/>
      <c r="F39" s="124"/>
      <c r="G39" s="62"/>
      <c r="H39" s="107"/>
      <c r="I39" s="589"/>
      <c r="J39" s="123"/>
      <c r="K39" s="123"/>
      <c r="L39" s="126"/>
      <c r="M39" s="1322" t="s">
        <v>2944</v>
      </c>
      <c r="N39" s="123"/>
      <c r="O39" s="123"/>
      <c r="P39" s="123"/>
      <c r="Q39" s="124" t="s">
        <v>27</v>
      </c>
      <c r="R39" s="62" t="s">
        <v>2945</v>
      </c>
      <c r="S39" s="62"/>
      <c r="T39" s="62"/>
      <c r="U39" s="62"/>
      <c r="V39" s="62"/>
      <c r="X39" s="62"/>
      <c r="Y39" s="62"/>
      <c r="Z39" s="62"/>
      <c r="AA39" s="62"/>
      <c r="AB39" s="62"/>
      <c r="AC39" s="62"/>
      <c r="AD39" s="108"/>
      <c r="AE39" s="108"/>
      <c r="AF39" s="123"/>
      <c r="AG39" s="123"/>
      <c r="AH39" s="129"/>
      <c r="AI39" s="107"/>
      <c r="AJ39" s="1875"/>
      <c r="AK39" s="1876"/>
      <c r="AL39" s="1876"/>
      <c r="AM39" s="1877"/>
      <c r="AN39" s="124"/>
      <c r="AO39" s="62"/>
      <c r="AP39" s="110"/>
      <c r="AQ39" s="587"/>
      <c r="AR39" s="5"/>
      <c r="AS39" s="587"/>
      <c r="AT39" s="5"/>
      <c r="AU39" s="5"/>
      <c r="AV39" s="5"/>
      <c r="AW39" s="587"/>
    </row>
    <row r="40" spans="1:49" ht="12" customHeight="1">
      <c r="A40" s="1666"/>
      <c r="D40" s="62"/>
      <c r="E40" s="107"/>
      <c r="F40" s="124"/>
      <c r="G40" s="62"/>
      <c r="H40" s="107"/>
      <c r="I40" s="589"/>
      <c r="J40" s="123"/>
      <c r="K40" s="123"/>
      <c r="L40" s="126"/>
      <c r="M40" s="1322" t="s">
        <v>2704</v>
      </c>
      <c r="N40" s="123"/>
      <c r="O40" s="123"/>
      <c r="P40" s="123"/>
      <c r="Q40" s="124"/>
      <c r="R40" s="129" t="s">
        <v>8</v>
      </c>
      <c r="S40" s="1940"/>
      <c r="T40" s="1940"/>
      <c r="U40" s="1940"/>
      <c r="V40" s="1940"/>
      <c r="W40" s="1940"/>
      <c r="X40" s="1940"/>
      <c r="Y40" s="129" t="s">
        <v>94</v>
      </c>
      <c r="Z40" s="1008" t="s">
        <v>2705</v>
      </c>
      <c r="AA40" s="62"/>
      <c r="AB40" s="62"/>
      <c r="AC40" s="62"/>
      <c r="AD40" s="108"/>
      <c r="AE40" s="108"/>
      <c r="AF40" s="123"/>
      <c r="AG40" s="123"/>
      <c r="AH40" s="129"/>
      <c r="AI40" s="107"/>
      <c r="AJ40" s="1875"/>
      <c r="AK40" s="1876"/>
      <c r="AL40" s="1876"/>
      <c r="AM40" s="1877"/>
      <c r="AN40" s="124"/>
      <c r="AO40" s="62"/>
      <c r="AP40" s="110"/>
      <c r="AQ40" s="587"/>
      <c r="AR40" s="5"/>
      <c r="AS40" s="587"/>
      <c r="AT40" s="5"/>
      <c r="AU40" s="5"/>
      <c r="AV40" s="5"/>
      <c r="AW40" s="587"/>
    </row>
    <row r="41" spans="1:49" ht="12" customHeight="1">
      <c r="A41" s="1666"/>
      <c r="D41" s="62"/>
      <c r="E41" s="107"/>
      <c r="F41" s="124"/>
      <c r="G41" s="62"/>
      <c r="H41" s="107"/>
      <c r="I41" s="589"/>
      <c r="J41" s="123"/>
      <c r="K41" s="123"/>
      <c r="L41" s="126"/>
      <c r="M41" s="1323"/>
      <c r="N41" s="139"/>
      <c r="O41" s="139"/>
      <c r="P41" s="139"/>
      <c r="Q41" s="701" t="s">
        <v>1085</v>
      </c>
      <c r="R41" s="116" t="s">
        <v>2990</v>
      </c>
      <c r="S41" s="116"/>
      <c r="T41" s="116"/>
      <c r="U41" s="116"/>
      <c r="V41" s="116"/>
      <c r="W41" s="1303"/>
      <c r="X41" s="116"/>
      <c r="Y41" s="116"/>
      <c r="Z41" s="116"/>
      <c r="AA41" s="116"/>
      <c r="AB41" s="116"/>
      <c r="AC41" s="116"/>
      <c r="AD41" s="122"/>
      <c r="AE41" s="122"/>
      <c r="AF41" s="139"/>
      <c r="AG41" s="139"/>
      <c r="AH41" s="163"/>
      <c r="AI41" s="157"/>
      <c r="AJ41" s="1875"/>
      <c r="AK41" s="1876"/>
      <c r="AL41" s="1876"/>
      <c r="AM41" s="1877"/>
      <c r="AN41" s="124"/>
      <c r="AO41" s="62"/>
      <c r="AP41" s="110"/>
      <c r="AQ41" s="587"/>
      <c r="AR41" s="5"/>
      <c r="AS41" s="587"/>
      <c r="AT41" s="5"/>
      <c r="AU41" s="5"/>
      <c r="AV41" s="5"/>
      <c r="AW41" s="587"/>
    </row>
    <row r="42" spans="1:49" ht="12" customHeight="1">
      <c r="A42" s="1666"/>
      <c r="D42" s="62"/>
      <c r="E42" s="107"/>
      <c r="F42" s="124"/>
      <c r="G42" s="62"/>
      <c r="H42" s="107"/>
      <c r="I42" s="589"/>
      <c r="J42" s="123"/>
      <c r="K42" s="123"/>
      <c r="L42" s="126"/>
      <c r="M42" s="1322" t="s">
        <v>2946</v>
      </c>
      <c r="N42" s="123"/>
      <c r="O42" s="123"/>
      <c r="P42" s="123"/>
      <c r="Q42" s="124" t="s">
        <v>27</v>
      </c>
      <c r="R42" s="62" t="s">
        <v>2947</v>
      </c>
      <c r="S42" s="62"/>
      <c r="T42" s="62"/>
      <c r="U42" s="62"/>
      <c r="V42" s="62"/>
      <c r="X42" s="62"/>
      <c r="Y42" s="62"/>
      <c r="Z42" s="62"/>
      <c r="AA42" s="62"/>
      <c r="AB42" s="62"/>
      <c r="AC42" s="62"/>
      <c r="AD42" s="108"/>
      <c r="AE42" s="108"/>
      <c r="AF42" s="123"/>
      <c r="AG42" s="123"/>
      <c r="AH42" s="129"/>
      <c r="AI42" s="107"/>
      <c r="AJ42" s="1875"/>
      <c r="AK42" s="1876"/>
      <c r="AL42" s="1876"/>
      <c r="AM42" s="1877"/>
      <c r="AN42" s="124"/>
      <c r="AO42" s="62"/>
      <c r="AP42" s="110"/>
      <c r="AQ42" s="587"/>
      <c r="AR42" s="5"/>
      <c r="AS42" s="587"/>
      <c r="AT42" s="5"/>
      <c r="AU42" s="5"/>
      <c r="AV42" s="5"/>
      <c r="AW42" s="587"/>
    </row>
    <row r="43" spans="1:49" ht="12" customHeight="1">
      <c r="A43" s="1666"/>
      <c r="D43" s="62"/>
      <c r="E43" s="107"/>
      <c r="F43" s="124"/>
      <c r="G43" s="62"/>
      <c r="H43" s="107"/>
      <c r="I43" s="589"/>
      <c r="J43" s="123"/>
      <c r="K43" s="123"/>
      <c r="L43" s="126"/>
      <c r="M43" s="1322" t="s">
        <v>2704</v>
      </c>
      <c r="N43" s="123"/>
      <c r="O43" s="123"/>
      <c r="P43" s="123"/>
      <c r="Q43" s="124"/>
      <c r="R43" s="129" t="s">
        <v>8</v>
      </c>
      <c r="S43" s="1940"/>
      <c r="T43" s="1940"/>
      <c r="U43" s="1940"/>
      <c r="V43" s="1940"/>
      <c r="W43" s="1940"/>
      <c r="X43" s="1940"/>
      <c r="Y43" s="129" t="s">
        <v>94</v>
      </c>
      <c r="Z43" s="1008" t="s">
        <v>2705</v>
      </c>
      <c r="AA43" s="62"/>
      <c r="AB43" s="62"/>
      <c r="AC43" s="62"/>
      <c r="AD43" s="108"/>
      <c r="AE43" s="108"/>
      <c r="AF43" s="123"/>
      <c r="AG43" s="123"/>
      <c r="AH43" s="129"/>
      <c r="AI43" s="107"/>
      <c r="AJ43" s="1875"/>
      <c r="AK43" s="1876"/>
      <c r="AL43" s="1876"/>
      <c r="AM43" s="1877"/>
      <c r="AN43" s="124"/>
      <c r="AO43" s="62"/>
      <c r="AP43" s="110"/>
      <c r="AQ43" s="587"/>
      <c r="AR43" s="5"/>
      <c r="AS43" s="587"/>
      <c r="AT43" s="5"/>
      <c r="AU43" s="5"/>
      <c r="AV43" s="5"/>
      <c r="AW43" s="587"/>
    </row>
    <row r="44" spans="1:49" ht="12" customHeight="1">
      <c r="A44" s="1666"/>
      <c r="D44" s="62"/>
      <c r="E44" s="107"/>
      <c r="F44" s="124"/>
      <c r="G44" s="62"/>
      <c r="H44" s="107"/>
      <c r="I44" s="589"/>
      <c r="J44" s="123"/>
      <c r="K44" s="123"/>
      <c r="L44" s="126"/>
      <c r="M44" s="1301"/>
      <c r="N44" s="139"/>
      <c r="O44" s="139"/>
      <c r="P44" s="139"/>
      <c r="Q44" s="701" t="s">
        <v>1085</v>
      </c>
      <c r="R44" s="116" t="s">
        <v>2990</v>
      </c>
      <c r="S44" s="116"/>
      <c r="T44" s="116"/>
      <c r="U44" s="116"/>
      <c r="V44" s="116"/>
      <c r="W44" s="1303"/>
      <c r="X44" s="116"/>
      <c r="Y44" s="116"/>
      <c r="Z44" s="116"/>
      <c r="AA44" s="116"/>
      <c r="AB44" s="116"/>
      <c r="AC44" s="116"/>
      <c r="AD44" s="122"/>
      <c r="AE44" s="122"/>
      <c r="AF44" s="139"/>
      <c r="AG44" s="139"/>
      <c r="AH44" s="163"/>
      <c r="AI44" s="157"/>
      <c r="AJ44" s="1878"/>
      <c r="AK44" s="1879"/>
      <c r="AL44" s="1879"/>
      <c r="AM44" s="1880"/>
      <c r="AN44" s="124"/>
      <c r="AO44" s="62"/>
      <c r="AP44" s="110"/>
      <c r="AQ44" s="587"/>
      <c r="AR44" s="5"/>
      <c r="AS44" s="587"/>
      <c r="AT44" s="5"/>
      <c r="AU44" s="5"/>
      <c r="AV44" s="5"/>
      <c r="AW44" s="587"/>
    </row>
    <row r="45" spans="1:49" ht="12" customHeight="1">
      <c r="A45" s="1666"/>
      <c r="D45" s="62"/>
      <c r="E45" s="107"/>
      <c r="F45" s="124"/>
      <c r="G45" s="62"/>
      <c r="H45" s="107"/>
      <c r="I45" s="589"/>
      <c r="J45" s="123"/>
      <c r="K45" s="123"/>
      <c r="L45" s="126"/>
      <c r="M45" s="589" t="s">
        <v>2948</v>
      </c>
      <c r="N45" s="123"/>
      <c r="O45" s="123"/>
      <c r="P45" s="123"/>
      <c r="Q45" s="693" t="s">
        <v>1085</v>
      </c>
      <c r="R45" s="62" t="s">
        <v>2450</v>
      </c>
      <c r="S45" s="62"/>
      <c r="T45" s="62"/>
      <c r="U45" s="62"/>
      <c r="V45" s="62"/>
      <c r="X45" s="62"/>
      <c r="Y45" s="62"/>
      <c r="Z45" s="62"/>
      <c r="AA45" s="62"/>
      <c r="AB45" s="62"/>
      <c r="AC45" s="62"/>
      <c r="AD45" s="108"/>
      <c r="AE45" s="108"/>
      <c r="AF45" s="123"/>
      <c r="AG45" s="123"/>
      <c r="AH45" s="129"/>
      <c r="AI45" s="107"/>
      <c r="AJ45" s="693" t="s">
        <v>1085</v>
      </c>
      <c r="AK45" s="63" t="s">
        <v>2119</v>
      </c>
      <c r="AL45" s="63"/>
      <c r="AM45" s="63"/>
      <c r="AN45" s="124"/>
      <c r="AO45" s="62"/>
      <c r="AP45" s="110"/>
      <c r="AQ45" s="587"/>
      <c r="AR45" s="5"/>
      <c r="AS45" s="587"/>
      <c r="AT45" s="5"/>
      <c r="AU45" s="5"/>
      <c r="AV45" s="5"/>
      <c r="AW45" s="587"/>
    </row>
    <row r="46" spans="1:49" ht="12" customHeight="1">
      <c r="A46" s="1666"/>
      <c r="D46" s="62"/>
      <c r="E46" s="107"/>
      <c r="F46" s="124"/>
      <c r="G46" s="62"/>
      <c r="H46" s="107"/>
      <c r="I46" s="589"/>
      <c r="J46" s="123"/>
      <c r="K46" s="123"/>
      <c r="L46" s="126"/>
      <c r="M46" s="589"/>
      <c r="N46" s="123"/>
      <c r="O46" s="123"/>
      <c r="P46" s="123"/>
      <c r="Q46" s="124"/>
      <c r="R46" s="123" t="s">
        <v>8</v>
      </c>
      <c r="S46" s="694" t="s">
        <v>1085</v>
      </c>
      <c r="T46" s="62" t="s">
        <v>2451</v>
      </c>
      <c r="U46" s="62"/>
      <c r="V46" s="62"/>
      <c r="W46" s="62"/>
      <c r="Y46" s="694" t="s">
        <v>1085</v>
      </c>
      <c r="Z46" s="62" t="s">
        <v>2452</v>
      </c>
      <c r="AA46" s="62"/>
      <c r="AB46" s="62"/>
      <c r="AC46" s="62"/>
      <c r="AD46" s="129" t="s">
        <v>94</v>
      </c>
      <c r="AE46" s="129"/>
      <c r="AF46" s="129"/>
      <c r="AG46" s="129"/>
      <c r="AH46" s="129"/>
      <c r="AI46" s="107"/>
      <c r="AJ46" s="693" t="s">
        <v>1085</v>
      </c>
      <c r="AK46" s="63" t="s">
        <v>2459</v>
      </c>
      <c r="AL46" s="63"/>
      <c r="AM46" s="63"/>
      <c r="AN46" s="124"/>
      <c r="AO46" s="62"/>
      <c r="AP46" s="110"/>
      <c r="AQ46" s="587"/>
      <c r="AR46" s="5"/>
      <c r="AS46" s="587"/>
      <c r="AT46" s="5"/>
      <c r="AU46" s="5"/>
      <c r="AV46" s="5"/>
      <c r="AW46" s="587"/>
    </row>
    <row r="47" spans="1:49" ht="12" customHeight="1">
      <c r="A47" s="1666"/>
      <c r="D47" s="62"/>
      <c r="E47" s="107"/>
      <c r="F47" s="124"/>
      <c r="G47" s="62"/>
      <c r="H47" s="107"/>
      <c r="I47" s="589"/>
      <c r="J47" s="123"/>
      <c r="K47" s="123"/>
      <c r="L47" s="126"/>
      <c r="M47" s="1301"/>
      <c r="N47" s="139"/>
      <c r="O47" s="139"/>
      <c r="P47" s="139"/>
      <c r="Q47" s="2435"/>
      <c r="R47" s="1303"/>
      <c r="S47" s="1303"/>
      <c r="T47" s="1303"/>
      <c r="U47" s="1303"/>
      <c r="V47" s="1303"/>
      <c r="W47" s="1303"/>
      <c r="X47" s="116"/>
      <c r="Y47" s="116"/>
      <c r="Z47" s="116"/>
      <c r="AA47" s="116"/>
      <c r="AB47" s="116"/>
      <c r="AC47" s="116"/>
      <c r="AD47" s="122"/>
      <c r="AE47" s="122"/>
      <c r="AF47" s="139"/>
      <c r="AG47" s="139"/>
      <c r="AH47" s="163"/>
      <c r="AI47" s="157"/>
      <c r="AJ47" s="715" t="s">
        <v>1085</v>
      </c>
      <c r="AK47" s="1909"/>
      <c r="AL47" s="1909"/>
      <c r="AM47" s="1910"/>
      <c r="AN47" s="124"/>
      <c r="AO47" s="62"/>
      <c r="AP47" s="110"/>
      <c r="AQ47" s="587"/>
      <c r="AR47" s="5"/>
      <c r="AT47" s="5"/>
      <c r="AU47" s="5"/>
      <c r="AV47" s="5"/>
      <c r="AW47" s="587"/>
    </row>
    <row r="48" spans="1:49" ht="12" customHeight="1">
      <c r="A48" s="1666"/>
      <c r="D48" s="62"/>
      <c r="E48" s="107"/>
      <c r="F48" s="124"/>
      <c r="G48" s="62"/>
      <c r="H48" s="107"/>
      <c r="I48" s="589"/>
      <c r="J48" s="123"/>
      <c r="K48" s="123"/>
      <c r="L48" s="126"/>
      <c r="M48" s="589" t="s">
        <v>2453</v>
      </c>
      <c r="N48" s="123"/>
      <c r="O48" s="123"/>
      <c r="P48" s="123"/>
      <c r="Q48" s="693" t="s">
        <v>1085</v>
      </c>
      <c r="R48" s="62" t="s">
        <v>2453</v>
      </c>
      <c r="S48" s="62"/>
      <c r="T48" s="62"/>
      <c r="U48" s="62"/>
      <c r="V48" s="62"/>
      <c r="W48" s="129" t="s">
        <v>8</v>
      </c>
      <c r="X48" s="1664"/>
      <c r="Y48" s="1664"/>
      <c r="Z48" s="1664"/>
      <c r="AA48" s="1664"/>
      <c r="AB48" s="1664"/>
      <c r="AC48" s="1664"/>
      <c r="AD48" s="1664"/>
      <c r="AE48" s="1664"/>
      <c r="AF48" s="1664"/>
      <c r="AG48" s="129" t="s">
        <v>94</v>
      </c>
      <c r="AH48" s="129"/>
      <c r="AI48" s="107"/>
      <c r="AJ48" s="715" t="s">
        <v>1085</v>
      </c>
      <c r="AK48" s="1909"/>
      <c r="AL48" s="1909"/>
      <c r="AM48" s="1910"/>
      <c r="AN48" s="124"/>
      <c r="AO48" s="62"/>
      <c r="AP48" s="110"/>
      <c r="AQ48" s="587"/>
      <c r="AR48" s="5"/>
      <c r="AS48" s="587"/>
      <c r="AT48" s="5"/>
      <c r="AU48" s="5"/>
      <c r="AV48" s="5"/>
      <c r="AW48" s="587"/>
    </row>
    <row r="49" spans="1:49" ht="12" customHeight="1">
      <c r="A49" s="1666"/>
      <c r="D49" s="62"/>
      <c r="E49" s="107"/>
      <c r="F49" s="124"/>
      <c r="G49" s="62"/>
      <c r="H49" s="107"/>
      <c r="I49" s="589"/>
      <c r="J49" s="123"/>
      <c r="K49" s="123"/>
      <c r="L49" s="126"/>
      <c r="M49" s="1301"/>
      <c r="N49" s="139"/>
      <c r="O49" s="139"/>
      <c r="P49" s="139"/>
      <c r="Q49" s="127"/>
      <c r="R49" s="116"/>
      <c r="S49" s="116"/>
      <c r="T49" s="116"/>
      <c r="U49" s="116"/>
      <c r="V49" s="116"/>
      <c r="W49" s="1303"/>
      <c r="X49" s="116"/>
      <c r="Y49" s="116"/>
      <c r="Z49" s="116"/>
      <c r="AA49" s="116"/>
      <c r="AB49" s="116"/>
      <c r="AC49" s="116"/>
      <c r="AD49" s="122"/>
      <c r="AE49" s="122"/>
      <c r="AF49" s="139"/>
      <c r="AG49" s="139"/>
      <c r="AH49" s="163"/>
      <c r="AI49" s="157"/>
      <c r="AJ49" s="63"/>
      <c r="AK49" s="63"/>
      <c r="AL49" s="63"/>
      <c r="AM49" s="63"/>
      <c r="AN49" s="124"/>
      <c r="AO49" s="62"/>
      <c r="AP49" s="110"/>
      <c r="AQ49" s="587"/>
      <c r="AR49" s="5"/>
      <c r="AS49" s="587"/>
      <c r="AT49" s="5"/>
      <c r="AU49" s="5"/>
      <c r="AV49" s="5"/>
      <c r="AW49" s="587"/>
    </row>
    <row r="50" spans="1:49" ht="12" customHeight="1">
      <c r="A50" s="1666"/>
      <c r="D50" s="62"/>
      <c r="E50" s="107"/>
      <c r="F50" s="124"/>
      <c r="G50" s="62"/>
      <c r="H50" s="107"/>
      <c r="I50" s="589"/>
      <c r="J50" s="123"/>
      <c r="K50" s="123"/>
      <c r="L50" s="126"/>
      <c r="M50" s="1921" t="s">
        <v>2949</v>
      </c>
      <c r="N50" s="1922"/>
      <c r="O50" s="1922"/>
      <c r="P50" s="1923"/>
      <c r="Q50" s="693" t="s">
        <v>1085</v>
      </c>
      <c r="R50" s="113" t="s">
        <v>2950</v>
      </c>
      <c r="S50" s="113"/>
      <c r="T50" s="113"/>
      <c r="U50" s="113"/>
      <c r="V50" s="113"/>
      <c r="W50" s="1324"/>
      <c r="X50" s="113"/>
      <c r="Y50" s="113"/>
      <c r="Z50" s="113"/>
      <c r="AA50" s="113"/>
      <c r="AB50" s="113"/>
      <c r="AC50" s="113"/>
      <c r="AD50" s="114"/>
      <c r="AE50" s="114"/>
      <c r="AF50" s="144"/>
      <c r="AG50" s="144"/>
      <c r="AH50" s="162"/>
      <c r="AI50" s="545"/>
      <c r="AJ50" s="109"/>
      <c r="AN50" s="124"/>
      <c r="AO50" s="62"/>
      <c r="AP50" s="1312"/>
      <c r="AQ50" s="74"/>
      <c r="AS50" s="587"/>
      <c r="AT50" s="5"/>
      <c r="AU50" s="5"/>
      <c r="AV50" s="5"/>
      <c r="AW50" s="587"/>
    </row>
    <row r="51" spans="1:49" ht="12" customHeight="1">
      <c r="A51" s="1666"/>
      <c r="D51" s="62"/>
      <c r="E51" s="107"/>
      <c r="F51" s="124"/>
      <c r="G51" s="62"/>
      <c r="H51" s="107"/>
      <c r="I51" s="1301"/>
      <c r="J51" s="139"/>
      <c r="K51" s="139"/>
      <c r="L51" s="128"/>
      <c r="M51" s="1934"/>
      <c r="N51" s="1935"/>
      <c r="O51" s="1935"/>
      <c r="P51" s="1936"/>
      <c r="Q51" s="127"/>
      <c r="R51" s="163" t="s">
        <v>8</v>
      </c>
      <c r="S51" s="1657"/>
      <c r="T51" s="1657"/>
      <c r="U51" s="1657"/>
      <c r="V51" s="1657"/>
      <c r="W51" s="1657"/>
      <c r="X51" s="1657"/>
      <c r="Y51" s="1657"/>
      <c r="Z51" s="1657"/>
      <c r="AA51" s="1657"/>
      <c r="AB51" s="1657"/>
      <c r="AC51" s="1657"/>
      <c r="AD51" s="1657"/>
      <c r="AE51" s="1657"/>
      <c r="AF51" s="1657"/>
      <c r="AG51" s="163" t="s">
        <v>94</v>
      </c>
      <c r="AH51" s="163"/>
      <c r="AI51" s="549"/>
      <c r="AJ51" s="117"/>
      <c r="AK51" s="1303"/>
      <c r="AL51" s="1303"/>
      <c r="AM51" s="1303"/>
      <c r="AN51" s="127"/>
      <c r="AO51" s="116"/>
      <c r="AP51" s="1314"/>
      <c r="AQ51" s="74"/>
      <c r="AS51" s="587"/>
      <c r="AT51" s="5"/>
      <c r="AU51" s="5"/>
      <c r="AV51" s="5"/>
      <c r="AW51" s="587"/>
    </row>
    <row r="52" spans="1:49" ht="12" customHeight="1">
      <c r="A52" s="1666"/>
      <c r="D52" s="62"/>
      <c r="E52" s="107"/>
      <c r="F52" s="124"/>
      <c r="G52" s="62"/>
      <c r="H52" s="107"/>
      <c r="I52" s="589" t="s">
        <v>2456</v>
      </c>
      <c r="J52" s="123"/>
      <c r="K52" s="123"/>
      <c r="L52" s="126"/>
      <c r="M52" s="589" t="s">
        <v>2457</v>
      </c>
      <c r="N52" s="123"/>
      <c r="O52" s="123"/>
      <c r="P52" s="123"/>
      <c r="Q52" s="124"/>
      <c r="R52" s="129" t="s">
        <v>8</v>
      </c>
      <c r="S52" s="1664"/>
      <c r="T52" s="1664"/>
      <c r="U52" s="1664"/>
      <c r="V52" s="1664"/>
      <c r="W52" s="1664"/>
      <c r="X52" s="1664"/>
      <c r="Y52" s="1664"/>
      <c r="Z52" s="1664"/>
      <c r="AA52" s="1664"/>
      <c r="AB52" s="1664"/>
      <c r="AC52" s="1664"/>
      <c r="AD52" s="1664"/>
      <c r="AE52" s="1664"/>
      <c r="AF52" s="1664"/>
      <c r="AG52" s="129" t="s">
        <v>94</v>
      </c>
      <c r="AH52" s="129"/>
      <c r="AI52" s="107"/>
      <c r="AJ52" s="693" t="s">
        <v>1085</v>
      </c>
      <c r="AK52" s="63" t="s">
        <v>2119</v>
      </c>
      <c r="AL52" s="63"/>
      <c r="AM52" s="63"/>
      <c r="AN52" s="124"/>
      <c r="AO52" s="62"/>
      <c r="AP52" s="110"/>
      <c r="AQ52" s="587"/>
      <c r="AR52" s="5"/>
      <c r="AS52" s="587"/>
      <c r="AT52" s="5"/>
      <c r="AU52" s="5"/>
      <c r="AV52" s="5"/>
      <c r="AW52" s="587"/>
    </row>
    <row r="53" spans="1:49" ht="12" customHeight="1">
      <c r="A53" s="1666"/>
      <c r="D53" s="62"/>
      <c r="E53" s="107"/>
      <c r="F53" s="124"/>
      <c r="G53" s="62"/>
      <c r="H53" s="107"/>
      <c r="I53" s="589" t="s">
        <v>2458</v>
      </c>
      <c r="J53" s="123"/>
      <c r="K53" s="123"/>
      <c r="L53" s="126"/>
      <c r="M53" s="1301"/>
      <c r="N53" s="139"/>
      <c r="O53" s="139"/>
      <c r="P53" s="139"/>
      <c r="Q53" s="127"/>
      <c r="R53" s="116"/>
      <c r="S53" s="116"/>
      <c r="T53" s="116"/>
      <c r="U53" s="116"/>
      <c r="V53" s="116"/>
      <c r="W53" s="1303"/>
      <c r="X53" s="116"/>
      <c r="Y53" s="116"/>
      <c r="Z53" s="116"/>
      <c r="AA53" s="116"/>
      <c r="AB53" s="116"/>
      <c r="AC53" s="116"/>
      <c r="AD53" s="122"/>
      <c r="AE53" s="122"/>
      <c r="AF53" s="139"/>
      <c r="AG53" s="139"/>
      <c r="AH53" s="163"/>
      <c r="AI53" s="157"/>
      <c r="AJ53" s="693" t="s">
        <v>1085</v>
      </c>
      <c r="AK53" s="63" t="s">
        <v>2459</v>
      </c>
      <c r="AL53" s="63"/>
      <c r="AM53" s="63"/>
      <c r="AN53" s="124"/>
      <c r="AO53" s="62"/>
      <c r="AP53" s="110"/>
      <c r="AQ53" s="587"/>
      <c r="AR53" s="5"/>
      <c r="AS53" s="587"/>
      <c r="AT53" s="5"/>
      <c r="AU53" s="5"/>
      <c r="AV53" s="5"/>
      <c r="AW53" s="587"/>
    </row>
    <row r="54" spans="1:49" ht="12" customHeight="1">
      <c r="A54" s="1666"/>
      <c r="D54" s="62"/>
      <c r="E54" s="107"/>
      <c r="F54" s="124"/>
      <c r="G54" s="62"/>
      <c r="H54" s="107"/>
      <c r="I54" s="589"/>
      <c r="J54" s="123"/>
      <c r="K54" s="123"/>
      <c r="L54" s="126"/>
      <c r="M54" s="589" t="s">
        <v>2460</v>
      </c>
      <c r="N54" s="123"/>
      <c r="O54" s="123"/>
      <c r="P54" s="123"/>
      <c r="Q54" s="124"/>
      <c r="R54" s="129" t="s">
        <v>8</v>
      </c>
      <c r="S54" s="1664"/>
      <c r="T54" s="1664"/>
      <c r="U54" s="1664"/>
      <c r="V54" s="1664"/>
      <c r="W54" s="1664"/>
      <c r="X54" s="1664"/>
      <c r="Y54" s="1664"/>
      <c r="Z54" s="1664"/>
      <c r="AA54" s="1664"/>
      <c r="AB54" s="1664"/>
      <c r="AC54" s="1664"/>
      <c r="AD54" s="1664"/>
      <c r="AE54" s="1664"/>
      <c r="AF54" s="1664"/>
      <c r="AG54" s="129" t="s">
        <v>94</v>
      </c>
      <c r="AH54" s="129"/>
      <c r="AI54" s="107"/>
      <c r="AJ54" s="693" t="s">
        <v>1085</v>
      </c>
      <c r="AK54" s="63" t="s">
        <v>2951</v>
      </c>
      <c r="AL54" s="63"/>
      <c r="AM54" s="63"/>
      <c r="AN54" s="124"/>
      <c r="AO54" s="62"/>
      <c r="AP54" s="110"/>
      <c r="AQ54" s="587"/>
      <c r="AR54" s="5"/>
      <c r="AS54" s="587"/>
      <c r="AT54" s="5"/>
      <c r="AU54" s="5"/>
      <c r="AV54" s="5"/>
      <c r="AW54" s="587"/>
    </row>
    <row r="55" spans="1:49" ht="12" customHeight="1">
      <c r="A55" s="1666"/>
      <c r="D55" s="62"/>
      <c r="E55" s="107"/>
      <c r="F55" s="124"/>
      <c r="G55" s="62"/>
      <c r="H55" s="107"/>
      <c r="I55" s="589"/>
      <c r="J55" s="123"/>
      <c r="K55" s="123"/>
      <c r="L55" s="126"/>
      <c r="M55" s="1301"/>
      <c r="N55" s="139"/>
      <c r="O55" s="139"/>
      <c r="P55" s="139"/>
      <c r="Q55" s="127"/>
      <c r="R55" s="116"/>
      <c r="S55" s="116"/>
      <c r="T55" s="116"/>
      <c r="U55" s="116"/>
      <c r="V55" s="116"/>
      <c r="W55" s="1303"/>
      <c r="X55" s="116"/>
      <c r="Y55" s="116"/>
      <c r="Z55" s="116"/>
      <c r="AA55" s="116"/>
      <c r="AB55" s="116"/>
      <c r="AC55" s="116"/>
      <c r="AD55" s="122"/>
      <c r="AE55" s="122"/>
      <c r="AF55" s="139"/>
      <c r="AG55" s="139"/>
      <c r="AH55" s="163"/>
      <c r="AI55" s="157"/>
      <c r="AJ55" s="715" t="s">
        <v>1085</v>
      </c>
      <c r="AK55" s="1909"/>
      <c r="AL55" s="1909"/>
      <c r="AM55" s="1910"/>
      <c r="AN55" s="124"/>
      <c r="AO55" s="62"/>
      <c r="AP55" s="110"/>
      <c r="AQ55" s="587"/>
      <c r="AR55" s="5"/>
      <c r="AS55" s="587"/>
      <c r="AT55" s="5"/>
      <c r="AU55" s="5"/>
      <c r="AV55" s="5"/>
      <c r="AW55" s="587"/>
    </row>
    <row r="56" spans="1:49" ht="12" customHeight="1">
      <c r="A56" s="1666"/>
      <c r="D56" s="62"/>
      <c r="E56" s="107"/>
      <c r="F56" s="124"/>
      <c r="G56" s="62"/>
      <c r="H56" s="107"/>
      <c r="I56" s="589"/>
      <c r="J56" s="123"/>
      <c r="K56" s="123"/>
      <c r="L56" s="126"/>
      <c r="M56" s="589" t="s">
        <v>2461</v>
      </c>
      <c r="N56" s="123"/>
      <c r="O56" s="123"/>
      <c r="P56" s="123"/>
      <c r="Q56" s="124"/>
      <c r="R56" s="129" t="s">
        <v>8</v>
      </c>
      <c r="S56" s="1664"/>
      <c r="T56" s="1664"/>
      <c r="U56" s="1664"/>
      <c r="V56" s="1664"/>
      <c r="W56" s="1664"/>
      <c r="X56" s="1664"/>
      <c r="Y56" s="1664"/>
      <c r="Z56" s="1664"/>
      <c r="AA56" s="1664"/>
      <c r="AB56" s="1664"/>
      <c r="AC56" s="1664"/>
      <c r="AD56" s="1664"/>
      <c r="AE56" s="1664"/>
      <c r="AF56" s="1664"/>
      <c r="AG56" s="129" t="s">
        <v>94</v>
      </c>
      <c r="AH56" s="129"/>
      <c r="AI56" s="107"/>
      <c r="AJ56" s="63"/>
      <c r="AK56" s="63"/>
      <c r="AL56" s="63"/>
      <c r="AM56" s="63"/>
      <c r="AN56" s="124"/>
      <c r="AO56" s="62"/>
      <c r="AP56" s="110"/>
      <c r="AQ56" s="587"/>
      <c r="AR56" s="5"/>
      <c r="AS56" s="587"/>
      <c r="AT56" s="5"/>
      <c r="AU56" s="5"/>
      <c r="AV56" s="5"/>
      <c r="AW56" s="587"/>
    </row>
    <row r="57" spans="1:49" ht="12" customHeight="1">
      <c r="A57" s="1666"/>
      <c r="D57" s="62"/>
      <c r="E57" s="107"/>
      <c r="F57" s="124"/>
      <c r="G57" s="62"/>
      <c r="H57" s="107"/>
      <c r="I57" s="589"/>
      <c r="J57" s="123"/>
      <c r="K57" s="123"/>
      <c r="L57" s="126"/>
      <c r="M57" s="1301" t="s">
        <v>2462</v>
      </c>
      <c r="N57" s="139"/>
      <c r="O57" s="139"/>
      <c r="P57" s="139"/>
      <c r="Q57" s="127"/>
      <c r="R57" s="116"/>
      <c r="S57" s="116"/>
      <c r="T57" s="116"/>
      <c r="U57" s="116"/>
      <c r="V57" s="116"/>
      <c r="W57" s="1303"/>
      <c r="X57" s="116"/>
      <c r="Y57" s="116"/>
      <c r="Z57" s="116"/>
      <c r="AA57" s="116"/>
      <c r="AB57" s="116"/>
      <c r="AC57" s="116"/>
      <c r="AD57" s="122"/>
      <c r="AE57" s="122"/>
      <c r="AF57" s="139"/>
      <c r="AG57" s="139"/>
      <c r="AH57" s="163"/>
      <c r="AI57" s="157"/>
      <c r="AJ57" s="63"/>
      <c r="AK57" s="63"/>
      <c r="AL57" s="63"/>
      <c r="AM57" s="63"/>
      <c r="AN57" s="124"/>
      <c r="AO57" s="62"/>
      <c r="AP57" s="110"/>
      <c r="AQ57" s="587"/>
      <c r="AR57" s="5"/>
      <c r="AS57" s="587"/>
      <c r="AT57" s="5"/>
      <c r="AU57" s="5"/>
      <c r="AV57" s="5"/>
      <c r="AW57" s="587"/>
    </row>
    <row r="58" spans="1:49" ht="12" customHeight="1">
      <c r="A58" s="1666"/>
      <c r="D58" s="62"/>
      <c r="E58" s="107"/>
      <c r="F58" s="124"/>
      <c r="G58" s="62"/>
      <c r="H58" s="107"/>
      <c r="I58" s="589"/>
      <c r="J58" s="123"/>
      <c r="K58" s="123"/>
      <c r="L58" s="126"/>
      <c r="M58" s="589" t="s">
        <v>2463</v>
      </c>
      <c r="N58" s="123"/>
      <c r="O58" s="123"/>
      <c r="P58" s="123"/>
      <c r="Q58" s="124" t="s">
        <v>2464</v>
      </c>
      <c r="R58" s="62"/>
      <c r="S58" s="62"/>
      <c r="T58" s="62"/>
      <c r="U58" s="129" t="s">
        <v>8</v>
      </c>
      <c r="V58" s="1884"/>
      <c r="W58" s="1884"/>
      <c r="X58" s="1884"/>
      <c r="Y58" s="1884"/>
      <c r="Z58" s="1884"/>
      <c r="AA58" s="1884"/>
      <c r="AB58" s="1884"/>
      <c r="AC58" s="1884"/>
      <c r="AD58" s="1884"/>
      <c r="AE58" s="1884"/>
      <c r="AF58" s="1884"/>
      <c r="AG58" s="129" t="s">
        <v>94</v>
      </c>
      <c r="AH58" s="129"/>
      <c r="AI58" s="107"/>
      <c r="AJ58" s="63"/>
      <c r="AK58" s="63"/>
      <c r="AL58" s="63"/>
      <c r="AM58" s="63"/>
      <c r="AN58" s="124"/>
      <c r="AO58" s="62"/>
      <c r="AP58" s="110"/>
      <c r="AQ58" s="587"/>
      <c r="AR58" s="5"/>
      <c r="AS58" s="587"/>
      <c r="AT58" s="5"/>
      <c r="AU58" s="5"/>
      <c r="AV58" s="5"/>
      <c r="AW58" s="587"/>
    </row>
    <row r="59" spans="1:49" ht="12" customHeight="1">
      <c r="A59" s="1666"/>
      <c r="D59" s="62"/>
      <c r="E59" s="107"/>
      <c r="F59" s="124"/>
      <c r="G59" s="62"/>
      <c r="H59" s="107"/>
      <c r="I59" s="589"/>
      <c r="J59" s="123"/>
      <c r="K59" s="123"/>
      <c r="L59" s="126"/>
      <c r="M59" s="589"/>
      <c r="N59" s="123"/>
      <c r="O59" s="123"/>
      <c r="P59" s="123"/>
      <c r="Q59" s="124"/>
      <c r="R59" s="62" t="s">
        <v>27</v>
      </c>
      <c r="S59" s="62" t="s">
        <v>2465</v>
      </c>
      <c r="T59" s="62"/>
      <c r="U59" s="62"/>
      <c r="V59" s="62"/>
      <c r="W59" s="694" t="s">
        <v>1085</v>
      </c>
      <c r="X59" s="62" t="s">
        <v>2466</v>
      </c>
      <c r="Y59" s="62"/>
      <c r="Z59" s="62"/>
      <c r="AA59" s="62"/>
      <c r="AB59" s="62"/>
      <c r="AC59" s="694" t="s">
        <v>1085</v>
      </c>
      <c r="AD59" s="63" t="s">
        <v>2467</v>
      </c>
      <c r="AE59" s="108"/>
      <c r="AF59" s="123"/>
      <c r="AG59" s="123"/>
      <c r="AH59" s="129"/>
      <c r="AI59" s="107"/>
      <c r="AJ59" s="63"/>
      <c r="AK59" s="63"/>
      <c r="AL59" s="63"/>
      <c r="AM59" s="63"/>
      <c r="AN59" s="124"/>
      <c r="AO59" s="62"/>
      <c r="AP59" s="110"/>
      <c r="AQ59" s="587"/>
      <c r="AR59" s="5"/>
      <c r="AS59" s="5"/>
      <c r="AT59" s="5"/>
      <c r="AU59" s="5"/>
      <c r="AV59" s="5"/>
      <c r="AW59" s="587"/>
    </row>
    <row r="60" spans="1:49" ht="12" customHeight="1">
      <c r="A60" s="1666"/>
      <c r="D60" s="62"/>
      <c r="E60" s="107"/>
      <c r="F60" s="124"/>
      <c r="G60" s="62"/>
      <c r="H60" s="107"/>
      <c r="I60" s="589"/>
      <c r="J60" s="123"/>
      <c r="K60" s="123"/>
      <c r="L60" s="126"/>
      <c r="M60" s="589"/>
      <c r="N60" s="123"/>
      <c r="O60" s="123"/>
      <c r="P60" s="123"/>
      <c r="Q60" s="124"/>
      <c r="R60" s="62" t="s">
        <v>27</v>
      </c>
      <c r="S60" s="62" t="s">
        <v>2468</v>
      </c>
      <c r="T60" s="62"/>
      <c r="U60" s="62"/>
      <c r="V60" s="62"/>
      <c r="W60" s="694" t="s">
        <v>1085</v>
      </c>
      <c r="X60" s="62" t="s">
        <v>2469</v>
      </c>
      <c r="Y60" s="62"/>
      <c r="Z60" s="62"/>
      <c r="AA60" s="62"/>
      <c r="AB60" s="62"/>
      <c r="AC60" s="62"/>
      <c r="AD60" s="108"/>
      <c r="AE60" s="108"/>
      <c r="AF60" s="123"/>
      <c r="AG60" s="123"/>
      <c r="AH60" s="129"/>
      <c r="AI60" s="107"/>
      <c r="AJ60" s="63"/>
      <c r="AK60" s="63"/>
      <c r="AL60" s="63"/>
      <c r="AM60" s="63"/>
      <c r="AN60" s="124"/>
      <c r="AO60" s="62"/>
      <c r="AP60" s="110"/>
      <c r="AQ60" s="587"/>
      <c r="AR60" s="5"/>
      <c r="AS60" s="587"/>
      <c r="AT60" s="5"/>
      <c r="AU60" s="5"/>
      <c r="AV60" s="5"/>
      <c r="AW60" s="587"/>
    </row>
    <row r="61" spans="1:49" ht="12" customHeight="1">
      <c r="A61" s="1666"/>
      <c r="D61" s="62"/>
      <c r="E61" s="107"/>
      <c r="F61" s="124"/>
      <c r="G61" s="62"/>
      <c r="H61" s="107"/>
      <c r="I61" s="589"/>
      <c r="J61" s="123"/>
      <c r="K61" s="123"/>
      <c r="L61" s="126"/>
      <c r="M61" s="589"/>
      <c r="N61" s="123"/>
      <c r="O61" s="123"/>
      <c r="P61" s="123"/>
      <c r="Q61" s="124"/>
      <c r="R61" s="62"/>
      <c r="S61" s="62"/>
      <c r="T61" s="62"/>
      <c r="U61" s="62"/>
      <c r="V61" s="62"/>
      <c r="W61" s="129" t="s">
        <v>8</v>
      </c>
      <c r="X61" s="1661"/>
      <c r="Y61" s="1661"/>
      <c r="Z61" s="1661"/>
      <c r="AA61" s="1661"/>
      <c r="AB61" s="1661"/>
      <c r="AC61" s="1661"/>
      <c r="AD61" s="1661"/>
      <c r="AE61" s="1661"/>
      <c r="AF61" s="1661"/>
      <c r="AG61" s="129" t="s">
        <v>94</v>
      </c>
      <c r="AH61" s="129"/>
      <c r="AI61" s="107"/>
      <c r="AJ61" s="63"/>
      <c r="AK61" s="63"/>
      <c r="AL61" s="63"/>
      <c r="AM61" s="63"/>
      <c r="AN61" s="124"/>
      <c r="AO61" s="62"/>
      <c r="AP61" s="110"/>
      <c r="AQ61" s="587"/>
      <c r="AR61" s="5"/>
      <c r="AS61" s="587"/>
      <c r="AT61" s="5"/>
      <c r="AU61" s="5"/>
      <c r="AV61" s="5"/>
      <c r="AW61" s="587"/>
    </row>
    <row r="62" spans="1:49" ht="12" customHeight="1">
      <c r="A62" s="1666"/>
      <c r="D62" s="62"/>
      <c r="E62" s="107"/>
      <c r="F62" s="124"/>
      <c r="G62" s="62"/>
      <c r="H62" s="107"/>
      <c r="I62" s="589"/>
      <c r="J62" s="123"/>
      <c r="K62" s="123"/>
      <c r="L62" s="126"/>
      <c r="M62" s="589"/>
      <c r="N62" s="123"/>
      <c r="O62" s="123"/>
      <c r="P62" s="123"/>
      <c r="Q62" s="124"/>
      <c r="R62" s="62" t="s">
        <v>27</v>
      </c>
      <c r="S62" s="62" t="s">
        <v>2470</v>
      </c>
      <c r="T62" s="62"/>
      <c r="U62" s="62"/>
      <c r="V62" s="62"/>
      <c r="W62" s="694" t="s">
        <v>1085</v>
      </c>
      <c r="X62" s="62" t="s">
        <v>2471</v>
      </c>
      <c r="Y62" s="62"/>
      <c r="Z62" s="62"/>
      <c r="AA62" s="62"/>
      <c r="AB62" s="62"/>
      <c r="AC62" s="62"/>
      <c r="AD62" s="108"/>
      <c r="AE62" s="108"/>
      <c r="AF62" s="123"/>
      <c r="AG62" s="123"/>
      <c r="AH62" s="129"/>
      <c r="AI62" s="107"/>
      <c r="AJ62" s="63"/>
      <c r="AK62" s="63"/>
      <c r="AL62" s="63"/>
      <c r="AM62" s="63"/>
      <c r="AN62" s="124"/>
      <c r="AO62" s="62"/>
      <c r="AP62" s="110"/>
      <c r="AQ62" s="587"/>
      <c r="AR62" s="5"/>
      <c r="AS62" s="587"/>
      <c r="AT62" s="5"/>
      <c r="AU62" s="5"/>
      <c r="AV62" s="5"/>
      <c r="AW62" s="587"/>
    </row>
    <row r="63" spans="1:49" ht="12" customHeight="1">
      <c r="A63" s="1666"/>
      <c r="D63" s="62"/>
      <c r="E63" s="107"/>
      <c r="F63" s="124"/>
      <c r="G63" s="62"/>
      <c r="H63" s="107"/>
      <c r="I63" s="589"/>
      <c r="J63" s="123"/>
      <c r="K63" s="123"/>
      <c r="L63" s="126"/>
      <c r="M63" s="589"/>
      <c r="N63" s="123"/>
      <c r="O63" s="123"/>
      <c r="P63" s="123"/>
      <c r="Q63" s="124"/>
      <c r="R63" s="62" t="s">
        <v>27</v>
      </c>
      <c r="S63" s="62" t="s">
        <v>2472</v>
      </c>
      <c r="T63" s="62"/>
      <c r="U63" s="62"/>
      <c r="V63" s="62"/>
      <c r="W63" s="694" t="s">
        <v>1085</v>
      </c>
      <c r="X63" s="62" t="s">
        <v>2473</v>
      </c>
      <c r="Y63" s="62"/>
      <c r="Z63" s="62"/>
      <c r="AA63" s="62"/>
      <c r="AB63" s="62"/>
      <c r="AC63" s="62"/>
      <c r="AD63" s="108"/>
      <c r="AE63" s="108"/>
      <c r="AF63" s="123"/>
      <c r="AG63" s="123"/>
      <c r="AH63" s="129"/>
      <c r="AI63" s="107"/>
      <c r="AJ63" s="63"/>
      <c r="AK63" s="63"/>
      <c r="AL63" s="63"/>
      <c r="AM63" s="63"/>
      <c r="AN63" s="124"/>
      <c r="AO63" s="62"/>
      <c r="AP63" s="110"/>
      <c r="AQ63" s="587"/>
      <c r="AR63" s="5"/>
      <c r="AS63" s="587"/>
      <c r="AT63" s="5"/>
      <c r="AU63" s="5"/>
      <c r="AV63" s="5"/>
      <c r="AW63" s="587"/>
    </row>
    <row r="64" spans="1:49" ht="12" customHeight="1">
      <c r="A64" s="1666"/>
      <c r="D64" s="62"/>
      <c r="E64" s="107"/>
      <c r="F64" s="124"/>
      <c r="G64" s="62"/>
      <c r="H64" s="107"/>
      <c r="I64" s="589"/>
      <c r="J64" s="123"/>
      <c r="K64" s="123"/>
      <c r="L64" s="126"/>
      <c r="M64" s="1301"/>
      <c r="N64" s="139"/>
      <c r="O64" s="139"/>
      <c r="P64" s="139"/>
      <c r="Q64" s="127"/>
      <c r="R64" s="116"/>
      <c r="S64" s="116"/>
      <c r="T64" s="116"/>
      <c r="U64" s="116"/>
      <c r="V64" s="116"/>
      <c r="W64" s="1303"/>
      <c r="X64" s="116"/>
      <c r="Y64" s="116"/>
      <c r="Z64" s="116"/>
      <c r="AA64" s="116"/>
      <c r="AB64" s="116"/>
      <c r="AC64" s="116"/>
      <c r="AD64" s="122"/>
      <c r="AE64" s="122"/>
      <c r="AF64" s="139"/>
      <c r="AG64" s="139"/>
      <c r="AH64" s="163"/>
      <c r="AI64" s="157"/>
      <c r="AJ64" s="63"/>
      <c r="AK64" s="63"/>
      <c r="AL64" s="63"/>
      <c r="AM64" s="63"/>
      <c r="AN64" s="124"/>
      <c r="AO64" s="62"/>
      <c r="AP64" s="110"/>
      <c r="AQ64" s="587"/>
      <c r="AR64" s="5"/>
      <c r="AS64" s="5"/>
      <c r="AT64" s="5"/>
      <c r="AU64" s="5"/>
      <c r="AV64" s="5"/>
      <c r="AW64" s="5"/>
    </row>
    <row r="65" spans="1:49" ht="12" customHeight="1">
      <c r="A65" s="1666"/>
      <c r="D65" s="62"/>
      <c r="E65" s="107"/>
      <c r="F65" s="124"/>
      <c r="G65" s="62"/>
      <c r="H65" s="107"/>
      <c r="I65" s="589"/>
      <c r="J65" s="123"/>
      <c r="K65" s="123"/>
      <c r="L65" s="126"/>
      <c r="M65" s="589" t="s">
        <v>2474</v>
      </c>
      <c r="N65" s="123"/>
      <c r="O65" s="123"/>
      <c r="P65" s="123"/>
      <c r="Q65" s="143" t="s">
        <v>27</v>
      </c>
      <c r="R65" s="62" t="s">
        <v>2451</v>
      </c>
      <c r="S65" s="62"/>
      <c r="T65" s="62"/>
      <c r="U65" s="62"/>
      <c r="V65" s="62"/>
      <c r="W65" s="129" t="s">
        <v>8</v>
      </c>
      <c r="X65" s="1664"/>
      <c r="Y65" s="1664"/>
      <c r="Z65" s="1664"/>
      <c r="AA65" s="1664"/>
      <c r="AB65" s="1664"/>
      <c r="AC65" s="1664"/>
      <c r="AD65" s="1664"/>
      <c r="AE65" s="1664"/>
      <c r="AF65" s="1664"/>
      <c r="AG65" s="129" t="s">
        <v>94</v>
      </c>
      <c r="AH65" s="129"/>
      <c r="AI65" s="107"/>
      <c r="AJ65" s="63"/>
      <c r="AK65" s="63"/>
      <c r="AL65" s="63"/>
      <c r="AM65" s="63"/>
      <c r="AN65" s="124"/>
      <c r="AO65" s="62"/>
      <c r="AP65" s="110"/>
      <c r="AQ65" s="587"/>
      <c r="AR65" s="5"/>
      <c r="AS65" s="587"/>
      <c r="AT65" s="5"/>
      <c r="AU65" s="5"/>
      <c r="AV65" s="5"/>
      <c r="AW65" s="587"/>
    </row>
    <row r="66" spans="1:49" ht="12" customHeight="1">
      <c r="A66" s="1666"/>
      <c r="D66" s="62"/>
      <c r="E66" s="107"/>
      <c r="F66" s="124"/>
      <c r="G66" s="62"/>
      <c r="H66" s="107"/>
      <c r="I66" s="589"/>
      <c r="J66" s="123"/>
      <c r="K66" s="123"/>
      <c r="L66" s="126"/>
      <c r="M66" s="589"/>
      <c r="N66" s="123"/>
      <c r="O66" s="123"/>
      <c r="P66" s="123"/>
      <c r="Q66" s="124" t="s">
        <v>27</v>
      </c>
      <c r="R66" s="62" t="s">
        <v>2952</v>
      </c>
      <c r="S66" s="62"/>
      <c r="T66" s="62"/>
      <c r="U66" s="62"/>
      <c r="V66" s="62"/>
      <c r="W66" s="129" t="s">
        <v>8</v>
      </c>
      <c r="X66" s="1661"/>
      <c r="Y66" s="1661"/>
      <c r="Z66" s="1661"/>
      <c r="AA66" s="1661"/>
      <c r="AB66" s="1661"/>
      <c r="AC66" s="1661"/>
      <c r="AD66" s="1661"/>
      <c r="AE66" s="1661"/>
      <c r="AF66" s="1661"/>
      <c r="AG66" s="129" t="s">
        <v>94</v>
      </c>
      <c r="AH66" s="129"/>
      <c r="AI66" s="107"/>
      <c r="AJ66" s="63"/>
      <c r="AK66" s="63"/>
      <c r="AL66" s="63"/>
      <c r="AM66" s="63"/>
      <c r="AN66" s="124"/>
      <c r="AO66" s="62"/>
      <c r="AP66" s="110"/>
      <c r="AQ66" s="587"/>
      <c r="AR66" s="5"/>
      <c r="AS66" s="587"/>
      <c r="AT66" s="5"/>
      <c r="AU66" s="5"/>
      <c r="AV66" s="5"/>
      <c r="AW66" s="587"/>
    </row>
    <row r="67" spans="1:49" ht="12" customHeight="1">
      <c r="A67" s="1666"/>
      <c r="D67" s="62"/>
      <c r="E67" s="107"/>
      <c r="F67" s="124"/>
      <c r="G67" s="62"/>
      <c r="H67" s="107"/>
      <c r="I67" s="589"/>
      <c r="J67" s="123"/>
      <c r="K67" s="123"/>
      <c r="L67" s="126"/>
      <c r="M67" s="589"/>
      <c r="N67" s="123"/>
      <c r="O67" s="123"/>
      <c r="P67" s="123"/>
      <c r="Q67" s="124" t="s">
        <v>27</v>
      </c>
      <c r="R67" s="62" t="s">
        <v>2475</v>
      </c>
      <c r="S67" s="62"/>
      <c r="T67" s="62"/>
      <c r="U67" s="62"/>
      <c r="V67" s="62"/>
      <c r="W67" s="129" t="s">
        <v>8</v>
      </c>
      <c r="X67" s="1661"/>
      <c r="Y67" s="1661"/>
      <c r="Z67" s="1661"/>
      <c r="AA67" s="1661"/>
      <c r="AB67" s="1661"/>
      <c r="AC67" s="1661"/>
      <c r="AD67" s="1661"/>
      <c r="AE67" s="1661"/>
      <c r="AF67" s="1661"/>
      <c r="AG67" s="129" t="s">
        <v>94</v>
      </c>
      <c r="AH67" s="129"/>
      <c r="AI67" s="107"/>
      <c r="AJ67" s="63"/>
      <c r="AK67" s="63"/>
      <c r="AL67" s="63"/>
      <c r="AM67" s="63"/>
      <c r="AN67" s="124"/>
      <c r="AO67" s="62"/>
      <c r="AP67" s="110"/>
      <c r="AQ67" s="587"/>
      <c r="AR67" s="5"/>
      <c r="AS67" s="587"/>
      <c r="AT67" s="5"/>
      <c r="AU67" s="5"/>
      <c r="AV67" s="5"/>
      <c r="AW67" s="587"/>
    </row>
    <row r="68" spans="1:49" ht="12" customHeight="1">
      <c r="A68" s="1666"/>
      <c r="D68" s="62"/>
      <c r="E68" s="107"/>
      <c r="F68" s="124"/>
      <c r="G68" s="62"/>
      <c r="H68" s="107"/>
      <c r="I68" s="589"/>
      <c r="J68" s="123"/>
      <c r="K68" s="123"/>
      <c r="L68" s="126"/>
      <c r="M68" s="1301"/>
      <c r="N68" s="139"/>
      <c r="O68" s="139"/>
      <c r="P68" s="139"/>
      <c r="Q68" s="127"/>
      <c r="R68" s="116"/>
      <c r="S68" s="116"/>
      <c r="T68" s="116"/>
      <c r="U68" s="116"/>
      <c r="V68" s="116"/>
      <c r="W68" s="163"/>
      <c r="X68" s="163"/>
      <c r="Y68" s="163"/>
      <c r="Z68" s="163"/>
      <c r="AA68" s="163"/>
      <c r="AB68" s="163"/>
      <c r="AC68" s="163"/>
      <c r="AD68" s="163"/>
      <c r="AE68" s="163"/>
      <c r="AF68" s="163"/>
      <c r="AG68" s="163"/>
      <c r="AH68" s="163"/>
      <c r="AI68" s="157"/>
      <c r="AJ68" s="63"/>
      <c r="AK68" s="63"/>
      <c r="AL68" s="63"/>
      <c r="AM68" s="63"/>
      <c r="AN68" s="124"/>
      <c r="AO68" s="62"/>
      <c r="AP68" s="110"/>
      <c r="AQ68" s="587"/>
      <c r="AR68" s="5"/>
      <c r="AS68" s="587"/>
      <c r="AT68" s="5"/>
      <c r="AU68" s="5"/>
      <c r="AV68" s="5"/>
      <c r="AW68" s="5"/>
    </row>
    <row r="69" spans="1:49" ht="12" customHeight="1">
      <c r="A69" s="1666"/>
      <c r="D69" s="62"/>
      <c r="E69" s="107"/>
      <c r="F69" s="124"/>
      <c r="G69" s="62"/>
      <c r="H69" s="107"/>
      <c r="I69" s="589"/>
      <c r="J69" s="123"/>
      <c r="K69" s="123"/>
      <c r="L69" s="126"/>
      <c r="M69" s="589" t="s">
        <v>2476</v>
      </c>
      <c r="N69" s="123"/>
      <c r="O69" s="123"/>
      <c r="P69" s="123"/>
      <c r="Q69" s="124" t="s">
        <v>2953</v>
      </c>
      <c r="R69" s="62"/>
      <c r="S69" s="62"/>
      <c r="T69" s="62"/>
      <c r="U69" s="62"/>
      <c r="V69" s="62"/>
      <c r="X69" s="62"/>
      <c r="Y69" s="123"/>
      <c r="Z69" s="62"/>
      <c r="AA69" s="694" t="s">
        <v>1085</v>
      </c>
      <c r="AB69" s="62" t="s">
        <v>542</v>
      </c>
      <c r="AC69" s="62"/>
      <c r="AD69" s="694" t="s">
        <v>1085</v>
      </c>
      <c r="AE69" s="62" t="s">
        <v>647</v>
      </c>
      <c r="AF69" s="108"/>
      <c r="AG69" s="123"/>
      <c r="AH69" s="129"/>
      <c r="AI69" s="107"/>
      <c r="AJ69" s="63"/>
      <c r="AK69" s="63"/>
      <c r="AL69" s="63"/>
      <c r="AM69" s="63"/>
      <c r="AN69" s="124"/>
      <c r="AO69" s="62"/>
      <c r="AP69" s="110"/>
      <c r="AQ69" s="587"/>
      <c r="AR69" s="5"/>
      <c r="AT69" s="5"/>
      <c r="AU69" s="5"/>
      <c r="AV69" s="5"/>
      <c r="AW69" s="587"/>
    </row>
    <row r="70" spans="1:49" ht="12" customHeight="1">
      <c r="A70" s="1666"/>
      <c r="D70" s="62"/>
      <c r="E70" s="107"/>
      <c r="F70" s="124"/>
      <c r="G70" s="62"/>
      <c r="H70" s="107"/>
      <c r="I70" s="589"/>
      <c r="J70" s="123"/>
      <c r="K70" s="123"/>
      <c r="L70" s="126"/>
      <c r="M70" s="1301" t="s">
        <v>2954</v>
      </c>
      <c r="N70" s="139"/>
      <c r="O70" s="139"/>
      <c r="P70" s="139"/>
      <c r="Q70" s="127"/>
      <c r="R70" s="116"/>
      <c r="S70" s="116"/>
      <c r="T70" s="116"/>
      <c r="U70" s="116"/>
      <c r="V70" s="116"/>
      <c r="W70" s="1303"/>
      <c r="X70" s="116"/>
      <c r="Y70" s="116"/>
      <c r="Z70" s="116"/>
      <c r="AA70" s="116"/>
      <c r="AB70" s="116"/>
      <c r="AC70" s="116"/>
      <c r="AD70" s="122"/>
      <c r="AE70" s="122"/>
      <c r="AF70" s="139"/>
      <c r="AG70" s="139"/>
      <c r="AH70" s="163"/>
      <c r="AI70" s="157"/>
      <c r="AJ70" s="63"/>
      <c r="AK70" s="63"/>
      <c r="AL70" s="63"/>
      <c r="AM70" s="63"/>
      <c r="AN70" s="124"/>
      <c r="AO70" s="62"/>
      <c r="AP70" s="110"/>
      <c r="AQ70" s="587"/>
      <c r="AR70" s="5"/>
      <c r="AT70" s="5"/>
      <c r="AU70" s="5"/>
      <c r="AV70" s="5"/>
      <c r="AW70" s="587"/>
    </row>
    <row r="71" spans="1:49" ht="12" customHeight="1">
      <c r="A71" s="1666"/>
      <c r="D71" s="62"/>
      <c r="E71" s="107"/>
      <c r="F71" s="124"/>
      <c r="G71" s="62"/>
      <c r="H71" s="107"/>
      <c r="I71" s="589"/>
      <c r="J71" s="123"/>
      <c r="K71" s="123"/>
      <c r="L71" s="126"/>
      <c r="M71" s="1921" t="s">
        <v>2477</v>
      </c>
      <c r="N71" s="1922"/>
      <c r="O71" s="1922"/>
      <c r="P71" s="1923"/>
      <c r="Q71" s="124" t="s">
        <v>2955</v>
      </c>
      <c r="R71" s="62"/>
      <c r="S71" s="62"/>
      <c r="T71" s="62"/>
      <c r="U71" s="62"/>
      <c r="V71" s="62"/>
      <c r="X71" s="62"/>
      <c r="Y71" s="62"/>
      <c r="Z71" s="62"/>
      <c r="AA71" s="694" t="s">
        <v>1085</v>
      </c>
      <c r="AB71" s="62" t="s">
        <v>542</v>
      </c>
      <c r="AC71" s="62"/>
      <c r="AD71" s="694" t="s">
        <v>1085</v>
      </c>
      <c r="AE71" s="108" t="s">
        <v>1743</v>
      </c>
      <c r="AF71" s="123"/>
      <c r="AG71" s="123"/>
      <c r="AH71" s="129"/>
      <c r="AI71" s="107"/>
      <c r="AJ71" s="63"/>
      <c r="AK71" s="63"/>
      <c r="AL71" s="63"/>
      <c r="AM71" s="63"/>
      <c r="AN71" s="124"/>
      <c r="AO71" s="62"/>
      <c r="AP71" s="110"/>
      <c r="AQ71" s="587"/>
      <c r="AR71" s="5"/>
      <c r="AT71" s="5"/>
      <c r="AU71" s="5"/>
      <c r="AV71" s="5"/>
      <c r="AW71" s="587"/>
    </row>
    <row r="72" spans="1:49" ht="12" customHeight="1" thickBot="1">
      <c r="A72" s="1667"/>
      <c r="B72" s="1179"/>
      <c r="C72" s="1179"/>
      <c r="D72" s="131"/>
      <c r="E72" s="133"/>
      <c r="F72" s="145"/>
      <c r="G72" s="131"/>
      <c r="H72" s="133"/>
      <c r="I72" s="1319"/>
      <c r="J72" s="1320"/>
      <c r="K72" s="1320"/>
      <c r="L72" s="1321"/>
      <c r="M72" s="1924"/>
      <c r="N72" s="1925"/>
      <c r="O72" s="1925"/>
      <c r="P72" s="1926"/>
      <c r="Q72" s="145"/>
      <c r="R72" s="131"/>
      <c r="S72" s="131"/>
      <c r="T72" s="131"/>
      <c r="U72" s="131"/>
      <c r="V72" s="131"/>
      <c r="W72" s="1179"/>
      <c r="X72" s="131"/>
      <c r="Y72" s="131"/>
      <c r="Z72" s="131"/>
      <c r="AA72" s="131"/>
      <c r="AB72" s="131"/>
      <c r="AC72" s="131"/>
      <c r="AD72" s="132"/>
      <c r="AE72" s="132"/>
      <c r="AF72" s="1320"/>
      <c r="AG72" s="1320"/>
      <c r="AH72" s="425"/>
      <c r="AI72" s="133"/>
      <c r="AJ72" s="66"/>
      <c r="AK72" s="66"/>
      <c r="AL72" s="66"/>
      <c r="AM72" s="66"/>
      <c r="AN72" s="145"/>
      <c r="AO72" s="131"/>
      <c r="AP72" s="135"/>
      <c r="AQ72" s="587"/>
      <c r="AR72" s="5"/>
      <c r="AT72" s="5"/>
      <c r="AU72" s="5"/>
      <c r="AV72" s="5"/>
      <c r="AW72" s="587"/>
    </row>
    <row r="73" spans="1:49">
      <c r="A73" s="167" t="s">
        <v>2975</v>
      </c>
      <c r="B73" s="587"/>
      <c r="C73" s="587"/>
      <c r="D73" s="587"/>
      <c r="E73" s="587"/>
      <c r="F73" s="587"/>
      <c r="G73" s="62"/>
      <c r="H73" s="62"/>
      <c r="I73" s="123"/>
      <c r="J73" s="123"/>
      <c r="K73" s="123"/>
      <c r="L73" s="123"/>
      <c r="M73" s="62"/>
      <c r="N73" s="62"/>
      <c r="O73" s="62"/>
      <c r="P73" s="62"/>
      <c r="Q73" s="62"/>
      <c r="R73" s="62"/>
      <c r="S73" s="62"/>
      <c r="T73" s="62"/>
      <c r="U73" s="62"/>
      <c r="V73" s="62"/>
      <c r="W73" s="62"/>
      <c r="X73" s="62"/>
      <c r="Y73" s="62"/>
      <c r="Z73" s="62"/>
      <c r="AA73" s="123"/>
      <c r="AB73" s="129"/>
      <c r="AC73" s="62"/>
      <c r="AD73" s="62"/>
      <c r="AE73" s="108"/>
      <c r="AF73" s="108"/>
      <c r="AG73" s="108"/>
      <c r="AH73" s="108"/>
      <c r="AI73" s="62"/>
      <c r="AJ73" s="63"/>
      <c r="AK73" s="63"/>
      <c r="AL73" s="63"/>
      <c r="AM73" s="63"/>
      <c r="AN73" s="62"/>
      <c r="AO73" s="62"/>
      <c r="AP73" s="62"/>
      <c r="AQ73" s="587"/>
      <c r="AR73" s="5"/>
    </row>
    <row r="74" spans="1:49">
      <c r="A74" s="167" t="s">
        <v>2985</v>
      </c>
      <c r="B74" s="62"/>
      <c r="C74" s="62"/>
      <c r="D74" s="62"/>
      <c r="E74" s="62"/>
      <c r="F74" s="62"/>
      <c r="G74" s="587"/>
      <c r="H74" s="587"/>
      <c r="I74" s="588"/>
      <c r="J74" s="588"/>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62"/>
      <c r="AL74" s="62"/>
      <c r="AM74" s="62"/>
      <c r="AN74" s="587"/>
      <c r="AO74" s="587"/>
      <c r="AP74" s="587"/>
      <c r="AQ74" s="587"/>
      <c r="AR74" s="5"/>
    </row>
  </sheetData>
  <mergeCells count="61">
    <mergeCell ref="AK47:AM47"/>
    <mergeCell ref="X61:AF61"/>
    <mergeCell ref="AK48:AM48"/>
    <mergeCell ref="M50:P51"/>
    <mergeCell ref="S52:AF52"/>
    <mergeCell ref="S54:AF54"/>
    <mergeCell ref="AK55:AM55"/>
    <mergeCell ref="S28:V28"/>
    <mergeCell ref="AJ36:AM44"/>
    <mergeCell ref="S37:X37"/>
    <mergeCell ref="S40:X40"/>
    <mergeCell ref="S43:X43"/>
    <mergeCell ref="AA23:AD23"/>
    <mergeCell ref="AA24:AD24"/>
    <mergeCell ref="U25:X25"/>
    <mergeCell ref="AK13:AM13"/>
    <mergeCell ref="Z31:AC31"/>
    <mergeCell ref="Z32:AC32"/>
    <mergeCell ref="AK32:AM32"/>
    <mergeCell ref="Z33:AC33"/>
    <mergeCell ref="AK33:AM33"/>
    <mergeCell ref="Z13:AB13"/>
    <mergeCell ref="AK14:AM14"/>
    <mergeCell ref="AJ16:AM30"/>
    <mergeCell ref="A12:A72"/>
    <mergeCell ref="F12:H12"/>
    <mergeCell ref="Z14:AB14"/>
    <mergeCell ref="X66:AF66"/>
    <mergeCell ref="X67:AF67"/>
    <mergeCell ref="M71:P72"/>
    <mergeCell ref="Z34:AC34"/>
    <mergeCell ref="X48:AF48"/>
    <mergeCell ref="S56:AF56"/>
    <mergeCell ref="V58:AF58"/>
    <mergeCell ref="X65:AF65"/>
    <mergeCell ref="B20:E20"/>
    <mergeCell ref="S51:AF51"/>
    <mergeCell ref="I12:L22"/>
    <mergeCell ref="M23:P27"/>
    <mergeCell ref="AJ11:AM11"/>
    <mergeCell ref="P5:S5"/>
    <mergeCell ref="T5:AP5"/>
    <mergeCell ref="AN11:AP11"/>
    <mergeCell ref="B10:E10"/>
    <mergeCell ref="F10:H10"/>
    <mergeCell ref="I10:L10"/>
    <mergeCell ref="AN10:AP10"/>
    <mergeCell ref="A7:AE7"/>
    <mergeCell ref="B11:E11"/>
    <mergeCell ref="F11:H11"/>
    <mergeCell ref="I11:L11"/>
    <mergeCell ref="M11:P11"/>
    <mergeCell ref="P1:S1"/>
    <mergeCell ref="T1:AK1"/>
    <mergeCell ref="AL1:AP1"/>
    <mergeCell ref="P2:S4"/>
    <mergeCell ref="T2:AK2"/>
    <mergeCell ref="AL2:AN4"/>
    <mergeCell ref="AO2:AP4"/>
    <mergeCell ref="T3:AK3"/>
    <mergeCell ref="T4:AK4"/>
  </mergeCells>
  <phoneticPr fontId="4"/>
  <dataValidations disablePrompts="1" count="5">
    <dataValidation type="list" allowBlank="1" showInputMessage="1" sqref="F12:H12" xr:uid="{00000000-0002-0000-1700-000001000000}">
      <formula1>"6,5,4,1"</formula1>
    </dataValidation>
    <dataValidation type="list" allowBlank="1" showInputMessage="1" sqref="B20:E20" xr:uid="{00000000-0002-0000-1700-000002000000}">
      <formula1>"1,2,3,4,5,6,7,8"</formula1>
    </dataValidation>
    <dataValidation type="list" allowBlank="1" showInputMessage="1" showErrorMessage="1" sqref="AD69 AJ52:AJ55 AC59 AJ45:AJ48 Q41 AJ31:AJ33 S18:S19 Q44:Q45 AA69 Q16 AD71 AA71 R13:R14 AJ12:AJ14 Q50 Q25:Q26 S46 Y46 W59:W60 W62:W63 Q20:Q21 Q29 Q35 Q38 Q48" xr:uid="{FD26B3BE-35AA-4D6C-91AC-30131366E456}">
      <formula1>"■,□"</formula1>
    </dataValidation>
    <dataValidation type="list" allowBlank="1" showInputMessage="1" sqref="Z13:AB13" xr:uid="{4EC34BDF-BD64-44E3-A46B-A8EE5A7D4416}">
      <formula1>$AS$12:$AS$16</formula1>
    </dataValidation>
    <dataValidation type="list" allowBlank="1" showInputMessage="1" sqref="Z14:AB14" xr:uid="{55D16183-2CB9-4180-BEC7-636A739B1914}">
      <formula1>$AS$18:$AS$22</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B2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tabColor rgb="FF92D050"/>
  </sheetPr>
  <dimension ref="A1:AQ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3" ht="12" customHeight="1">
      <c r="A1" s="167"/>
      <c r="B1" s="167"/>
      <c r="C1" s="167"/>
      <c r="D1" s="167"/>
      <c r="E1" s="167"/>
      <c r="F1" s="167"/>
      <c r="G1" s="167"/>
      <c r="H1" s="167"/>
      <c r="I1" s="167"/>
      <c r="J1" s="167"/>
      <c r="K1" s="167"/>
      <c r="L1" s="167"/>
      <c r="M1" s="167"/>
      <c r="N1" s="167"/>
      <c r="O1" s="167"/>
      <c r="P1" s="167"/>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814</v>
      </c>
      <c r="AN1" s="1736"/>
      <c r="AO1" s="1736"/>
      <c r="AP1" s="1736"/>
      <c r="AQ1" s="1743"/>
    </row>
    <row r="2" spans="1:43" ht="12" customHeight="1">
      <c r="A2" s="167"/>
      <c r="B2" s="167"/>
      <c r="C2" s="167"/>
      <c r="D2" s="167"/>
      <c r="E2" s="167"/>
      <c r="F2" s="167"/>
      <c r="G2" s="167"/>
      <c r="H2" s="167"/>
      <c r="I2" s="167"/>
      <c r="J2" s="167"/>
      <c r="K2" s="167"/>
      <c r="L2" s="167"/>
      <c r="M2" s="167"/>
      <c r="N2" s="167"/>
      <c r="O2" s="167"/>
      <c r="P2" s="167"/>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96"/>
      <c r="AM2" s="1860" t="s">
        <v>266</v>
      </c>
      <c r="AN2" s="1861"/>
      <c r="AO2" s="1861"/>
      <c r="AP2" s="1663">
        <v>1</v>
      </c>
      <c r="AQ2" s="1865"/>
    </row>
    <row r="3" spans="1:43" ht="12" customHeight="1">
      <c r="A3" s="167"/>
      <c r="B3" s="167"/>
      <c r="C3" s="167"/>
      <c r="D3" s="167"/>
      <c r="E3" s="167"/>
      <c r="F3" s="167"/>
      <c r="G3" s="167"/>
      <c r="H3" s="167"/>
      <c r="I3" s="167"/>
      <c r="J3" s="167"/>
      <c r="K3" s="167"/>
      <c r="L3" s="167"/>
      <c r="M3" s="167"/>
      <c r="N3" s="167"/>
      <c r="O3" s="167"/>
      <c r="P3" s="167"/>
      <c r="Q3" s="1855"/>
      <c r="R3" s="1856"/>
      <c r="S3" s="1856"/>
      <c r="T3" s="1857"/>
      <c r="U3" s="1868"/>
      <c r="V3" s="1869"/>
      <c r="W3" s="1869"/>
      <c r="X3" s="1869"/>
      <c r="Y3" s="1869"/>
      <c r="Z3" s="1869"/>
      <c r="AA3" s="1869"/>
      <c r="AB3" s="1869"/>
      <c r="AC3" s="1869"/>
      <c r="AD3" s="1869"/>
      <c r="AE3" s="1869"/>
      <c r="AF3" s="1869"/>
      <c r="AG3" s="1869"/>
      <c r="AH3" s="1869"/>
      <c r="AI3" s="1869"/>
      <c r="AJ3" s="1869"/>
      <c r="AK3" s="1869"/>
      <c r="AL3" s="1897"/>
      <c r="AM3" s="1862"/>
      <c r="AN3" s="1735"/>
      <c r="AO3" s="1735"/>
      <c r="AP3" s="1656"/>
      <c r="AQ3" s="1866"/>
    </row>
    <row r="4" spans="1:43" ht="12" customHeight="1">
      <c r="A4" s="167"/>
      <c r="B4" s="167"/>
      <c r="C4" s="167"/>
      <c r="D4" s="167"/>
      <c r="E4" s="167"/>
      <c r="F4" s="167"/>
      <c r="G4" s="167"/>
      <c r="H4" s="167"/>
      <c r="I4" s="167"/>
      <c r="J4" s="167"/>
      <c r="K4" s="167"/>
      <c r="L4" s="167"/>
      <c r="M4" s="167"/>
      <c r="N4" s="167"/>
      <c r="O4" s="167"/>
      <c r="P4" s="167"/>
      <c r="Q4" s="1749"/>
      <c r="R4" s="1750"/>
      <c r="S4" s="1750"/>
      <c r="T4" s="1751"/>
      <c r="U4" s="1870"/>
      <c r="V4" s="1871"/>
      <c r="W4" s="1871"/>
      <c r="X4" s="1871"/>
      <c r="Y4" s="1871"/>
      <c r="Z4" s="1871"/>
      <c r="AA4" s="1871"/>
      <c r="AB4" s="1871"/>
      <c r="AC4" s="1871"/>
      <c r="AD4" s="1871"/>
      <c r="AE4" s="1871"/>
      <c r="AF4" s="1871"/>
      <c r="AG4" s="1871"/>
      <c r="AH4" s="1871"/>
      <c r="AI4" s="1871"/>
      <c r="AJ4" s="1871"/>
      <c r="AK4" s="1871"/>
      <c r="AL4" s="1898"/>
      <c r="AM4" s="1863"/>
      <c r="AN4" s="1864"/>
      <c r="AO4" s="1864"/>
      <c r="AP4" s="1731"/>
      <c r="AQ4" s="1867"/>
    </row>
    <row r="5" spans="1:43" ht="12" customHeight="1">
      <c r="A5" s="167"/>
      <c r="B5" s="167"/>
      <c r="C5" s="167"/>
      <c r="D5" s="167"/>
      <c r="E5" s="167"/>
      <c r="F5" s="167"/>
      <c r="G5" s="167"/>
      <c r="H5" s="167"/>
      <c r="I5" s="167"/>
      <c r="J5" s="167"/>
      <c r="K5" s="167"/>
      <c r="L5" s="167"/>
      <c r="M5" s="167"/>
      <c r="N5" s="167"/>
      <c r="O5" s="167"/>
      <c r="P5" s="167"/>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row>
    <row r="6" spans="1:43" ht="12" customHeight="1">
      <c r="A6" s="167"/>
      <c r="B6" s="167"/>
      <c r="C6" s="167"/>
      <c r="D6" s="167"/>
      <c r="E6" s="167"/>
      <c r="F6" s="167"/>
      <c r="G6" s="167"/>
      <c r="H6" s="167"/>
      <c r="I6" s="167"/>
      <c r="J6" s="167"/>
      <c r="K6" s="167"/>
      <c r="L6" s="167"/>
      <c r="M6" s="167"/>
      <c r="N6" s="167"/>
      <c r="O6" s="167"/>
      <c r="P6" s="16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row>
    <row r="7" spans="1:43"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167"/>
      <c r="AG7" s="167"/>
      <c r="AH7" s="167"/>
      <c r="AI7" s="167"/>
      <c r="AJ7" s="167"/>
      <c r="AK7" s="167"/>
      <c r="AL7" s="167"/>
      <c r="AM7" s="167"/>
      <c r="AN7" s="167"/>
      <c r="AO7" s="516"/>
      <c r="AP7" s="516"/>
      <c r="AQ7" s="516" t="s">
        <v>1668</v>
      </c>
    </row>
    <row r="8" spans="1:43"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516"/>
      <c r="AP8" s="516"/>
      <c r="AQ8" s="516"/>
    </row>
    <row r="9" spans="1:43" ht="12" customHeight="1" thickBot="1">
      <c r="A9" s="1180" t="s">
        <v>626</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t="s">
        <v>108</v>
      </c>
      <c r="AK9" s="167"/>
      <c r="AL9" s="167"/>
      <c r="AM9" s="167"/>
      <c r="AN9" s="167"/>
      <c r="AO9" s="167"/>
      <c r="AP9" s="167"/>
      <c r="AQ9" s="167"/>
    </row>
    <row r="10" spans="1:43" ht="12" customHeight="1">
      <c r="A10" s="523"/>
      <c r="B10" s="1687" t="s">
        <v>112</v>
      </c>
      <c r="C10" s="1688"/>
      <c r="D10" s="1688"/>
      <c r="E10" s="1689"/>
      <c r="F10" s="1690" t="s">
        <v>24</v>
      </c>
      <c r="G10" s="1691"/>
      <c r="H10" s="1692"/>
      <c r="I10" s="1690" t="s">
        <v>113</v>
      </c>
      <c r="J10" s="1691"/>
      <c r="K10" s="1691"/>
      <c r="L10" s="1692"/>
      <c r="M10" s="524"/>
      <c r="N10" s="518"/>
      <c r="O10" s="518"/>
      <c r="P10" s="518"/>
      <c r="Q10" s="518"/>
      <c r="R10" s="518"/>
      <c r="S10" s="518"/>
      <c r="T10" s="518"/>
      <c r="U10" s="518"/>
      <c r="V10" s="518" t="s">
        <v>114</v>
      </c>
      <c r="W10" s="518"/>
      <c r="X10" s="518"/>
      <c r="Y10" s="518"/>
      <c r="Z10" s="518"/>
      <c r="AA10" s="518"/>
      <c r="AB10" s="518"/>
      <c r="AC10" s="518"/>
      <c r="AD10" s="518"/>
      <c r="AE10" s="518"/>
      <c r="AF10" s="518"/>
      <c r="AG10" s="518"/>
      <c r="AH10" s="518"/>
      <c r="AI10" s="518"/>
      <c r="AJ10" s="518"/>
      <c r="AK10" s="146"/>
      <c r="AL10" s="148"/>
      <c r="AM10" s="148"/>
      <c r="AN10" s="525" t="s">
        <v>414</v>
      </c>
      <c r="AO10" s="1690" t="s">
        <v>116</v>
      </c>
      <c r="AP10" s="1691"/>
      <c r="AQ10" s="1696"/>
    </row>
    <row r="11" spans="1:43"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131"/>
      <c r="AK11" s="1681" t="s">
        <v>117</v>
      </c>
      <c r="AL11" s="1682"/>
      <c r="AM11" s="1682"/>
      <c r="AN11" s="1683"/>
      <c r="AO11" s="1678" t="s">
        <v>1762</v>
      </c>
      <c r="AP11" s="1679"/>
      <c r="AQ11" s="1697"/>
    </row>
    <row r="12" spans="1:43" ht="12" customHeight="1">
      <c r="A12" s="1947" t="s">
        <v>1240</v>
      </c>
      <c r="B12" s="590" t="s">
        <v>730</v>
      </c>
      <c r="C12" s="591"/>
      <c r="D12" s="591"/>
      <c r="E12" s="592"/>
      <c r="F12" s="1951"/>
      <c r="G12" s="1952"/>
      <c r="H12" s="1953"/>
      <c r="I12" s="593" t="s">
        <v>1308</v>
      </c>
      <c r="J12" s="166"/>
      <c r="K12" s="166"/>
      <c r="L12" s="594"/>
      <c r="M12" s="593" t="s">
        <v>816</v>
      </c>
      <c r="N12" s="166"/>
      <c r="O12" s="166"/>
      <c r="P12" s="594"/>
      <c r="Q12" s="166"/>
      <c r="R12" s="712" t="s">
        <v>1085</v>
      </c>
      <c r="S12" s="166" t="s">
        <v>817</v>
      </c>
      <c r="T12" s="166"/>
      <c r="U12" s="166"/>
      <c r="V12" s="166" t="s">
        <v>962</v>
      </c>
      <c r="W12" s="712" t="s">
        <v>1085</v>
      </c>
      <c r="X12" s="166" t="s">
        <v>809</v>
      </c>
      <c r="Y12" s="166"/>
      <c r="Z12" s="712" t="s">
        <v>1085</v>
      </c>
      <c r="AA12" s="166" t="s">
        <v>818</v>
      </c>
      <c r="AB12" s="166"/>
      <c r="AC12" s="712" t="s">
        <v>1085</v>
      </c>
      <c r="AD12" s="166" t="s">
        <v>819</v>
      </c>
      <c r="AE12" s="166"/>
      <c r="AF12" s="166"/>
      <c r="AG12" s="166"/>
      <c r="AH12" s="166" t="s">
        <v>1202</v>
      </c>
      <c r="AI12" s="166"/>
      <c r="AJ12" s="166"/>
      <c r="AK12" s="717" t="s">
        <v>1085</v>
      </c>
      <c r="AL12" s="595" t="s">
        <v>1018</v>
      </c>
      <c r="AM12" s="595"/>
      <c r="AN12" s="595"/>
      <c r="AO12" s="529"/>
      <c r="AP12" s="146"/>
      <c r="AQ12" s="530"/>
    </row>
    <row r="13" spans="1:43" ht="12" customHeight="1">
      <c r="A13" s="1948"/>
      <c r="B13" s="596" t="s">
        <v>731</v>
      </c>
      <c r="C13" s="597"/>
      <c r="D13" s="597"/>
      <c r="E13" s="598"/>
      <c r="F13" s="1954"/>
      <c r="G13" s="1955"/>
      <c r="H13" s="1956"/>
      <c r="I13" s="599" t="s">
        <v>732</v>
      </c>
      <c r="J13" s="167"/>
      <c r="K13" s="167"/>
      <c r="L13" s="600"/>
      <c r="M13" s="599"/>
      <c r="N13" s="167"/>
      <c r="O13" s="167"/>
      <c r="P13" s="600"/>
      <c r="Q13" s="167"/>
      <c r="R13" s="713" t="s">
        <v>953</v>
      </c>
      <c r="S13" s="167" t="s">
        <v>810</v>
      </c>
      <c r="T13" s="167"/>
      <c r="U13" s="167"/>
      <c r="V13" s="167"/>
      <c r="W13" s="167"/>
      <c r="X13" s="167"/>
      <c r="Y13" s="167"/>
      <c r="Z13" s="167"/>
      <c r="AA13" s="167"/>
      <c r="AB13" s="167"/>
      <c r="AC13" s="167"/>
      <c r="AD13" s="167"/>
      <c r="AE13" s="167"/>
      <c r="AF13" s="167"/>
      <c r="AG13" s="167"/>
      <c r="AH13" s="167"/>
      <c r="AI13" s="167"/>
      <c r="AJ13" s="600"/>
      <c r="AK13" s="713" t="s">
        <v>1085</v>
      </c>
      <c r="AL13" s="170" t="s">
        <v>1585</v>
      </c>
      <c r="AM13" s="170"/>
      <c r="AN13" s="170"/>
      <c r="AO13" s="124"/>
      <c r="AP13" s="62"/>
      <c r="AQ13" s="110"/>
    </row>
    <row r="14" spans="1:43" ht="12" customHeight="1">
      <c r="A14" s="1948"/>
      <c r="B14" s="596" t="s">
        <v>733</v>
      </c>
      <c r="C14" s="597"/>
      <c r="D14" s="597"/>
      <c r="E14" s="598"/>
      <c r="F14" s="1954"/>
      <c r="G14" s="1955"/>
      <c r="H14" s="1956"/>
      <c r="I14" s="599" t="s">
        <v>734</v>
      </c>
      <c r="J14" s="167"/>
      <c r="K14" s="167"/>
      <c r="L14" s="600"/>
      <c r="M14" s="601"/>
      <c r="N14" s="171"/>
      <c r="O14" s="171"/>
      <c r="P14" s="602"/>
      <c r="Q14" s="167"/>
      <c r="R14" s="713" t="s">
        <v>735</v>
      </c>
      <c r="S14" s="167" t="s">
        <v>404</v>
      </c>
      <c r="T14" s="167"/>
      <c r="U14" s="167"/>
      <c r="V14" s="167"/>
      <c r="W14" s="167"/>
      <c r="X14" s="167"/>
      <c r="Y14" s="167"/>
      <c r="Z14" s="167"/>
      <c r="AA14" s="167"/>
      <c r="AB14" s="167"/>
      <c r="AC14" s="167"/>
      <c r="AD14" s="167"/>
      <c r="AE14" s="167"/>
      <c r="AF14" s="167"/>
      <c r="AG14" s="167"/>
      <c r="AH14" s="167"/>
      <c r="AI14" s="167"/>
      <c r="AJ14" s="167"/>
      <c r="AK14" s="715" t="s">
        <v>1085</v>
      </c>
      <c r="AL14" s="170" t="s">
        <v>393</v>
      </c>
      <c r="AM14" s="170"/>
      <c r="AN14" s="170"/>
      <c r="AO14" s="599"/>
      <c r="AP14" s="167"/>
      <c r="AQ14" s="604"/>
    </row>
    <row r="15" spans="1:43" ht="12" customHeight="1">
      <c r="A15" s="1948"/>
      <c r="B15" s="596" t="s">
        <v>736</v>
      </c>
      <c r="C15" s="605"/>
      <c r="D15" s="605"/>
      <c r="E15" s="606"/>
      <c r="F15" s="1954"/>
      <c r="G15" s="1955"/>
      <c r="H15" s="1956"/>
      <c r="I15" s="599"/>
      <c r="J15" s="167"/>
      <c r="K15" s="167"/>
      <c r="L15" s="600"/>
      <c r="M15" s="607" t="s">
        <v>820</v>
      </c>
      <c r="N15" s="169"/>
      <c r="O15" s="169"/>
      <c r="P15" s="608"/>
      <c r="Q15" s="169"/>
      <c r="R15" s="714" t="s">
        <v>953</v>
      </c>
      <c r="S15" s="169" t="s">
        <v>737</v>
      </c>
      <c r="T15" s="169"/>
      <c r="U15" s="169"/>
      <c r="V15" s="169"/>
      <c r="W15" s="169"/>
      <c r="X15" s="169"/>
      <c r="Y15" s="169"/>
      <c r="Z15" s="169"/>
      <c r="AA15" s="169"/>
      <c r="AB15" s="169"/>
      <c r="AC15" s="169"/>
      <c r="AD15" s="169"/>
      <c r="AE15" s="169"/>
      <c r="AF15" s="169"/>
      <c r="AG15" s="169"/>
      <c r="AH15" s="169"/>
      <c r="AI15" s="169"/>
      <c r="AJ15" s="608"/>
      <c r="AK15" s="715" t="s">
        <v>1085</v>
      </c>
      <c r="AL15" s="1909"/>
      <c r="AM15" s="1909"/>
      <c r="AN15" s="1910"/>
      <c r="AO15" s="599"/>
      <c r="AP15" s="167"/>
      <c r="AQ15" s="604"/>
    </row>
    <row r="16" spans="1:43" ht="12" customHeight="1">
      <c r="A16" s="1948"/>
      <c r="B16" s="596" t="s">
        <v>738</v>
      </c>
      <c r="C16" s="605"/>
      <c r="D16" s="605"/>
      <c r="E16" s="606"/>
      <c r="F16" s="1957"/>
      <c r="G16" s="1958"/>
      <c r="H16" s="1959"/>
      <c r="I16" s="601"/>
      <c r="J16" s="171"/>
      <c r="K16" s="171"/>
      <c r="L16" s="602"/>
      <c r="M16" s="601"/>
      <c r="N16" s="171"/>
      <c r="O16" s="171"/>
      <c r="P16" s="602"/>
      <c r="Q16" s="167"/>
      <c r="R16" s="713" t="s">
        <v>953</v>
      </c>
      <c r="S16" s="167" t="s">
        <v>739</v>
      </c>
      <c r="T16" s="167"/>
      <c r="U16" s="167" t="s">
        <v>821</v>
      </c>
      <c r="V16" s="167"/>
      <c r="W16" s="167"/>
      <c r="X16" s="1941"/>
      <c r="Y16" s="1941"/>
      <c r="Z16" s="1941"/>
      <c r="AA16" s="1941"/>
      <c r="AB16" s="1941"/>
      <c r="AC16" s="1941"/>
      <c r="AD16" s="1941"/>
      <c r="AE16" s="1941"/>
      <c r="AF16" s="1941"/>
      <c r="AG16" s="167" t="s">
        <v>494</v>
      </c>
      <c r="AH16" s="167"/>
      <c r="AI16" s="167"/>
      <c r="AJ16" s="167"/>
      <c r="AK16" s="715" t="s">
        <v>1085</v>
      </c>
      <c r="AL16" s="1918"/>
      <c r="AM16" s="1918"/>
      <c r="AN16" s="1919"/>
      <c r="AO16" s="601"/>
      <c r="AP16" s="171"/>
      <c r="AQ16" s="609"/>
    </row>
    <row r="17" spans="1:43" ht="12" customHeight="1">
      <c r="A17" s="1948"/>
      <c r="B17" s="596"/>
      <c r="C17" s="605"/>
      <c r="D17" s="605"/>
      <c r="E17" s="606"/>
      <c r="F17" s="607" t="s">
        <v>811</v>
      </c>
      <c r="G17" s="169"/>
      <c r="H17" s="608"/>
      <c r="I17" s="610" t="s">
        <v>740</v>
      </c>
      <c r="J17" s="611"/>
      <c r="K17" s="611"/>
      <c r="L17" s="612"/>
      <c r="M17" s="610" t="s">
        <v>1309</v>
      </c>
      <c r="N17" s="611"/>
      <c r="O17" s="611"/>
      <c r="P17" s="612"/>
      <c r="Q17" s="169" t="s">
        <v>503</v>
      </c>
      <c r="R17" s="168" t="s">
        <v>823</v>
      </c>
      <c r="S17" s="169"/>
      <c r="T17" s="169"/>
      <c r="U17" s="169"/>
      <c r="V17" s="169"/>
      <c r="W17" s="169"/>
      <c r="X17" s="169"/>
      <c r="Y17" s="167"/>
      <c r="Z17" s="167"/>
      <c r="AA17" s="167"/>
      <c r="AB17" s="167"/>
      <c r="AC17" s="167"/>
      <c r="AD17" s="167"/>
      <c r="AE17" s="167"/>
      <c r="AF17" s="167"/>
      <c r="AG17" s="169"/>
      <c r="AH17" s="169"/>
      <c r="AI17" s="169"/>
      <c r="AJ17" s="608"/>
      <c r="AK17" s="716" t="s">
        <v>1085</v>
      </c>
      <c r="AL17" s="168" t="s">
        <v>1018</v>
      </c>
      <c r="AM17" s="168"/>
      <c r="AN17" s="168"/>
      <c r="AO17" s="143"/>
      <c r="AP17" s="113"/>
      <c r="AQ17" s="537"/>
    </row>
    <row r="18" spans="1:43" ht="12" customHeight="1">
      <c r="A18" s="1948"/>
      <c r="B18" s="1713" t="str">
        <f>IF(自己評価書表紙!A43="□","■選択無","□選択無")</f>
        <v>■選択無</v>
      </c>
      <c r="C18" s="1714"/>
      <c r="D18" s="1714"/>
      <c r="E18" s="1715"/>
      <c r="F18" s="1945" t="str">
        <f>自己評価書表紙!O44</f>
        <v>-</v>
      </c>
      <c r="G18" s="1579"/>
      <c r="H18" s="1946"/>
      <c r="I18" s="596" t="s">
        <v>741</v>
      </c>
      <c r="J18" s="605"/>
      <c r="K18" s="605"/>
      <c r="L18" s="606"/>
      <c r="M18" s="596" t="s">
        <v>742</v>
      </c>
      <c r="N18" s="605"/>
      <c r="O18" s="605"/>
      <c r="P18" s="606"/>
      <c r="Q18" s="167"/>
      <c r="R18" s="170" t="s">
        <v>824</v>
      </c>
      <c r="S18" s="167"/>
      <c r="T18" s="167"/>
      <c r="U18" s="167"/>
      <c r="V18" s="167"/>
      <c r="W18" s="167"/>
      <c r="X18" s="167"/>
      <c r="Y18" s="167"/>
      <c r="Z18" s="167"/>
      <c r="AA18" s="167"/>
      <c r="AB18" s="167"/>
      <c r="AC18" s="167"/>
      <c r="AD18" s="167"/>
      <c r="AE18" s="167"/>
      <c r="AF18" s="167"/>
      <c r="AG18" s="167"/>
      <c r="AH18" s="167"/>
      <c r="AI18" s="167"/>
      <c r="AJ18" s="167"/>
      <c r="AK18" s="715" t="s">
        <v>1085</v>
      </c>
      <c r="AL18" s="170" t="s">
        <v>825</v>
      </c>
      <c r="AM18" s="170"/>
      <c r="AN18" s="170"/>
      <c r="AO18" s="124"/>
      <c r="AP18" s="62"/>
      <c r="AQ18" s="110"/>
    </row>
    <row r="19" spans="1:43" ht="12" customHeight="1">
      <c r="A19" s="1948"/>
      <c r="B19" s="596"/>
      <c r="C19" s="605"/>
      <c r="D19" s="605"/>
      <c r="E19" s="606"/>
      <c r="F19" s="599"/>
      <c r="G19" s="167"/>
      <c r="H19" s="600"/>
      <c r="I19" s="596" t="s">
        <v>743</v>
      </c>
      <c r="J19" s="605"/>
      <c r="K19" s="605"/>
      <c r="L19" s="606"/>
      <c r="M19" s="596" t="s">
        <v>744</v>
      </c>
      <c r="N19" s="605"/>
      <c r="O19" s="605"/>
      <c r="P19" s="606"/>
      <c r="Q19" s="167"/>
      <c r="R19" s="713" t="s">
        <v>745</v>
      </c>
      <c r="S19" s="167" t="s">
        <v>826</v>
      </c>
      <c r="T19" s="167"/>
      <c r="U19" s="167"/>
      <c r="V19" s="167"/>
      <c r="W19" s="167"/>
      <c r="X19" s="167"/>
      <c r="Y19" s="167"/>
      <c r="Z19" s="167"/>
      <c r="AA19" s="167"/>
      <c r="AB19" s="167"/>
      <c r="AC19" s="167"/>
      <c r="AD19" s="167"/>
      <c r="AE19" s="167"/>
      <c r="AF19" s="167"/>
      <c r="AG19" s="167"/>
      <c r="AH19" s="167"/>
      <c r="AI19" s="167"/>
      <c r="AJ19" s="167"/>
      <c r="AK19" s="603"/>
      <c r="AL19" s="170" t="s">
        <v>827</v>
      </c>
      <c r="AM19" s="170"/>
      <c r="AN19" s="170"/>
      <c r="AO19" s="599"/>
      <c r="AP19" s="167"/>
      <c r="AQ19" s="604"/>
    </row>
    <row r="20" spans="1:43" ht="12" customHeight="1">
      <c r="A20" s="1948"/>
      <c r="B20" s="596"/>
      <c r="C20" s="605"/>
      <c r="D20" s="605"/>
      <c r="E20" s="606"/>
      <c r="F20" s="599"/>
      <c r="G20" s="167"/>
      <c r="H20" s="600"/>
      <c r="I20" s="596"/>
      <c r="J20" s="605"/>
      <c r="K20" s="605"/>
      <c r="L20" s="606"/>
      <c r="M20" s="596"/>
      <c r="N20" s="605"/>
      <c r="O20" s="605"/>
      <c r="P20" s="606"/>
      <c r="Q20" s="167"/>
      <c r="R20" s="713" t="s">
        <v>1000</v>
      </c>
      <c r="S20" s="167" t="s">
        <v>828</v>
      </c>
      <c r="T20" s="167"/>
      <c r="U20" s="167"/>
      <c r="V20" s="167"/>
      <c r="W20" s="167"/>
      <c r="X20" s="167"/>
      <c r="Y20" s="167"/>
      <c r="Z20" s="167"/>
      <c r="AA20" s="167"/>
      <c r="AB20" s="167"/>
      <c r="AC20" s="167"/>
      <c r="AD20" s="167"/>
      <c r="AE20" s="167"/>
      <c r="AF20" s="167"/>
      <c r="AG20" s="167"/>
      <c r="AH20" s="167"/>
      <c r="AI20" s="167"/>
      <c r="AJ20" s="167"/>
      <c r="AK20" s="715" t="s">
        <v>1085</v>
      </c>
      <c r="AL20" s="170" t="s">
        <v>1585</v>
      </c>
      <c r="AM20" s="170"/>
      <c r="AN20" s="170"/>
      <c r="AO20" s="599"/>
      <c r="AP20" s="167"/>
      <c r="AQ20" s="604"/>
    </row>
    <row r="21" spans="1:43" ht="12" customHeight="1">
      <c r="A21" s="1948"/>
      <c r="B21" s="596"/>
      <c r="C21" s="605"/>
      <c r="D21" s="605"/>
      <c r="E21" s="606"/>
      <c r="F21" s="599"/>
      <c r="G21" s="167"/>
      <c r="H21" s="600"/>
      <c r="I21" s="596"/>
      <c r="J21" s="605"/>
      <c r="K21" s="605"/>
      <c r="L21" s="606"/>
      <c r="M21" s="1942" t="s">
        <v>1118</v>
      </c>
      <c r="N21" s="1943"/>
      <c r="O21" s="1943"/>
      <c r="P21" s="1944"/>
      <c r="Q21" s="167"/>
      <c r="R21" s="713" t="s">
        <v>1858</v>
      </c>
      <c r="S21" s="167" t="s">
        <v>829</v>
      </c>
      <c r="T21" s="167"/>
      <c r="U21" s="167"/>
      <c r="V21" s="167"/>
      <c r="W21" s="167"/>
      <c r="X21" s="167"/>
      <c r="Y21" s="167"/>
      <c r="Z21" s="167"/>
      <c r="AA21" s="167"/>
      <c r="AB21" s="167"/>
      <c r="AC21" s="167"/>
      <c r="AD21" s="167"/>
      <c r="AE21" s="167"/>
      <c r="AF21" s="167"/>
      <c r="AG21" s="167"/>
      <c r="AH21" s="167"/>
      <c r="AI21" s="167"/>
      <c r="AJ21" s="167"/>
      <c r="AK21" s="715" t="s">
        <v>1085</v>
      </c>
      <c r="AL21" s="170" t="s">
        <v>393</v>
      </c>
      <c r="AM21" s="170"/>
      <c r="AN21" s="170"/>
      <c r="AO21" s="599"/>
      <c r="AP21" s="167"/>
      <c r="AQ21" s="604"/>
    </row>
    <row r="22" spans="1:43" ht="12" customHeight="1">
      <c r="A22" s="1948"/>
      <c r="B22" s="596"/>
      <c r="C22" s="605"/>
      <c r="D22" s="605"/>
      <c r="E22" s="606"/>
      <c r="F22" s="599"/>
      <c r="G22" s="167"/>
      <c r="H22" s="600"/>
      <c r="I22" s="596"/>
      <c r="J22" s="605"/>
      <c r="K22" s="605"/>
      <c r="L22" s="606"/>
      <c r="M22" s="613" t="s">
        <v>820</v>
      </c>
      <c r="N22" s="472"/>
      <c r="O22" s="472"/>
      <c r="P22" s="614"/>
      <c r="Q22" s="169"/>
      <c r="R22" s="714" t="s">
        <v>1295</v>
      </c>
      <c r="S22" s="169" t="s">
        <v>746</v>
      </c>
      <c r="T22" s="169"/>
      <c r="U22" s="169"/>
      <c r="V22" s="169"/>
      <c r="W22" s="169"/>
      <c r="X22" s="169"/>
      <c r="Y22" s="169"/>
      <c r="Z22" s="169"/>
      <c r="AA22" s="169"/>
      <c r="AB22" s="169"/>
      <c r="AC22" s="169"/>
      <c r="AD22" s="169"/>
      <c r="AE22" s="169"/>
      <c r="AF22" s="169"/>
      <c r="AG22" s="169"/>
      <c r="AH22" s="169"/>
      <c r="AI22" s="169"/>
      <c r="AJ22" s="608"/>
      <c r="AK22" s="603"/>
      <c r="AL22" s="170"/>
      <c r="AM22" s="170"/>
      <c r="AN22" s="170"/>
      <c r="AO22" s="599"/>
      <c r="AP22" s="167"/>
      <c r="AQ22" s="604"/>
    </row>
    <row r="23" spans="1:43" ht="12" customHeight="1">
      <c r="A23" s="1948"/>
      <c r="B23" s="596"/>
      <c r="C23" s="605"/>
      <c r="D23" s="605"/>
      <c r="E23" s="606"/>
      <c r="F23" s="601"/>
      <c r="G23" s="171"/>
      <c r="H23" s="602"/>
      <c r="I23" s="618"/>
      <c r="J23" s="619"/>
      <c r="K23" s="619"/>
      <c r="L23" s="620"/>
      <c r="M23" s="615"/>
      <c r="N23" s="466"/>
      <c r="O23" s="466"/>
      <c r="P23" s="463"/>
      <c r="Q23" s="167"/>
      <c r="R23" s="713" t="s">
        <v>332</v>
      </c>
      <c r="S23" s="167" t="s">
        <v>747</v>
      </c>
      <c r="T23" s="167"/>
      <c r="U23" s="167" t="s">
        <v>821</v>
      </c>
      <c r="V23" s="167"/>
      <c r="W23" s="167"/>
      <c r="X23" s="1941"/>
      <c r="Y23" s="1941"/>
      <c r="Z23" s="1941"/>
      <c r="AA23" s="1941"/>
      <c r="AB23" s="1941"/>
      <c r="AC23" s="1941"/>
      <c r="AD23" s="1941"/>
      <c r="AE23" s="1941"/>
      <c r="AF23" s="1941"/>
      <c r="AG23" s="167" t="s">
        <v>94</v>
      </c>
      <c r="AH23" s="167"/>
      <c r="AI23" s="167"/>
      <c r="AJ23" s="167"/>
      <c r="AK23" s="603"/>
      <c r="AL23" s="170"/>
      <c r="AM23" s="170"/>
      <c r="AN23" s="170"/>
      <c r="AO23" s="599"/>
      <c r="AP23" s="167"/>
      <c r="AQ23" s="604"/>
    </row>
    <row r="24" spans="1:43" ht="12" customHeight="1">
      <c r="A24" s="1948"/>
      <c r="B24" s="596"/>
      <c r="C24" s="605"/>
      <c r="D24" s="605"/>
      <c r="E24" s="606"/>
      <c r="F24" s="599" t="s">
        <v>1310</v>
      </c>
      <c r="G24" s="167"/>
      <c r="H24" s="600"/>
      <c r="I24" s="610" t="s">
        <v>731</v>
      </c>
      <c r="J24" s="611"/>
      <c r="K24" s="611"/>
      <c r="L24" s="612"/>
      <c r="M24" s="610" t="s">
        <v>1311</v>
      </c>
      <c r="N24" s="611"/>
      <c r="O24" s="611"/>
      <c r="P24" s="612"/>
      <c r="Q24" s="169" t="s">
        <v>1233</v>
      </c>
      <c r="R24" s="168" t="s">
        <v>830</v>
      </c>
      <c r="S24" s="169"/>
      <c r="T24" s="169"/>
      <c r="U24" s="169"/>
      <c r="V24" s="169"/>
      <c r="W24" s="169"/>
      <c r="X24" s="169"/>
      <c r="Y24" s="169"/>
      <c r="Z24" s="169"/>
      <c r="AA24" s="169"/>
      <c r="AB24" s="169"/>
      <c r="AC24" s="169"/>
      <c r="AD24" s="169"/>
      <c r="AE24" s="169"/>
      <c r="AF24" s="169"/>
      <c r="AG24" s="169"/>
      <c r="AH24" s="169"/>
      <c r="AI24" s="169"/>
      <c r="AJ24" s="608"/>
      <c r="AK24" s="603"/>
      <c r="AL24" s="170"/>
      <c r="AM24" s="170"/>
      <c r="AN24" s="170"/>
      <c r="AO24" s="599"/>
      <c r="AP24" s="167"/>
      <c r="AQ24" s="604"/>
    </row>
    <row r="25" spans="1:43" ht="12" customHeight="1">
      <c r="A25" s="1948"/>
      <c r="B25" s="596"/>
      <c r="C25" s="605"/>
      <c r="D25" s="605"/>
      <c r="E25" s="606"/>
      <c r="F25" s="1945" t="str">
        <f>自己評価書表紙!O45</f>
        <v>-</v>
      </c>
      <c r="G25" s="1579"/>
      <c r="H25" s="1946"/>
      <c r="I25" s="596" t="s">
        <v>741</v>
      </c>
      <c r="J25" s="605"/>
      <c r="K25" s="605"/>
      <c r="L25" s="606"/>
      <c r="M25" s="596" t="s">
        <v>748</v>
      </c>
      <c r="N25" s="605"/>
      <c r="O25" s="605"/>
      <c r="P25" s="606"/>
      <c r="Q25" s="167"/>
      <c r="R25" s="170" t="s">
        <v>824</v>
      </c>
      <c r="S25" s="167"/>
      <c r="T25" s="167"/>
      <c r="U25" s="167"/>
      <c r="V25" s="167"/>
      <c r="W25" s="167"/>
      <c r="X25" s="167"/>
      <c r="Y25" s="167"/>
      <c r="Z25" s="167"/>
      <c r="AA25" s="167"/>
      <c r="AB25" s="167"/>
      <c r="AC25" s="167"/>
      <c r="AD25" s="167"/>
      <c r="AE25" s="167"/>
      <c r="AF25" s="167"/>
      <c r="AG25" s="167"/>
      <c r="AH25" s="167"/>
      <c r="AI25" s="167"/>
      <c r="AJ25" s="600"/>
      <c r="AK25" s="603"/>
      <c r="AL25" s="170"/>
      <c r="AM25" s="170"/>
      <c r="AN25" s="170"/>
      <c r="AO25" s="599"/>
      <c r="AP25" s="167"/>
      <c r="AQ25" s="604"/>
    </row>
    <row r="26" spans="1:43" ht="12" customHeight="1">
      <c r="A26" s="1948"/>
      <c r="B26" s="596"/>
      <c r="C26" s="605"/>
      <c r="D26" s="605"/>
      <c r="E26" s="606"/>
      <c r="F26" s="599"/>
      <c r="G26" s="167"/>
      <c r="H26" s="600"/>
      <c r="I26" s="596" t="s">
        <v>743</v>
      </c>
      <c r="J26" s="605"/>
      <c r="K26" s="605"/>
      <c r="L26" s="606"/>
      <c r="M26" s="596" t="s">
        <v>749</v>
      </c>
      <c r="N26" s="605"/>
      <c r="O26" s="605"/>
      <c r="P26" s="606"/>
      <c r="Q26" s="167"/>
      <c r="R26" s="713" t="s">
        <v>745</v>
      </c>
      <c r="S26" s="167" t="s">
        <v>826</v>
      </c>
      <c r="T26" s="167"/>
      <c r="U26" s="167"/>
      <c r="V26" s="167"/>
      <c r="W26" s="167"/>
      <c r="X26" s="167"/>
      <c r="Y26" s="167"/>
      <c r="Z26" s="167"/>
      <c r="AA26" s="167"/>
      <c r="AB26" s="167"/>
      <c r="AC26" s="167"/>
      <c r="AD26" s="167"/>
      <c r="AE26" s="167"/>
      <c r="AF26" s="167"/>
      <c r="AG26" s="167"/>
      <c r="AH26" s="167"/>
      <c r="AI26" s="167"/>
      <c r="AJ26" s="600"/>
      <c r="AK26" s="603"/>
      <c r="AL26" s="170"/>
      <c r="AM26" s="170"/>
      <c r="AN26" s="170"/>
      <c r="AO26" s="599"/>
      <c r="AP26" s="167"/>
      <c r="AQ26" s="604"/>
    </row>
    <row r="27" spans="1:43" ht="12" customHeight="1">
      <c r="A27" s="1948"/>
      <c r="B27" s="596"/>
      <c r="C27" s="605"/>
      <c r="D27" s="605"/>
      <c r="E27" s="606"/>
      <c r="F27" s="599"/>
      <c r="G27" s="167"/>
      <c r="H27" s="600"/>
      <c r="I27" s="596"/>
      <c r="J27" s="605"/>
      <c r="K27" s="605"/>
      <c r="L27" s="606"/>
      <c r="M27" s="596" t="s">
        <v>1312</v>
      </c>
      <c r="N27" s="605"/>
      <c r="O27" s="605"/>
      <c r="P27" s="606"/>
      <c r="Q27" s="167"/>
      <c r="R27" s="713" t="s">
        <v>750</v>
      </c>
      <c r="S27" s="167" t="s">
        <v>828</v>
      </c>
      <c r="T27" s="167"/>
      <c r="U27" s="167"/>
      <c r="V27" s="167"/>
      <c r="W27" s="167"/>
      <c r="X27" s="167"/>
      <c r="Y27" s="167"/>
      <c r="Z27" s="167"/>
      <c r="AA27" s="167"/>
      <c r="AB27" s="167"/>
      <c r="AC27" s="167"/>
      <c r="AD27" s="167"/>
      <c r="AE27" s="167"/>
      <c r="AF27" s="167"/>
      <c r="AG27" s="167"/>
      <c r="AH27" s="167"/>
      <c r="AI27" s="167"/>
      <c r="AJ27" s="600"/>
      <c r="AK27" s="603"/>
      <c r="AL27" s="170"/>
      <c r="AM27" s="170"/>
      <c r="AN27" s="170"/>
      <c r="AO27" s="599"/>
      <c r="AP27" s="167"/>
      <c r="AQ27" s="604"/>
    </row>
    <row r="28" spans="1:43" ht="12" customHeight="1">
      <c r="A28" s="1948"/>
      <c r="B28" s="596"/>
      <c r="C28" s="605"/>
      <c r="D28" s="605"/>
      <c r="E28" s="606"/>
      <c r="F28" s="599"/>
      <c r="G28" s="167"/>
      <c r="H28" s="600"/>
      <c r="I28" s="596"/>
      <c r="J28" s="605"/>
      <c r="K28" s="605"/>
      <c r="L28" s="606"/>
      <c r="M28" s="599" t="s">
        <v>751</v>
      </c>
      <c r="N28" s="167"/>
      <c r="O28" s="167"/>
      <c r="P28" s="600"/>
      <c r="Q28" s="167"/>
      <c r="R28" s="170" t="s">
        <v>752</v>
      </c>
      <c r="S28" s="167" t="s">
        <v>831</v>
      </c>
      <c r="T28" s="167"/>
      <c r="U28" s="167"/>
      <c r="V28" s="167"/>
      <c r="W28" s="167"/>
      <c r="X28" s="167"/>
      <c r="Y28" s="167"/>
      <c r="Z28" s="167"/>
      <c r="AA28" s="167"/>
      <c r="AB28" s="167"/>
      <c r="AC28" s="167"/>
      <c r="AD28" s="167"/>
      <c r="AE28" s="167"/>
      <c r="AF28" s="167"/>
      <c r="AG28" s="167"/>
      <c r="AH28" s="167"/>
      <c r="AI28" s="167"/>
      <c r="AJ28" s="600"/>
      <c r="AK28" s="603"/>
      <c r="AL28" s="170"/>
      <c r="AM28" s="170"/>
      <c r="AN28" s="170"/>
      <c r="AO28" s="599"/>
      <c r="AP28" s="167"/>
      <c r="AQ28" s="604"/>
    </row>
    <row r="29" spans="1:43" ht="12" customHeight="1">
      <c r="A29" s="1948"/>
      <c r="B29" s="596" t="s">
        <v>811</v>
      </c>
      <c r="C29" s="605"/>
      <c r="D29" s="605"/>
      <c r="E29" s="606"/>
      <c r="F29" s="599"/>
      <c r="G29" s="167"/>
      <c r="H29" s="600"/>
      <c r="I29" s="596"/>
      <c r="J29" s="605"/>
      <c r="K29" s="605"/>
      <c r="L29" s="606"/>
      <c r="M29" s="1942" t="s">
        <v>1118</v>
      </c>
      <c r="N29" s="1943"/>
      <c r="O29" s="1943"/>
      <c r="P29" s="1944"/>
      <c r="Q29" s="171"/>
      <c r="R29" s="171"/>
      <c r="S29" s="171" t="s">
        <v>832</v>
      </c>
      <c r="T29" s="171"/>
      <c r="U29" s="171"/>
      <c r="V29" s="171"/>
      <c r="W29" s="171"/>
      <c r="X29" s="171"/>
      <c r="Y29" s="171"/>
      <c r="Z29" s="171"/>
      <c r="AA29" s="171"/>
      <c r="AB29" s="171"/>
      <c r="AC29" s="171"/>
      <c r="AD29" s="171"/>
      <c r="AE29" s="171"/>
      <c r="AF29" s="171"/>
      <c r="AG29" s="171"/>
      <c r="AH29" s="171"/>
      <c r="AI29" s="171"/>
      <c r="AJ29" s="602"/>
      <c r="AK29" s="603"/>
      <c r="AL29" s="170"/>
      <c r="AM29" s="170"/>
      <c r="AN29" s="170"/>
      <c r="AO29" s="599"/>
      <c r="AP29" s="167"/>
      <c r="AQ29" s="604"/>
    </row>
    <row r="30" spans="1:43" ht="12" customHeight="1">
      <c r="A30" s="1948"/>
      <c r="B30" s="1708" t="s">
        <v>1118</v>
      </c>
      <c r="C30" s="1709"/>
      <c r="D30" s="1709"/>
      <c r="E30" s="1795"/>
      <c r="F30" s="599"/>
      <c r="G30" s="167"/>
      <c r="H30" s="600"/>
      <c r="I30" s="596"/>
      <c r="J30" s="605"/>
      <c r="K30" s="605"/>
      <c r="L30" s="606"/>
      <c r="M30" s="610" t="s">
        <v>753</v>
      </c>
      <c r="N30" s="611"/>
      <c r="O30" s="611"/>
      <c r="P30" s="612"/>
      <c r="Q30" s="167" t="s">
        <v>754</v>
      </c>
      <c r="R30" s="170" t="s">
        <v>833</v>
      </c>
      <c r="S30" s="167"/>
      <c r="T30" s="167"/>
      <c r="U30" s="167"/>
      <c r="V30" s="167"/>
      <c r="W30" s="167"/>
      <c r="X30" s="167"/>
      <c r="Y30" s="167"/>
      <c r="Z30" s="167"/>
      <c r="AA30" s="167"/>
      <c r="AB30" s="167"/>
      <c r="AC30" s="167"/>
      <c r="AD30" s="167"/>
      <c r="AE30" s="167"/>
      <c r="AF30" s="167"/>
      <c r="AG30" s="167"/>
      <c r="AH30" s="167"/>
      <c r="AI30" s="167"/>
      <c r="AJ30" s="600"/>
      <c r="AK30" s="603"/>
      <c r="AL30" s="170"/>
      <c r="AM30" s="170"/>
      <c r="AN30" s="170"/>
      <c r="AO30" s="599"/>
      <c r="AP30" s="167"/>
      <c r="AQ30" s="604"/>
    </row>
    <row r="31" spans="1:43" ht="12" customHeight="1">
      <c r="A31" s="1948"/>
      <c r="B31" s="596"/>
      <c r="C31" s="605"/>
      <c r="D31" s="605"/>
      <c r="E31" s="606"/>
      <c r="F31" s="599"/>
      <c r="G31" s="167"/>
      <c r="H31" s="600"/>
      <c r="I31" s="596"/>
      <c r="J31" s="605"/>
      <c r="K31" s="605"/>
      <c r="L31" s="606"/>
      <c r="M31" s="596" t="s">
        <v>755</v>
      </c>
      <c r="N31" s="605"/>
      <c r="O31" s="605"/>
      <c r="P31" s="606"/>
      <c r="Q31" s="167"/>
      <c r="R31" s="167" t="s">
        <v>834</v>
      </c>
      <c r="S31" s="167"/>
      <c r="T31" s="167"/>
      <c r="U31" s="516"/>
      <c r="V31" s="1578"/>
      <c r="W31" s="1578"/>
      <c r="X31" s="1578"/>
      <c r="Y31" s="1578"/>
      <c r="Z31" s="1578"/>
      <c r="AA31" s="1578"/>
      <c r="AB31" s="1578"/>
      <c r="AC31" s="1578"/>
      <c r="AD31" s="1578"/>
      <c r="AE31" s="1578"/>
      <c r="AF31" s="1578"/>
      <c r="AG31" s="167" t="s">
        <v>1367</v>
      </c>
      <c r="AH31" s="167"/>
      <c r="AI31" s="167"/>
      <c r="AJ31" s="600"/>
      <c r="AK31" s="603"/>
      <c r="AL31" s="170"/>
      <c r="AM31" s="170"/>
      <c r="AN31" s="170"/>
      <c r="AO31" s="599"/>
      <c r="AP31" s="167"/>
      <c r="AQ31" s="604"/>
    </row>
    <row r="32" spans="1:43" ht="12" customHeight="1">
      <c r="A32" s="1948"/>
      <c r="B32" s="596" t="s">
        <v>1313</v>
      </c>
      <c r="C32" s="605"/>
      <c r="D32" s="605"/>
      <c r="E32" s="606"/>
      <c r="F32" s="599"/>
      <c r="G32" s="167"/>
      <c r="H32" s="600"/>
      <c r="I32" s="596"/>
      <c r="J32" s="605"/>
      <c r="K32" s="605"/>
      <c r="L32" s="606"/>
      <c r="M32" s="596"/>
      <c r="N32" s="605"/>
      <c r="O32" s="605"/>
      <c r="P32" s="606"/>
      <c r="Q32" s="167"/>
      <c r="R32" s="167" t="s">
        <v>835</v>
      </c>
      <c r="S32" s="167"/>
      <c r="T32" s="1916"/>
      <c r="U32" s="1916"/>
      <c r="V32" s="1916"/>
      <c r="W32" s="1916"/>
      <c r="X32" s="1916"/>
      <c r="Y32" s="1916"/>
      <c r="Z32" s="1916"/>
      <c r="AA32" s="1916"/>
      <c r="AB32" s="1916"/>
      <c r="AC32" s="1916"/>
      <c r="AD32" s="1916"/>
      <c r="AE32" s="1916"/>
      <c r="AF32" s="1916"/>
      <c r="AG32" s="167" t="s">
        <v>1764</v>
      </c>
      <c r="AH32" s="167"/>
      <c r="AI32" s="167"/>
      <c r="AJ32" s="600"/>
      <c r="AK32" s="603"/>
      <c r="AL32" s="170"/>
      <c r="AM32" s="170"/>
      <c r="AN32" s="170"/>
      <c r="AO32" s="599"/>
      <c r="AP32" s="167"/>
      <c r="AQ32" s="604"/>
    </row>
    <row r="33" spans="1:43" ht="12" customHeight="1">
      <c r="A33" s="1948"/>
      <c r="B33" s="1708" t="s">
        <v>1118</v>
      </c>
      <c r="C33" s="1709"/>
      <c r="D33" s="1709"/>
      <c r="E33" s="1795"/>
      <c r="F33" s="599"/>
      <c r="G33" s="167"/>
      <c r="H33" s="600"/>
      <c r="I33" s="596"/>
      <c r="J33" s="605"/>
      <c r="K33" s="605"/>
      <c r="L33" s="606"/>
      <c r="M33" s="599"/>
      <c r="N33" s="167"/>
      <c r="O33" s="167"/>
      <c r="P33" s="600"/>
      <c r="Q33" s="167" t="s">
        <v>93</v>
      </c>
      <c r="R33" s="170" t="s">
        <v>836</v>
      </c>
      <c r="S33" s="167"/>
      <c r="T33" s="167"/>
      <c r="U33" s="167"/>
      <c r="V33" s="167"/>
      <c r="W33" s="167"/>
      <c r="X33" s="167"/>
      <c r="Y33" s="167"/>
      <c r="Z33" s="167"/>
      <c r="AA33" s="167"/>
      <c r="AB33" s="167"/>
      <c r="AC33" s="167"/>
      <c r="AD33" s="167"/>
      <c r="AE33" s="167"/>
      <c r="AF33" s="167"/>
      <c r="AG33" s="167"/>
      <c r="AH33" s="167"/>
      <c r="AI33" s="167"/>
      <c r="AJ33" s="600"/>
      <c r="AK33" s="603"/>
      <c r="AL33" s="170"/>
      <c r="AM33" s="170"/>
      <c r="AN33" s="170"/>
      <c r="AO33" s="599"/>
      <c r="AP33" s="167"/>
      <c r="AQ33" s="604"/>
    </row>
    <row r="34" spans="1:43" ht="12" customHeight="1">
      <c r="A34" s="1948"/>
      <c r="B34" s="596"/>
      <c r="C34" s="605"/>
      <c r="D34" s="605"/>
      <c r="E34" s="606"/>
      <c r="F34" s="599"/>
      <c r="G34" s="167"/>
      <c r="H34" s="600"/>
      <c r="I34" s="596"/>
      <c r="J34" s="605"/>
      <c r="K34" s="605"/>
      <c r="L34" s="606"/>
      <c r="M34" s="599"/>
      <c r="N34" s="167"/>
      <c r="O34" s="167"/>
      <c r="P34" s="600"/>
      <c r="Q34" s="167"/>
      <c r="R34" s="167" t="s">
        <v>834</v>
      </c>
      <c r="S34" s="167"/>
      <c r="T34" s="167"/>
      <c r="U34" s="516"/>
      <c r="V34" s="1578"/>
      <c r="W34" s="1578"/>
      <c r="X34" s="1578"/>
      <c r="Y34" s="1578"/>
      <c r="Z34" s="1578"/>
      <c r="AA34" s="1578"/>
      <c r="AB34" s="1578"/>
      <c r="AC34" s="1578"/>
      <c r="AD34" s="1578"/>
      <c r="AE34" s="1578"/>
      <c r="AF34" s="1578"/>
      <c r="AG34" s="167" t="s">
        <v>1367</v>
      </c>
      <c r="AH34" s="167"/>
      <c r="AI34" s="167"/>
      <c r="AJ34" s="600"/>
      <c r="AK34" s="603"/>
      <c r="AL34" s="170"/>
      <c r="AM34" s="170"/>
      <c r="AN34" s="170"/>
      <c r="AO34" s="599"/>
      <c r="AP34" s="167"/>
      <c r="AQ34" s="604"/>
    </row>
    <row r="35" spans="1:43" ht="12" customHeight="1">
      <c r="A35" s="1948"/>
      <c r="B35" s="596"/>
      <c r="C35" s="605"/>
      <c r="D35" s="605"/>
      <c r="E35" s="606"/>
      <c r="F35" s="599"/>
      <c r="G35" s="167"/>
      <c r="H35" s="600"/>
      <c r="I35" s="596"/>
      <c r="J35" s="605"/>
      <c r="K35" s="605"/>
      <c r="L35" s="606"/>
      <c r="M35" s="616"/>
      <c r="N35" s="194"/>
      <c r="O35" s="194"/>
      <c r="P35" s="617"/>
      <c r="Q35" s="167"/>
      <c r="R35" s="167" t="s">
        <v>835</v>
      </c>
      <c r="S35" s="167"/>
      <c r="T35" s="1917"/>
      <c r="U35" s="1917"/>
      <c r="V35" s="1917"/>
      <c r="W35" s="1917"/>
      <c r="X35" s="1917"/>
      <c r="Y35" s="1917"/>
      <c r="Z35" s="1917"/>
      <c r="AA35" s="1917"/>
      <c r="AB35" s="1917"/>
      <c r="AC35" s="1917"/>
      <c r="AD35" s="1917"/>
      <c r="AE35" s="1917"/>
      <c r="AF35" s="1917"/>
      <c r="AG35" s="167" t="s">
        <v>1764</v>
      </c>
      <c r="AH35" s="167"/>
      <c r="AI35" s="167"/>
      <c r="AJ35" s="600"/>
      <c r="AK35" s="603"/>
      <c r="AL35" s="170"/>
      <c r="AM35" s="170"/>
      <c r="AN35" s="170"/>
      <c r="AO35" s="599"/>
      <c r="AP35" s="167"/>
      <c r="AQ35" s="604"/>
    </row>
    <row r="36" spans="1:43" ht="12" customHeight="1">
      <c r="A36" s="1948"/>
      <c r="B36" s="596"/>
      <c r="C36" s="605"/>
      <c r="D36" s="605"/>
      <c r="E36" s="606"/>
      <c r="F36" s="599"/>
      <c r="G36" s="167"/>
      <c r="H36" s="600"/>
      <c r="I36" s="596"/>
      <c r="J36" s="605"/>
      <c r="K36" s="605"/>
      <c r="L36" s="606"/>
      <c r="M36" s="616"/>
      <c r="N36" s="194"/>
      <c r="O36" s="194"/>
      <c r="P36" s="617"/>
      <c r="Q36" s="169" t="s">
        <v>93</v>
      </c>
      <c r="R36" s="168" t="s">
        <v>837</v>
      </c>
      <c r="S36" s="169"/>
      <c r="T36" s="169"/>
      <c r="U36" s="169"/>
      <c r="V36" s="169"/>
      <c r="W36" s="169"/>
      <c r="X36" s="169"/>
      <c r="Y36" s="169"/>
      <c r="Z36" s="169"/>
      <c r="AA36" s="169"/>
      <c r="AB36" s="169"/>
      <c r="AC36" s="169"/>
      <c r="AD36" s="169"/>
      <c r="AE36" s="169"/>
      <c r="AF36" s="169"/>
      <c r="AG36" s="169"/>
      <c r="AH36" s="169"/>
      <c r="AI36" s="169"/>
      <c r="AJ36" s="608"/>
      <c r="AK36" s="603"/>
      <c r="AL36" s="170"/>
      <c r="AM36" s="170"/>
      <c r="AN36" s="170"/>
      <c r="AO36" s="599"/>
      <c r="AP36" s="167"/>
      <c r="AQ36" s="604"/>
    </row>
    <row r="37" spans="1:43" ht="12" customHeight="1">
      <c r="A37" s="1948"/>
      <c r="B37" s="596"/>
      <c r="C37" s="605"/>
      <c r="D37" s="605"/>
      <c r="E37" s="606"/>
      <c r="F37" s="599"/>
      <c r="G37" s="167"/>
      <c r="H37" s="600"/>
      <c r="I37" s="596"/>
      <c r="J37" s="605"/>
      <c r="K37" s="605"/>
      <c r="L37" s="606"/>
      <c r="M37" s="616"/>
      <c r="N37" s="194"/>
      <c r="O37" s="194"/>
      <c r="P37" s="617"/>
      <c r="Q37" s="167"/>
      <c r="R37" s="167" t="s">
        <v>834</v>
      </c>
      <c r="S37" s="167"/>
      <c r="T37" s="167"/>
      <c r="U37" s="516"/>
      <c r="V37" s="1578"/>
      <c r="W37" s="1578"/>
      <c r="X37" s="1578"/>
      <c r="Y37" s="1578"/>
      <c r="Z37" s="1578"/>
      <c r="AA37" s="1578"/>
      <c r="AB37" s="1578"/>
      <c r="AC37" s="1578"/>
      <c r="AD37" s="1578"/>
      <c r="AE37" s="1578"/>
      <c r="AF37" s="1578"/>
      <c r="AG37" s="167" t="s">
        <v>1367</v>
      </c>
      <c r="AH37" s="167"/>
      <c r="AI37" s="167"/>
      <c r="AJ37" s="600"/>
      <c r="AK37" s="603"/>
      <c r="AL37" s="170"/>
      <c r="AM37" s="170"/>
      <c r="AN37" s="170"/>
      <c r="AO37" s="599"/>
      <c r="AP37" s="167"/>
      <c r="AQ37" s="604"/>
    </row>
    <row r="38" spans="1:43" ht="12" customHeight="1">
      <c r="A38" s="1948"/>
      <c r="B38" s="596"/>
      <c r="C38" s="605"/>
      <c r="D38" s="605"/>
      <c r="E38" s="606"/>
      <c r="F38" s="601"/>
      <c r="G38" s="171"/>
      <c r="H38" s="602"/>
      <c r="I38" s="618"/>
      <c r="J38" s="619"/>
      <c r="K38" s="619"/>
      <c r="L38" s="620"/>
      <c r="M38" s="615"/>
      <c r="N38" s="466"/>
      <c r="O38" s="466"/>
      <c r="P38" s="463"/>
      <c r="Q38" s="171"/>
      <c r="R38" s="171" t="s">
        <v>835</v>
      </c>
      <c r="S38" s="171"/>
      <c r="T38" s="1917"/>
      <c r="U38" s="1917"/>
      <c r="V38" s="1917"/>
      <c r="W38" s="1917"/>
      <c r="X38" s="1917"/>
      <c r="Y38" s="1917"/>
      <c r="Z38" s="1917"/>
      <c r="AA38" s="1917"/>
      <c r="AB38" s="1917"/>
      <c r="AC38" s="1917"/>
      <c r="AD38" s="1917"/>
      <c r="AE38" s="1917"/>
      <c r="AF38" s="1917"/>
      <c r="AG38" s="171" t="s">
        <v>1764</v>
      </c>
      <c r="AH38" s="171"/>
      <c r="AI38" s="171"/>
      <c r="AJ38" s="602"/>
      <c r="AK38" s="603"/>
      <c r="AL38" s="170"/>
      <c r="AM38" s="170"/>
      <c r="AN38" s="170"/>
      <c r="AO38" s="601"/>
      <c r="AP38" s="171"/>
      <c r="AQ38" s="609"/>
    </row>
    <row r="39" spans="1:43" ht="12" customHeight="1">
      <c r="A39" s="1948"/>
      <c r="B39" s="621" t="s">
        <v>756</v>
      </c>
      <c r="C39" s="622"/>
      <c r="D39" s="622"/>
      <c r="E39" s="623"/>
      <c r="F39" s="1960"/>
      <c r="G39" s="1961"/>
      <c r="H39" s="1962"/>
      <c r="I39" s="610" t="s">
        <v>1314</v>
      </c>
      <c r="J39" s="611"/>
      <c r="K39" s="611"/>
      <c r="L39" s="612"/>
      <c r="M39" s="607" t="s">
        <v>654</v>
      </c>
      <c r="N39" s="169"/>
      <c r="O39" s="169"/>
      <c r="P39" s="608"/>
      <c r="Q39" s="169"/>
      <c r="R39" s="714" t="s">
        <v>757</v>
      </c>
      <c r="S39" s="169" t="s">
        <v>812</v>
      </c>
      <c r="T39" s="169"/>
      <c r="U39" s="169"/>
      <c r="V39" s="169"/>
      <c r="W39" s="714" t="s">
        <v>909</v>
      </c>
      <c r="X39" s="169" t="s">
        <v>404</v>
      </c>
      <c r="Y39" s="169"/>
      <c r="Z39" s="169"/>
      <c r="AA39" s="169"/>
      <c r="AB39" s="169"/>
      <c r="AC39" s="169"/>
      <c r="AD39" s="169"/>
      <c r="AE39" s="169"/>
      <c r="AF39" s="169"/>
      <c r="AG39" s="169"/>
      <c r="AH39" s="169"/>
      <c r="AI39" s="169"/>
      <c r="AJ39" s="608"/>
      <c r="AK39" s="716" t="s">
        <v>1085</v>
      </c>
      <c r="AL39" s="168" t="s">
        <v>1018</v>
      </c>
      <c r="AM39" s="168"/>
      <c r="AN39" s="168"/>
      <c r="AO39" s="143"/>
      <c r="AP39" s="113"/>
      <c r="AQ39" s="537"/>
    </row>
    <row r="40" spans="1:43" ht="12" customHeight="1">
      <c r="A40" s="1948"/>
      <c r="B40" s="599" t="s">
        <v>554</v>
      </c>
      <c r="C40" s="167"/>
      <c r="D40" s="167"/>
      <c r="E40" s="600"/>
      <c r="F40" s="1963"/>
      <c r="G40" s="1964"/>
      <c r="H40" s="1965"/>
      <c r="I40" s="596" t="s">
        <v>759</v>
      </c>
      <c r="J40" s="605"/>
      <c r="K40" s="605"/>
      <c r="L40" s="606"/>
      <c r="M40" s="601"/>
      <c r="N40" s="171"/>
      <c r="O40" s="171"/>
      <c r="P40" s="602"/>
      <c r="Q40" s="167"/>
      <c r="R40" s="167"/>
      <c r="S40" s="167"/>
      <c r="T40" s="167"/>
      <c r="U40" s="167"/>
      <c r="V40" s="167"/>
      <c r="W40" s="167"/>
      <c r="X40" s="167"/>
      <c r="Y40" s="167"/>
      <c r="Z40" s="167"/>
      <c r="AA40" s="167"/>
      <c r="AB40" s="167"/>
      <c r="AC40" s="167"/>
      <c r="AD40" s="167"/>
      <c r="AE40" s="167"/>
      <c r="AF40" s="167"/>
      <c r="AG40" s="167"/>
      <c r="AH40" s="167"/>
      <c r="AI40" s="167"/>
      <c r="AJ40" s="167"/>
      <c r="AK40" s="715" t="s">
        <v>1085</v>
      </c>
      <c r="AL40" s="170" t="s">
        <v>825</v>
      </c>
      <c r="AM40" s="170"/>
      <c r="AN40" s="170"/>
      <c r="AO40" s="124"/>
      <c r="AP40" s="62"/>
      <c r="AQ40" s="110"/>
    </row>
    <row r="41" spans="1:43" ht="12" customHeight="1">
      <c r="A41" s="1948"/>
      <c r="B41" s="599"/>
      <c r="C41" s="167"/>
      <c r="D41" s="167"/>
      <c r="E41" s="600"/>
      <c r="F41" s="1963"/>
      <c r="G41" s="1964"/>
      <c r="H41" s="1965"/>
      <c r="I41" s="596"/>
      <c r="J41" s="605"/>
      <c r="K41" s="605"/>
      <c r="L41" s="606"/>
      <c r="M41" s="610" t="s">
        <v>1315</v>
      </c>
      <c r="N41" s="611"/>
      <c r="O41" s="611"/>
      <c r="P41" s="612"/>
      <c r="Q41" s="169" t="s">
        <v>1233</v>
      </c>
      <c r="R41" s="169" t="s">
        <v>838</v>
      </c>
      <c r="S41" s="169"/>
      <c r="T41" s="169"/>
      <c r="U41" s="169"/>
      <c r="V41" s="169"/>
      <c r="W41" s="169"/>
      <c r="X41" s="169"/>
      <c r="Y41" s="169"/>
      <c r="Z41" s="169"/>
      <c r="AA41" s="169"/>
      <c r="AB41" s="169"/>
      <c r="AC41" s="169"/>
      <c r="AD41" s="169"/>
      <c r="AE41" s="169"/>
      <c r="AF41" s="169"/>
      <c r="AG41" s="169"/>
      <c r="AH41" s="169"/>
      <c r="AI41" s="169"/>
      <c r="AJ41" s="608"/>
      <c r="AK41" s="603"/>
      <c r="AL41" s="170" t="s">
        <v>827</v>
      </c>
      <c r="AM41" s="170"/>
      <c r="AN41" s="170"/>
      <c r="AO41" s="599"/>
      <c r="AP41" s="167"/>
      <c r="AQ41" s="604"/>
    </row>
    <row r="42" spans="1:43" ht="12" customHeight="1">
      <c r="A42" s="1948"/>
      <c r="B42" s="1713" t="str">
        <f>IF(自己評価書表紙!A46="□","■選択無","□選択無")</f>
        <v>■選択無</v>
      </c>
      <c r="C42" s="1714"/>
      <c r="D42" s="1714"/>
      <c r="E42" s="1715"/>
      <c r="F42" s="1963"/>
      <c r="G42" s="1964"/>
      <c r="H42" s="1965"/>
      <c r="I42" s="596"/>
      <c r="J42" s="605"/>
      <c r="K42" s="605"/>
      <c r="L42" s="606"/>
      <c r="M42" s="596" t="s">
        <v>1316</v>
      </c>
      <c r="N42" s="605"/>
      <c r="O42" s="605"/>
      <c r="P42" s="606"/>
      <c r="Q42" s="167"/>
      <c r="R42" s="713" t="s">
        <v>332</v>
      </c>
      <c r="S42" s="167" t="s">
        <v>839</v>
      </c>
      <c r="T42" s="167"/>
      <c r="U42" s="167"/>
      <c r="V42" s="167"/>
      <c r="W42" s="167"/>
      <c r="X42" s="167"/>
      <c r="Y42" s="167"/>
      <c r="Z42" s="167"/>
      <c r="AA42" s="167"/>
      <c r="AB42" s="167"/>
      <c r="AC42" s="167"/>
      <c r="AD42" s="167"/>
      <c r="AE42" s="167"/>
      <c r="AF42" s="167"/>
      <c r="AG42" s="167"/>
      <c r="AH42" s="167"/>
      <c r="AI42" s="167"/>
      <c r="AJ42" s="167"/>
      <c r="AK42" s="715" t="s">
        <v>1085</v>
      </c>
      <c r="AL42" s="170" t="s">
        <v>1585</v>
      </c>
      <c r="AM42" s="170"/>
      <c r="AN42" s="170"/>
      <c r="AO42" s="599"/>
      <c r="AP42" s="167"/>
      <c r="AQ42" s="604"/>
    </row>
    <row r="43" spans="1:43" ht="12" customHeight="1">
      <c r="A43" s="1948"/>
      <c r="B43" s="599"/>
      <c r="C43" s="167"/>
      <c r="D43" s="167"/>
      <c r="E43" s="600"/>
      <c r="F43" s="1963"/>
      <c r="G43" s="1964"/>
      <c r="H43" s="1965"/>
      <c r="I43" s="596"/>
      <c r="J43" s="605"/>
      <c r="K43" s="605"/>
      <c r="L43" s="606"/>
      <c r="M43" s="596"/>
      <c r="N43" s="605"/>
      <c r="O43" s="605"/>
      <c r="P43" s="606"/>
      <c r="Q43" s="167"/>
      <c r="R43" s="713" t="s">
        <v>1085</v>
      </c>
      <c r="S43" s="167" t="s">
        <v>840</v>
      </c>
      <c r="T43" s="167"/>
      <c r="U43" s="167"/>
      <c r="V43" s="167"/>
      <c r="W43" s="167"/>
      <c r="X43" s="167"/>
      <c r="Y43" s="167"/>
      <c r="Z43" s="167"/>
      <c r="AA43" s="167"/>
      <c r="AB43" s="167"/>
      <c r="AC43" s="167"/>
      <c r="AD43" s="167"/>
      <c r="AE43" s="167"/>
      <c r="AF43" s="167"/>
      <c r="AG43" s="167"/>
      <c r="AH43" s="167"/>
      <c r="AI43" s="167"/>
      <c r="AJ43" s="167"/>
      <c r="AK43" s="715" t="s">
        <v>1085</v>
      </c>
      <c r="AL43" s="170" t="s">
        <v>165</v>
      </c>
      <c r="AM43" s="170"/>
      <c r="AN43" s="170"/>
      <c r="AO43" s="599"/>
      <c r="AP43" s="167"/>
      <c r="AQ43" s="604"/>
    </row>
    <row r="44" spans="1:43" ht="12" customHeight="1">
      <c r="A44" s="1948"/>
      <c r="B44" s="599"/>
      <c r="C44" s="167"/>
      <c r="D44" s="167"/>
      <c r="E44" s="600"/>
      <c r="F44" s="1963"/>
      <c r="G44" s="1964"/>
      <c r="H44" s="1965"/>
      <c r="I44" s="596"/>
      <c r="J44" s="605"/>
      <c r="K44" s="605"/>
      <c r="L44" s="606"/>
      <c r="M44" s="596"/>
      <c r="N44" s="605"/>
      <c r="O44" s="605"/>
      <c r="P44" s="606"/>
      <c r="Q44" s="167"/>
      <c r="R44" s="170" t="s">
        <v>841</v>
      </c>
      <c r="S44" s="167"/>
      <c r="T44" s="1916"/>
      <c r="U44" s="1916"/>
      <c r="V44" s="1916"/>
      <c r="W44" s="1916"/>
      <c r="X44" s="1916"/>
      <c r="Y44" s="1916"/>
      <c r="Z44" s="1916"/>
      <c r="AA44" s="1916"/>
      <c r="AB44" s="1916"/>
      <c r="AC44" s="1916"/>
      <c r="AD44" s="1916"/>
      <c r="AE44" s="1916"/>
      <c r="AF44" s="1916"/>
      <c r="AG44" s="167" t="s">
        <v>1766</v>
      </c>
      <c r="AH44" s="167"/>
      <c r="AI44" s="167"/>
      <c r="AJ44" s="167"/>
      <c r="AK44" s="715" t="s">
        <v>1085</v>
      </c>
      <c r="AL44" s="170" t="s">
        <v>842</v>
      </c>
      <c r="AM44" s="170"/>
      <c r="AN44" s="170"/>
      <c r="AO44" s="599"/>
      <c r="AP44" s="167"/>
      <c r="AQ44" s="604"/>
    </row>
    <row r="45" spans="1:43" ht="12" customHeight="1">
      <c r="A45" s="1948"/>
      <c r="B45" s="599"/>
      <c r="C45" s="167"/>
      <c r="D45" s="167"/>
      <c r="E45" s="600"/>
      <c r="F45" s="1963"/>
      <c r="G45" s="1964"/>
      <c r="H45" s="1965"/>
      <c r="I45" s="596"/>
      <c r="J45" s="605"/>
      <c r="K45" s="605"/>
      <c r="L45" s="606"/>
      <c r="M45" s="596"/>
      <c r="N45" s="605"/>
      <c r="O45" s="605"/>
      <c r="P45" s="606"/>
      <c r="Q45" s="167"/>
      <c r="R45" s="170" t="s">
        <v>843</v>
      </c>
      <c r="S45" s="167"/>
      <c r="T45" s="167"/>
      <c r="U45" s="1579"/>
      <c r="V45" s="1579"/>
      <c r="W45" s="1579"/>
      <c r="X45" s="167" t="s">
        <v>1317</v>
      </c>
      <c r="Y45" s="167"/>
      <c r="Z45" s="167"/>
      <c r="AA45" s="167"/>
      <c r="AB45" s="167"/>
      <c r="AC45" s="167"/>
      <c r="AD45" s="167"/>
      <c r="AE45" s="167"/>
      <c r="AF45" s="167"/>
      <c r="AG45" s="167"/>
      <c r="AH45" s="167"/>
      <c r="AI45" s="167"/>
      <c r="AJ45" s="167"/>
      <c r="AK45" s="603"/>
      <c r="AL45" s="170"/>
      <c r="AM45" s="170"/>
      <c r="AN45" s="170"/>
      <c r="AO45" s="599"/>
      <c r="AP45" s="167"/>
      <c r="AQ45" s="604"/>
    </row>
    <row r="46" spans="1:43" ht="12" customHeight="1">
      <c r="A46" s="1948"/>
      <c r="B46" s="599"/>
      <c r="C46" s="167"/>
      <c r="D46" s="167"/>
      <c r="E46" s="600"/>
      <c r="F46" s="1963"/>
      <c r="G46" s="1964"/>
      <c r="H46" s="1965"/>
      <c r="I46" s="596"/>
      <c r="J46" s="605"/>
      <c r="K46" s="605"/>
      <c r="L46" s="606"/>
      <c r="M46" s="599"/>
      <c r="N46" s="167"/>
      <c r="O46" s="167"/>
      <c r="P46" s="600"/>
      <c r="Q46" s="167"/>
      <c r="R46" s="167" t="s">
        <v>1019</v>
      </c>
      <c r="S46" s="167"/>
      <c r="T46" s="167"/>
      <c r="U46" s="167"/>
      <c r="V46" s="167"/>
      <c r="W46" s="167"/>
      <c r="X46" s="1579"/>
      <c r="Y46" s="1579"/>
      <c r="Z46" s="1579"/>
      <c r="AA46" s="167" t="s">
        <v>760</v>
      </c>
      <c r="AB46" s="167"/>
      <c r="AC46" s="167"/>
      <c r="AD46" s="167"/>
      <c r="AE46" s="167"/>
      <c r="AF46" s="167"/>
      <c r="AG46" s="167"/>
      <c r="AH46" s="167"/>
      <c r="AI46" s="167"/>
      <c r="AJ46" s="600"/>
      <c r="AK46" s="603"/>
      <c r="AL46" s="170"/>
      <c r="AM46" s="170"/>
      <c r="AN46" s="170"/>
      <c r="AO46" s="599"/>
      <c r="AP46" s="167"/>
      <c r="AQ46" s="604"/>
    </row>
    <row r="47" spans="1:43" ht="12" customHeight="1">
      <c r="A47" s="1948"/>
      <c r="B47" s="599"/>
      <c r="C47" s="167"/>
      <c r="D47" s="167"/>
      <c r="E47" s="600"/>
      <c r="F47" s="1963"/>
      <c r="G47" s="1964"/>
      <c r="H47" s="1965"/>
      <c r="I47" s="596"/>
      <c r="J47" s="605"/>
      <c r="K47" s="605"/>
      <c r="L47" s="606"/>
      <c r="M47" s="601"/>
      <c r="N47" s="171"/>
      <c r="O47" s="171"/>
      <c r="P47" s="602"/>
      <c r="Q47" s="171"/>
      <c r="R47" s="171" t="s">
        <v>1020</v>
      </c>
      <c r="S47" s="171"/>
      <c r="T47" s="171"/>
      <c r="U47" s="171"/>
      <c r="V47" s="171"/>
      <c r="W47" s="1969"/>
      <c r="X47" s="1969"/>
      <c r="Y47" s="1969"/>
      <c r="Z47" s="171" t="s">
        <v>1021</v>
      </c>
      <c r="AA47" s="171"/>
      <c r="AB47" s="172"/>
      <c r="AC47" s="172"/>
      <c r="AD47" s="171"/>
      <c r="AE47" s="171"/>
      <c r="AF47" s="171"/>
      <c r="AG47" s="171"/>
      <c r="AH47" s="171"/>
      <c r="AI47" s="171"/>
      <c r="AJ47" s="602"/>
      <c r="AK47" s="603"/>
      <c r="AL47" s="170"/>
      <c r="AM47" s="170"/>
      <c r="AN47" s="170"/>
      <c r="AO47" s="599"/>
      <c r="AP47" s="167"/>
      <c r="AQ47" s="604"/>
    </row>
    <row r="48" spans="1:43" ht="12" customHeight="1">
      <c r="A48" s="1948"/>
      <c r="B48" s="599"/>
      <c r="C48" s="167"/>
      <c r="D48" s="167"/>
      <c r="E48" s="600"/>
      <c r="F48" s="1963"/>
      <c r="G48" s="1964"/>
      <c r="H48" s="1965"/>
      <c r="I48" s="596"/>
      <c r="J48" s="605"/>
      <c r="K48" s="605"/>
      <c r="L48" s="606"/>
      <c r="M48" s="607" t="s">
        <v>812</v>
      </c>
      <c r="N48" s="169"/>
      <c r="O48" s="169"/>
      <c r="P48" s="608"/>
      <c r="Q48" s="167" t="s">
        <v>1714</v>
      </c>
      <c r="R48" s="167" t="s">
        <v>1022</v>
      </c>
      <c r="S48" s="167"/>
      <c r="T48" s="167"/>
      <c r="U48" s="167"/>
      <c r="V48" s="167"/>
      <c r="W48" s="167"/>
      <c r="X48" s="167"/>
      <c r="Y48" s="167"/>
      <c r="Z48" s="167"/>
      <c r="AA48" s="167"/>
      <c r="AB48" s="167"/>
      <c r="AC48" s="167"/>
      <c r="AD48" s="167"/>
      <c r="AE48" s="167"/>
      <c r="AF48" s="167"/>
      <c r="AG48" s="167"/>
      <c r="AH48" s="167"/>
      <c r="AI48" s="167"/>
      <c r="AJ48" s="600"/>
      <c r="AK48" s="603"/>
      <c r="AL48" s="170"/>
      <c r="AM48" s="170"/>
      <c r="AN48" s="170"/>
      <c r="AO48" s="599"/>
      <c r="AP48" s="167"/>
      <c r="AQ48" s="604"/>
    </row>
    <row r="49" spans="1:43" ht="12" customHeight="1">
      <c r="A49" s="1948"/>
      <c r="B49" s="599"/>
      <c r="C49" s="167"/>
      <c r="D49" s="167"/>
      <c r="E49" s="600"/>
      <c r="F49" s="1963"/>
      <c r="G49" s="1964"/>
      <c r="H49" s="1965"/>
      <c r="I49" s="596"/>
      <c r="J49" s="605"/>
      <c r="K49" s="605"/>
      <c r="L49" s="606"/>
      <c r="M49" s="599"/>
      <c r="N49" s="167"/>
      <c r="O49" s="167"/>
      <c r="P49" s="600"/>
      <c r="Q49" s="167"/>
      <c r="R49" s="713" t="s">
        <v>909</v>
      </c>
      <c r="S49" s="167" t="s">
        <v>1024</v>
      </c>
      <c r="T49" s="167"/>
      <c r="U49" s="167"/>
      <c r="V49" s="167"/>
      <c r="W49" s="167"/>
      <c r="X49" s="167"/>
      <c r="Y49" s="167"/>
      <c r="Z49" s="167"/>
      <c r="AA49" s="167"/>
      <c r="AB49" s="167"/>
      <c r="AC49" s="167"/>
      <c r="AD49" s="167"/>
      <c r="AE49" s="167"/>
      <c r="AF49" s="167"/>
      <c r="AG49" s="167"/>
      <c r="AH49" s="167"/>
      <c r="AI49" s="167"/>
      <c r="AJ49" s="167"/>
      <c r="AK49" s="603"/>
      <c r="AL49" s="170"/>
      <c r="AM49" s="170"/>
      <c r="AN49" s="170"/>
      <c r="AO49" s="599"/>
      <c r="AP49" s="167"/>
      <c r="AQ49" s="604"/>
    </row>
    <row r="50" spans="1:43" ht="12" customHeight="1">
      <c r="A50" s="1948"/>
      <c r="B50" s="599"/>
      <c r="C50" s="167"/>
      <c r="D50" s="167"/>
      <c r="E50" s="600"/>
      <c r="F50" s="1963"/>
      <c r="G50" s="1964"/>
      <c r="H50" s="1965"/>
      <c r="I50" s="596"/>
      <c r="J50" s="605"/>
      <c r="K50" s="605"/>
      <c r="L50" s="606"/>
      <c r="M50" s="599"/>
      <c r="N50" s="167"/>
      <c r="O50" s="167"/>
      <c r="P50" s="600"/>
      <c r="Q50" s="167"/>
      <c r="R50" s="713" t="s">
        <v>1023</v>
      </c>
      <c r="S50" s="167" t="s">
        <v>1025</v>
      </c>
      <c r="T50" s="167"/>
      <c r="U50" s="167"/>
      <c r="V50" s="167"/>
      <c r="W50" s="167"/>
      <c r="X50" s="167"/>
      <c r="Y50" s="167"/>
      <c r="Z50" s="167"/>
      <c r="AA50" s="167"/>
      <c r="AB50" s="167"/>
      <c r="AC50" s="167"/>
      <c r="AD50" s="167"/>
      <c r="AE50" s="167"/>
      <c r="AF50" s="167"/>
      <c r="AG50" s="167"/>
      <c r="AH50" s="167"/>
      <c r="AI50" s="167"/>
      <c r="AJ50" s="167"/>
      <c r="AK50" s="603"/>
      <c r="AL50" s="170"/>
      <c r="AM50" s="170"/>
      <c r="AN50" s="170"/>
      <c r="AO50" s="599"/>
      <c r="AP50" s="167"/>
      <c r="AQ50" s="604"/>
    </row>
    <row r="51" spans="1:43" ht="12" customHeight="1">
      <c r="A51" s="1948"/>
      <c r="B51" s="599"/>
      <c r="C51" s="167"/>
      <c r="D51" s="167"/>
      <c r="E51" s="600"/>
      <c r="F51" s="1963"/>
      <c r="G51" s="1964"/>
      <c r="H51" s="1965"/>
      <c r="I51" s="596"/>
      <c r="J51" s="605"/>
      <c r="K51" s="605"/>
      <c r="L51" s="606"/>
      <c r="M51" s="599"/>
      <c r="N51" s="167"/>
      <c r="O51" s="167"/>
      <c r="P51" s="600"/>
      <c r="Q51" s="167"/>
      <c r="R51" s="713" t="s">
        <v>1023</v>
      </c>
      <c r="S51" s="167" t="s">
        <v>1026</v>
      </c>
      <c r="T51" s="167"/>
      <c r="U51" s="167"/>
      <c r="V51" s="167"/>
      <c r="W51" s="167"/>
      <c r="X51" s="167"/>
      <c r="Y51" s="167"/>
      <c r="Z51" s="167"/>
      <c r="AA51" s="167"/>
      <c r="AB51" s="167"/>
      <c r="AC51" s="167"/>
      <c r="AD51" s="167"/>
      <c r="AE51" s="167"/>
      <c r="AF51" s="167"/>
      <c r="AG51" s="167"/>
      <c r="AH51" s="167"/>
      <c r="AI51" s="167"/>
      <c r="AJ51" s="167"/>
      <c r="AK51" s="603"/>
      <c r="AL51" s="170"/>
      <c r="AM51" s="170"/>
      <c r="AN51" s="170"/>
      <c r="AO51" s="599"/>
      <c r="AP51" s="167"/>
      <c r="AQ51" s="604"/>
    </row>
    <row r="52" spans="1:43" ht="12" customHeight="1">
      <c r="A52" s="1948"/>
      <c r="B52" s="599"/>
      <c r="C52" s="167"/>
      <c r="D52" s="167"/>
      <c r="E52" s="600"/>
      <c r="F52" s="1963"/>
      <c r="G52" s="1964"/>
      <c r="H52" s="1965"/>
      <c r="I52" s="596"/>
      <c r="J52" s="605"/>
      <c r="K52" s="605"/>
      <c r="L52" s="606"/>
      <c r="M52" s="599"/>
      <c r="N52" s="167"/>
      <c r="O52" s="167"/>
      <c r="P52" s="600"/>
      <c r="Q52" s="167" t="s">
        <v>1714</v>
      </c>
      <c r="R52" s="167" t="s">
        <v>1027</v>
      </c>
      <c r="S52" s="167"/>
      <c r="T52" s="167"/>
      <c r="U52" s="167"/>
      <c r="V52" s="167"/>
      <c r="W52" s="167"/>
      <c r="X52" s="167"/>
      <c r="Y52" s="167"/>
      <c r="Z52" s="167"/>
      <c r="AA52" s="167"/>
      <c r="AB52" s="167"/>
      <c r="AC52" s="167"/>
      <c r="AD52" s="167"/>
      <c r="AE52" s="167"/>
      <c r="AF52" s="167"/>
      <c r="AG52" s="167"/>
      <c r="AH52" s="167"/>
      <c r="AI52" s="167"/>
      <c r="AJ52" s="167"/>
      <c r="AK52" s="603"/>
      <c r="AL52" s="170"/>
      <c r="AM52" s="170"/>
      <c r="AN52" s="170"/>
      <c r="AO52" s="599"/>
      <c r="AP52" s="167"/>
      <c r="AQ52" s="604"/>
    </row>
    <row r="53" spans="1:43" ht="12" customHeight="1">
      <c r="A53" s="1948"/>
      <c r="B53" s="599"/>
      <c r="C53" s="167"/>
      <c r="D53" s="167"/>
      <c r="E53" s="600"/>
      <c r="F53" s="1963"/>
      <c r="G53" s="1964"/>
      <c r="H53" s="1965"/>
      <c r="I53" s="596"/>
      <c r="J53" s="605"/>
      <c r="K53" s="605"/>
      <c r="L53" s="606"/>
      <c r="M53" s="599"/>
      <c r="N53" s="167"/>
      <c r="O53" s="167"/>
      <c r="P53" s="600"/>
      <c r="Q53" s="167"/>
      <c r="R53" s="167" t="s">
        <v>687</v>
      </c>
      <c r="S53" s="1916"/>
      <c r="T53" s="1916"/>
      <c r="U53" s="1916"/>
      <c r="V53" s="1916"/>
      <c r="W53" s="1916"/>
      <c r="X53" s="1916"/>
      <c r="Y53" s="1916"/>
      <c r="Z53" s="1916"/>
      <c r="AA53" s="1916"/>
      <c r="AB53" s="1916"/>
      <c r="AC53" s="1916"/>
      <c r="AD53" s="1916"/>
      <c r="AE53" s="1916"/>
      <c r="AF53" s="1916"/>
      <c r="AG53" s="167" t="s">
        <v>822</v>
      </c>
      <c r="AH53" s="167"/>
      <c r="AI53" s="167"/>
      <c r="AJ53" s="167"/>
      <c r="AK53" s="603"/>
      <c r="AL53" s="170"/>
      <c r="AM53" s="170"/>
      <c r="AN53" s="170"/>
      <c r="AO53" s="599"/>
      <c r="AP53" s="167"/>
      <c r="AQ53" s="604"/>
    </row>
    <row r="54" spans="1:43" ht="12" customHeight="1">
      <c r="A54" s="1948"/>
      <c r="B54" s="599"/>
      <c r="C54" s="167"/>
      <c r="D54" s="167"/>
      <c r="E54" s="600"/>
      <c r="F54" s="1963"/>
      <c r="G54" s="1964"/>
      <c r="H54" s="1965"/>
      <c r="I54" s="596"/>
      <c r="J54" s="605"/>
      <c r="K54" s="605"/>
      <c r="L54" s="606"/>
      <c r="M54" s="599"/>
      <c r="N54" s="167"/>
      <c r="O54" s="167"/>
      <c r="P54" s="600"/>
      <c r="Q54" s="167" t="s">
        <v>1339</v>
      </c>
      <c r="R54" s="167" t="s">
        <v>1028</v>
      </c>
      <c r="S54" s="167"/>
      <c r="T54" s="167"/>
      <c r="U54" s="167"/>
      <c r="V54" s="167"/>
      <c r="W54" s="167"/>
      <c r="X54" s="167"/>
      <c r="Y54" s="167"/>
      <c r="Z54" s="167"/>
      <c r="AA54" s="167"/>
      <c r="AB54" s="167"/>
      <c r="AC54" s="167"/>
      <c r="AD54" s="167"/>
      <c r="AE54" s="167"/>
      <c r="AF54" s="167"/>
      <c r="AG54" s="167"/>
      <c r="AH54" s="167"/>
      <c r="AI54" s="167"/>
      <c r="AJ54" s="167"/>
      <c r="AK54" s="603"/>
      <c r="AL54" s="170"/>
      <c r="AM54" s="170"/>
      <c r="AN54" s="170"/>
      <c r="AO54" s="599"/>
      <c r="AP54" s="167"/>
      <c r="AQ54" s="604"/>
    </row>
    <row r="55" spans="1:43" ht="12" customHeight="1">
      <c r="A55" s="1948"/>
      <c r="B55" s="599"/>
      <c r="C55" s="167"/>
      <c r="D55" s="167"/>
      <c r="E55" s="600"/>
      <c r="F55" s="1963"/>
      <c r="G55" s="1964"/>
      <c r="H55" s="1965"/>
      <c r="I55" s="596"/>
      <c r="J55" s="605"/>
      <c r="K55" s="605"/>
      <c r="L55" s="606"/>
      <c r="M55" s="599"/>
      <c r="N55" s="167"/>
      <c r="O55" s="167"/>
      <c r="P55" s="600"/>
      <c r="Q55" s="167"/>
      <c r="R55" s="167" t="s">
        <v>680</v>
      </c>
      <c r="S55" s="1916"/>
      <c r="T55" s="1916"/>
      <c r="U55" s="1916"/>
      <c r="V55" s="1916"/>
      <c r="W55" s="1916"/>
      <c r="X55" s="1916"/>
      <c r="Y55" s="1916"/>
      <c r="Z55" s="1916"/>
      <c r="AA55" s="1916"/>
      <c r="AB55" s="1916"/>
      <c r="AC55" s="1916"/>
      <c r="AD55" s="1916"/>
      <c r="AE55" s="1916"/>
      <c r="AF55" s="1916"/>
      <c r="AG55" s="167" t="s">
        <v>761</v>
      </c>
      <c r="AH55" s="167"/>
      <c r="AI55" s="167"/>
      <c r="AJ55" s="167"/>
      <c r="AK55" s="603"/>
      <c r="AL55" s="170"/>
      <c r="AM55" s="170"/>
      <c r="AN55" s="170"/>
      <c r="AO55" s="599"/>
      <c r="AP55" s="167"/>
      <c r="AQ55" s="604"/>
    </row>
    <row r="56" spans="1:43" ht="12" customHeight="1">
      <c r="A56" s="1948"/>
      <c r="B56" s="599"/>
      <c r="C56" s="167"/>
      <c r="D56" s="167"/>
      <c r="E56" s="600"/>
      <c r="F56" s="1963"/>
      <c r="G56" s="1964"/>
      <c r="H56" s="1965"/>
      <c r="I56" s="596"/>
      <c r="J56" s="605"/>
      <c r="K56" s="605"/>
      <c r="L56" s="606"/>
      <c r="M56" s="599"/>
      <c r="N56" s="167"/>
      <c r="O56" s="167"/>
      <c r="P56" s="600"/>
      <c r="Q56" s="167" t="s">
        <v>503</v>
      </c>
      <c r="R56" s="167" t="s">
        <v>1030</v>
      </c>
      <c r="S56" s="167"/>
      <c r="T56" s="167"/>
      <c r="U56" s="167"/>
      <c r="V56" s="167"/>
      <c r="W56" s="167"/>
      <c r="X56" s="167"/>
      <c r="Y56" s="167"/>
      <c r="Z56" s="167"/>
      <c r="AA56" s="167"/>
      <c r="AB56" s="167"/>
      <c r="AC56" s="167"/>
      <c r="AD56" s="167"/>
      <c r="AE56" s="167"/>
      <c r="AF56" s="167"/>
      <c r="AG56" s="167"/>
      <c r="AH56" s="167"/>
      <c r="AI56" s="167"/>
      <c r="AJ56" s="167"/>
      <c r="AK56" s="603"/>
      <c r="AL56" s="170"/>
      <c r="AM56" s="170"/>
      <c r="AN56" s="170"/>
      <c r="AO56" s="599"/>
      <c r="AP56" s="167"/>
      <c r="AQ56" s="604"/>
    </row>
    <row r="57" spans="1:43" ht="12" customHeight="1">
      <c r="A57" s="1948"/>
      <c r="B57" s="599"/>
      <c r="C57" s="167"/>
      <c r="D57" s="167"/>
      <c r="E57" s="600"/>
      <c r="F57" s="1963"/>
      <c r="G57" s="1964"/>
      <c r="H57" s="1965"/>
      <c r="I57" s="596"/>
      <c r="J57" s="605"/>
      <c r="K57" s="605"/>
      <c r="L57" s="606"/>
      <c r="M57" s="599"/>
      <c r="N57" s="167"/>
      <c r="O57" s="167"/>
      <c r="P57" s="600"/>
      <c r="Q57" s="167"/>
      <c r="R57" s="713" t="s">
        <v>1023</v>
      </c>
      <c r="S57" s="167" t="s">
        <v>1031</v>
      </c>
      <c r="T57" s="167"/>
      <c r="U57" s="167"/>
      <c r="V57" s="167"/>
      <c r="W57" s="167"/>
      <c r="X57" s="167"/>
      <c r="Y57" s="167"/>
      <c r="Z57" s="167"/>
      <c r="AA57" s="167"/>
      <c r="AB57" s="167"/>
      <c r="AC57" s="167"/>
      <c r="AD57" s="713" t="s">
        <v>421</v>
      </c>
      <c r="AE57" s="167" t="s">
        <v>762</v>
      </c>
      <c r="AF57" s="167"/>
      <c r="AG57" s="167"/>
      <c r="AH57" s="167"/>
      <c r="AI57" s="167"/>
      <c r="AJ57" s="167"/>
      <c r="AK57" s="603"/>
      <c r="AL57" s="170"/>
      <c r="AM57" s="170"/>
      <c r="AN57" s="170"/>
      <c r="AO57" s="599"/>
      <c r="AP57" s="167"/>
      <c r="AQ57" s="604"/>
    </row>
    <row r="58" spans="1:43" ht="12" customHeight="1">
      <c r="A58" s="1948"/>
      <c r="B58" s="599"/>
      <c r="C58" s="167"/>
      <c r="D58" s="167"/>
      <c r="E58" s="600"/>
      <c r="F58" s="1963"/>
      <c r="G58" s="1964"/>
      <c r="H58" s="1965"/>
      <c r="I58" s="596"/>
      <c r="J58" s="605"/>
      <c r="K58" s="605"/>
      <c r="L58" s="606"/>
      <c r="M58" s="599"/>
      <c r="N58" s="167"/>
      <c r="O58" s="167"/>
      <c r="P58" s="600"/>
      <c r="Q58" s="167" t="s">
        <v>1596</v>
      </c>
      <c r="R58" s="167" t="s">
        <v>1033</v>
      </c>
      <c r="S58" s="167"/>
      <c r="T58" s="167"/>
      <c r="U58" s="167"/>
      <c r="V58" s="167"/>
      <c r="W58" s="167"/>
      <c r="X58" s="167"/>
      <c r="Y58" s="167"/>
      <c r="Z58" s="167"/>
      <c r="AA58" s="167"/>
      <c r="AB58" s="167"/>
      <c r="AC58" s="167"/>
      <c r="AD58" s="167"/>
      <c r="AE58" s="167"/>
      <c r="AF58" s="167"/>
      <c r="AG58" s="167"/>
      <c r="AH58" s="167"/>
      <c r="AI58" s="167"/>
      <c r="AJ58" s="167"/>
      <c r="AK58" s="603"/>
      <c r="AL58" s="170"/>
      <c r="AM58" s="170"/>
      <c r="AN58" s="170"/>
      <c r="AO58" s="599"/>
      <c r="AP58" s="167"/>
      <c r="AQ58" s="604"/>
    </row>
    <row r="59" spans="1:43" ht="12" customHeight="1">
      <c r="A59" s="1948"/>
      <c r="B59" s="599"/>
      <c r="C59" s="167"/>
      <c r="D59" s="167"/>
      <c r="E59" s="600"/>
      <c r="F59" s="1963"/>
      <c r="G59" s="1964"/>
      <c r="H59" s="1965"/>
      <c r="I59" s="596"/>
      <c r="J59" s="605"/>
      <c r="K59" s="605"/>
      <c r="L59" s="606"/>
      <c r="M59" s="599"/>
      <c r="N59" s="167"/>
      <c r="O59" s="167"/>
      <c r="P59" s="600"/>
      <c r="Q59" s="167"/>
      <c r="R59" s="713" t="s">
        <v>21</v>
      </c>
      <c r="S59" s="167" t="s">
        <v>839</v>
      </c>
      <c r="T59" s="167"/>
      <c r="U59" s="167"/>
      <c r="V59" s="167"/>
      <c r="W59" s="167"/>
      <c r="X59" s="167"/>
      <c r="Y59" s="167"/>
      <c r="Z59" s="167"/>
      <c r="AA59" s="167"/>
      <c r="AB59" s="167"/>
      <c r="AC59" s="167"/>
      <c r="AD59" s="167"/>
      <c r="AE59" s="167"/>
      <c r="AF59" s="167"/>
      <c r="AG59" s="167"/>
      <c r="AH59" s="167"/>
      <c r="AI59" s="167"/>
      <c r="AJ59" s="167"/>
      <c r="AK59" s="603"/>
      <c r="AL59" s="170"/>
      <c r="AM59" s="170"/>
      <c r="AN59" s="170"/>
      <c r="AO59" s="599"/>
      <c r="AP59" s="167"/>
      <c r="AQ59" s="604"/>
    </row>
    <row r="60" spans="1:43" ht="12" customHeight="1">
      <c r="A60" s="1948"/>
      <c r="B60" s="599"/>
      <c r="C60" s="167"/>
      <c r="D60" s="167"/>
      <c r="E60" s="600"/>
      <c r="F60" s="1963"/>
      <c r="G60" s="1964"/>
      <c r="H60" s="1965"/>
      <c r="I60" s="596"/>
      <c r="J60" s="605"/>
      <c r="K60" s="605"/>
      <c r="L60" s="606"/>
      <c r="M60" s="599"/>
      <c r="N60" s="167"/>
      <c r="O60" s="167"/>
      <c r="P60" s="600"/>
      <c r="Q60" s="167"/>
      <c r="R60" s="713" t="s">
        <v>1085</v>
      </c>
      <c r="S60" s="167" t="s">
        <v>840</v>
      </c>
      <c r="T60" s="167"/>
      <c r="U60" s="167"/>
      <c r="V60" s="167"/>
      <c r="W60" s="167"/>
      <c r="X60" s="167"/>
      <c r="Y60" s="167"/>
      <c r="Z60" s="167"/>
      <c r="AA60" s="167"/>
      <c r="AB60" s="167"/>
      <c r="AC60" s="167"/>
      <c r="AD60" s="167"/>
      <c r="AE60" s="167"/>
      <c r="AF60" s="167"/>
      <c r="AG60" s="167"/>
      <c r="AH60" s="167"/>
      <c r="AI60" s="167"/>
      <c r="AJ60" s="167"/>
      <c r="AK60" s="603"/>
      <c r="AL60" s="170"/>
      <c r="AM60" s="170"/>
      <c r="AN60" s="170"/>
      <c r="AO60" s="599"/>
      <c r="AP60" s="167"/>
      <c r="AQ60" s="604"/>
    </row>
    <row r="61" spans="1:43" ht="12" customHeight="1">
      <c r="A61" s="1948"/>
      <c r="B61" s="599"/>
      <c r="C61" s="167"/>
      <c r="D61" s="167"/>
      <c r="E61" s="600"/>
      <c r="F61" s="1963"/>
      <c r="G61" s="1964"/>
      <c r="H61" s="1965"/>
      <c r="I61" s="596"/>
      <c r="J61" s="605"/>
      <c r="K61" s="605"/>
      <c r="L61" s="606"/>
      <c r="M61" s="599"/>
      <c r="N61" s="167"/>
      <c r="O61" s="167"/>
      <c r="P61" s="600"/>
      <c r="Q61" s="167"/>
      <c r="R61" s="167" t="s">
        <v>1034</v>
      </c>
      <c r="S61" s="167"/>
      <c r="T61" s="167"/>
      <c r="U61" s="1578"/>
      <c r="V61" s="1578"/>
      <c r="W61" s="1578"/>
      <c r="X61" s="167" t="s">
        <v>763</v>
      </c>
      <c r="Y61" s="167"/>
      <c r="Z61" s="167" t="s">
        <v>1035</v>
      </c>
      <c r="AA61" s="167"/>
      <c r="AB61" s="167"/>
      <c r="AC61" s="1578"/>
      <c r="AD61" s="1578"/>
      <c r="AE61" s="1578"/>
      <c r="AF61" s="167" t="s">
        <v>764</v>
      </c>
      <c r="AG61" s="167"/>
      <c r="AH61" s="167"/>
      <c r="AI61" s="167"/>
      <c r="AJ61" s="167"/>
      <c r="AK61" s="603"/>
      <c r="AL61" s="170"/>
      <c r="AM61" s="170"/>
      <c r="AN61" s="170"/>
      <c r="AO61" s="599"/>
      <c r="AP61" s="167"/>
      <c r="AQ61" s="604"/>
    </row>
    <row r="62" spans="1:43" ht="12" customHeight="1">
      <c r="A62" s="1948"/>
      <c r="B62" s="599"/>
      <c r="C62" s="167"/>
      <c r="D62" s="167"/>
      <c r="E62" s="600"/>
      <c r="F62" s="1963"/>
      <c r="G62" s="1964"/>
      <c r="H62" s="1965"/>
      <c r="I62" s="596"/>
      <c r="J62" s="605"/>
      <c r="K62" s="605"/>
      <c r="L62" s="606"/>
      <c r="M62" s="599"/>
      <c r="N62" s="167"/>
      <c r="O62" s="167"/>
      <c r="P62" s="600"/>
      <c r="Q62" s="167"/>
      <c r="R62" s="167" t="s">
        <v>1036</v>
      </c>
      <c r="S62" s="167"/>
      <c r="T62" s="167"/>
      <c r="U62" s="167" t="s">
        <v>1742</v>
      </c>
      <c r="V62" s="1916"/>
      <c r="W62" s="1916"/>
      <c r="X62" s="1916"/>
      <c r="Y62" s="1916"/>
      <c r="Z62" s="487" t="s">
        <v>433</v>
      </c>
      <c r="AA62" s="167"/>
      <c r="AB62" s="167"/>
      <c r="AC62" s="167"/>
      <c r="AD62" s="1588"/>
      <c r="AE62" s="1588"/>
      <c r="AF62" s="167"/>
      <c r="AG62" s="167"/>
      <c r="AH62" s="167"/>
      <c r="AI62" s="167"/>
      <c r="AJ62" s="167"/>
      <c r="AK62" s="603"/>
      <c r="AL62" s="170"/>
      <c r="AM62" s="170"/>
      <c r="AN62" s="170"/>
      <c r="AO62" s="599"/>
      <c r="AP62" s="167"/>
      <c r="AQ62" s="604"/>
    </row>
    <row r="63" spans="1:43" ht="12" customHeight="1">
      <c r="A63" s="1948"/>
      <c r="B63" s="599"/>
      <c r="C63" s="167"/>
      <c r="D63" s="167"/>
      <c r="E63" s="600"/>
      <c r="F63" s="1963"/>
      <c r="G63" s="1964"/>
      <c r="H63" s="1965"/>
      <c r="I63" s="596"/>
      <c r="J63" s="605"/>
      <c r="K63" s="605"/>
      <c r="L63" s="606"/>
      <c r="M63" s="601"/>
      <c r="N63" s="171"/>
      <c r="O63" s="171"/>
      <c r="P63" s="602"/>
      <c r="Q63" s="167"/>
      <c r="R63" s="167" t="s">
        <v>1037</v>
      </c>
      <c r="S63" s="167"/>
      <c r="T63" s="167"/>
      <c r="U63" s="167" t="s">
        <v>765</v>
      </c>
      <c r="V63" s="1917"/>
      <c r="W63" s="1917"/>
      <c r="X63" s="1917"/>
      <c r="Y63" s="1917"/>
      <c r="Z63" s="487" t="s">
        <v>766</v>
      </c>
      <c r="AA63" s="167"/>
      <c r="AB63" s="167"/>
      <c r="AC63" s="167"/>
      <c r="AD63" s="1588"/>
      <c r="AE63" s="1588"/>
      <c r="AF63" s="167"/>
      <c r="AG63" s="167"/>
      <c r="AH63" s="167"/>
      <c r="AI63" s="167"/>
      <c r="AJ63" s="167"/>
      <c r="AK63" s="603"/>
      <c r="AL63" s="170"/>
      <c r="AM63" s="170"/>
      <c r="AN63" s="170"/>
      <c r="AO63" s="599"/>
      <c r="AP63" s="167"/>
      <c r="AQ63" s="604"/>
    </row>
    <row r="64" spans="1:43" ht="12" customHeight="1">
      <c r="A64" s="1948"/>
      <c r="B64" s="599"/>
      <c r="C64" s="167"/>
      <c r="D64" s="167"/>
      <c r="E64" s="600"/>
      <c r="F64" s="1963"/>
      <c r="G64" s="1964"/>
      <c r="H64" s="1965"/>
      <c r="I64" s="596"/>
      <c r="J64" s="605"/>
      <c r="K64" s="605"/>
      <c r="L64" s="606"/>
      <c r="M64" s="607" t="s">
        <v>404</v>
      </c>
      <c r="N64" s="169"/>
      <c r="O64" s="169"/>
      <c r="P64" s="608"/>
      <c r="Q64" s="169"/>
      <c r="R64" s="714" t="s">
        <v>418</v>
      </c>
      <c r="S64" s="169" t="s">
        <v>1038</v>
      </c>
      <c r="T64" s="169"/>
      <c r="U64" s="169"/>
      <c r="V64" s="169"/>
      <c r="W64" s="169"/>
      <c r="X64" s="169"/>
      <c r="Y64" s="169"/>
      <c r="Z64" s="169"/>
      <c r="AA64" s="169"/>
      <c r="AB64" s="169"/>
      <c r="AC64" s="169"/>
      <c r="AD64" s="169"/>
      <c r="AE64" s="169"/>
      <c r="AF64" s="169"/>
      <c r="AG64" s="169"/>
      <c r="AH64" s="169"/>
      <c r="AI64" s="169"/>
      <c r="AJ64" s="608"/>
      <c r="AK64" s="603"/>
      <c r="AL64" s="170"/>
      <c r="AM64" s="170"/>
      <c r="AN64" s="170"/>
      <c r="AO64" s="599"/>
      <c r="AP64" s="167"/>
      <c r="AQ64" s="604"/>
    </row>
    <row r="65" spans="1:43" ht="12" customHeight="1">
      <c r="A65" s="1948"/>
      <c r="B65" s="599"/>
      <c r="C65" s="167"/>
      <c r="D65" s="167"/>
      <c r="E65" s="600"/>
      <c r="F65" s="1963"/>
      <c r="G65" s="1964"/>
      <c r="H65" s="1965"/>
      <c r="I65" s="596"/>
      <c r="J65" s="605"/>
      <c r="K65" s="605"/>
      <c r="L65" s="606"/>
      <c r="M65" s="599"/>
      <c r="N65" s="167"/>
      <c r="O65" s="167"/>
      <c r="P65" s="600"/>
      <c r="Q65" s="167"/>
      <c r="R65" s="167"/>
      <c r="S65" s="167" t="s">
        <v>1039</v>
      </c>
      <c r="T65" s="167"/>
      <c r="U65" s="167"/>
      <c r="V65" s="167"/>
      <c r="W65" s="167"/>
      <c r="X65" s="167"/>
      <c r="Y65" s="167"/>
      <c r="Z65" s="167"/>
      <c r="AA65" s="167"/>
      <c r="AB65" s="167"/>
      <c r="AC65" s="167"/>
      <c r="AD65" s="167"/>
      <c r="AE65" s="167"/>
      <c r="AF65" s="167"/>
      <c r="AG65" s="167"/>
      <c r="AH65" s="167"/>
      <c r="AI65" s="167"/>
      <c r="AJ65" s="167"/>
      <c r="AK65" s="603"/>
      <c r="AL65" s="170"/>
      <c r="AM65" s="170"/>
      <c r="AN65" s="170"/>
      <c r="AO65" s="599"/>
      <c r="AP65" s="167"/>
      <c r="AQ65" s="604"/>
    </row>
    <row r="66" spans="1:43" ht="12" customHeight="1">
      <c r="A66" s="1948"/>
      <c r="B66" s="599"/>
      <c r="C66" s="167"/>
      <c r="D66" s="167"/>
      <c r="E66" s="600"/>
      <c r="F66" s="1963"/>
      <c r="G66" s="1964"/>
      <c r="H66" s="1965"/>
      <c r="I66" s="596"/>
      <c r="J66" s="605"/>
      <c r="K66" s="605"/>
      <c r="L66" s="606"/>
      <c r="M66" s="599"/>
      <c r="N66" s="167"/>
      <c r="O66" s="167"/>
      <c r="P66" s="600"/>
      <c r="Q66" s="167"/>
      <c r="R66" s="167" t="s">
        <v>1616</v>
      </c>
      <c r="S66" s="1950"/>
      <c r="T66" s="1950"/>
      <c r="U66" s="1950"/>
      <c r="V66" s="167" t="s">
        <v>1040</v>
      </c>
      <c r="W66" s="167"/>
      <c r="X66" s="167"/>
      <c r="Y66" s="167"/>
      <c r="Z66" s="167"/>
      <c r="AA66" s="167"/>
      <c r="AB66" s="167"/>
      <c r="AC66" s="167"/>
      <c r="AD66" s="167"/>
      <c r="AE66" s="167"/>
      <c r="AF66" s="167"/>
      <c r="AG66" s="167"/>
      <c r="AH66" s="167"/>
      <c r="AI66" s="167"/>
      <c r="AJ66" s="167"/>
      <c r="AK66" s="603"/>
      <c r="AL66" s="170"/>
      <c r="AM66" s="170"/>
      <c r="AN66" s="170"/>
      <c r="AO66" s="599"/>
      <c r="AP66" s="167"/>
      <c r="AQ66" s="604"/>
    </row>
    <row r="67" spans="1:43" ht="12" customHeight="1">
      <c r="A67" s="1948"/>
      <c r="B67" s="599"/>
      <c r="C67" s="167"/>
      <c r="D67" s="167"/>
      <c r="E67" s="600"/>
      <c r="F67" s="1963"/>
      <c r="G67" s="1964"/>
      <c r="H67" s="1965"/>
      <c r="I67" s="596"/>
      <c r="J67" s="605"/>
      <c r="K67" s="605"/>
      <c r="L67" s="606"/>
      <c r="M67" s="599"/>
      <c r="N67" s="167"/>
      <c r="O67" s="167"/>
      <c r="P67" s="600"/>
      <c r="Q67" s="169"/>
      <c r="R67" s="714" t="s">
        <v>1615</v>
      </c>
      <c r="S67" s="169" t="s">
        <v>357</v>
      </c>
      <c r="T67" s="169"/>
      <c r="U67" s="169"/>
      <c r="V67" s="169"/>
      <c r="W67" s="169"/>
      <c r="X67" s="169"/>
      <c r="Y67" s="169"/>
      <c r="Z67" s="169"/>
      <c r="AA67" s="169"/>
      <c r="AB67" s="169"/>
      <c r="AC67" s="169"/>
      <c r="AD67" s="169"/>
      <c r="AE67" s="169"/>
      <c r="AF67" s="169"/>
      <c r="AG67" s="169"/>
      <c r="AH67" s="169"/>
      <c r="AI67" s="169"/>
      <c r="AJ67" s="608"/>
      <c r="AK67" s="603"/>
      <c r="AL67" s="170"/>
      <c r="AM67" s="170"/>
      <c r="AN67" s="170"/>
      <c r="AO67" s="599"/>
      <c r="AP67" s="167"/>
      <c r="AQ67" s="604"/>
    </row>
    <row r="68" spans="1:43" ht="12" customHeight="1">
      <c r="A68" s="1948"/>
      <c r="B68" s="599"/>
      <c r="C68" s="167"/>
      <c r="D68" s="167"/>
      <c r="E68" s="600"/>
      <c r="F68" s="1963"/>
      <c r="G68" s="1964"/>
      <c r="H68" s="1965"/>
      <c r="I68" s="618"/>
      <c r="J68" s="619"/>
      <c r="K68" s="619"/>
      <c r="L68" s="620"/>
      <c r="M68" s="601"/>
      <c r="N68" s="171"/>
      <c r="O68" s="171"/>
      <c r="P68" s="602"/>
      <c r="Q68" s="171"/>
      <c r="R68" s="167" t="s">
        <v>834</v>
      </c>
      <c r="S68" s="167"/>
      <c r="T68" s="167"/>
      <c r="U68" s="516"/>
      <c r="V68" s="1950"/>
      <c r="W68" s="1950"/>
      <c r="X68" s="1950"/>
      <c r="Y68" s="1950"/>
      <c r="Z68" s="1950"/>
      <c r="AA68" s="1950"/>
      <c r="AB68" s="1950"/>
      <c r="AC68" s="1950"/>
      <c r="AD68" s="1950"/>
      <c r="AE68" s="1950"/>
      <c r="AF68" s="1950"/>
      <c r="AG68" s="167" t="s">
        <v>822</v>
      </c>
      <c r="AH68" s="167"/>
      <c r="AI68" s="167"/>
      <c r="AJ68" s="171"/>
      <c r="AK68" s="603"/>
      <c r="AL68" s="170"/>
      <c r="AM68" s="170"/>
      <c r="AN68" s="170"/>
      <c r="AO68" s="601"/>
      <c r="AP68" s="171"/>
      <c r="AQ68" s="609"/>
    </row>
    <row r="69" spans="1:43" ht="12" customHeight="1">
      <c r="A69" s="1948"/>
      <c r="B69" s="599"/>
      <c r="C69" s="167"/>
      <c r="D69" s="167"/>
      <c r="E69" s="600"/>
      <c r="F69" s="1963"/>
      <c r="G69" s="1964"/>
      <c r="H69" s="1965"/>
      <c r="I69" s="610" t="s">
        <v>556</v>
      </c>
      <c r="J69" s="611"/>
      <c r="K69" s="611"/>
      <c r="L69" s="612"/>
      <c r="M69" s="624" t="s">
        <v>672</v>
      </c>
      <c r="N69" s="625"/>
      <c r="O69" s="625"/>
      <c r="P69" s="626"/>
      <c r="Q69" s="169"/>
      <c r="R69" s="714" t="s">
        <v>1297</v>
      </c>
      <c r="S69" s="169" t="s">
        <v>812</v>
      </c>
      <c r="T69" s="169"/>
      <c r="U69" s="169"/>
      <c r="V69" s="169"/>
      <c r="W69" s="714" t="s">
        <v>1023</v>
      </c>
      <c r="X69" s="169" t="s">
        <v>813</v>
      </c>
      <c r="Y69" s="169"/>
      <c r="Z69" s="169"/>
      <c r="AA69" s="714" t="s">
        <v>909</v>
      </c>
      <c r="AB69" s="169" t="s">
        <v>129</v>
      </c>
      <c r="AC69" s="169"/>
      <c r="AD69" s="714" t="s">
        <v>909</v>
      </c>
      <c r="AE69" s="169" t="s">
        <v>164</v>
      </c>
      <c r="AF69" s="169"/>
      <c r="AG69" s="169"/>
      <c r="AH69" s="169"/>
      <c r="AI69" s="169"/>
      <c r="AJ69" s="169"/>
      <c r="AK69" s="716" t="s">
        <v>1085</v>
      </c>
      <c r="AL69" s="168" t="s">
        <v>1018</v>
      </c>
      <c r="AM69" s="168"/>
      <c r="AN69" s="168"/>
      <c r="AO69" s="143"/>
      <c r="AP69" s="113"/>
      <c r="AQ69" s="537"/>
    </row>
    <row r="70" spans="1:43" ht="12" customHeight="1">
      <c r="A70" s="1948"/>
      <c r="B70" s="599"/>
      <c r="C70" s="167"/>
      <c r="D70" s="167"/>
      <c r="E70" s="600"/>
      <c r="F70" s="1963"/>
      <c r="G70" s="1964"/>
      <c r="H70" s="1965"/>
      <c r="I70" s="596"/>
      <c r="J70" s="605"/>
      <c r="K70" s="605"/>
      <c r="L70" s="606"/>
      <c r="M70" s="624" t="s">
        <v>996</v>
      </c>
      <c r="N70" s="625"/>
      <c r="O70" s="625"/>
      <c r="P70" s="626"/>
      <c r="Q70" s="169"/>
      <c r="R70" s="714" t="s">
        <v>1295</v>
      </c>
      <c r="S70" s="169" t="s">
        <v>812</v>
      </c>
      <c r="T70" s="169"/>
      <c r="U70" s="169"/>
      <c r="V70" s="169"/>
      <c r="W70" s="714" t="s">
        <v>1023</v>
      </c>
      <c r="X70" s="169" t="s">
        <v>813</v>
      </c>
      <c r="Y70" s="169"/>
      <c r="Z70" s="169"/>
      <c r="AA70" s="714" t="s">
        <v>909</v>
      </c>
      <c r="AB70" s="169" t="s">
        <v>129</v>
      </c>
      <c r="AC70" s="169"/>
      <c r="AD70" s="714" t="s">
        <v>909</v>
      </c>
      <c r="AE70" s="169" t="s">
        <v>164</v>
      </c>
      <c r="AF70" s="169"/>
      <c r="AG70" s="169"/>
      <c r="AH70" s="169"/>
      <c r="AI70" s="169"/>
      <c r="AJ70" s="169"/>
      <c r="AK70" s="715" t="s">
        <v>1085</v>
      </c>
      <c r="AL70" s="170" t="s">
        <v>1585</v>
      </c>
      <c r="AM70" s="170"/>
      <c r="AN70" s="170"/>
      <c r="AO70" s="124"/>
      <c r="AP70" s="62"/>
      <c r="AQ70" s="110"/>
    </row>
    <row r="71" spans="1:43" ht="12" customHeight="1" thickBot="1">
      <c r="A71" s="1949"/>
      <c r="B71" s="627"/>
      <c r="C71" s="628"/>
      <c r="D71" s="628"/>
      <c r="E71" s="629"/>
      <c r="F71" s="1966"/>
      <c r="G71" s="1967"/>
      <c r="H71" s="1968"/>
      <c r="I71" s="630"/>
      <c r="J71" s="631"/>
      <c r="K71" s="631"/>
      <c r="L71" s="632"/>
      <c r="M71" s="633" t="s">
        <v>989</v>
      </c>
      <c r="N71" s="634"/>
      <c r="O71" s="634"/>
      <c r="P71" s="635"/>
      <c r="Q71" s="634"/>
      <c r="R71" s="718" t="s">
        <v>1294</v>
      </c>
      <c r="S71" s="634" t="s">
        <v>812</v>
      </c>
      <c r="T71" s="634"/>
      <c r="U71" s="634"/>
      <c r="V71" s="634"/>
      <c r="W71" s="718" t="s">
        <v>1023</v>
      </c>
      <c r="X71" s="634" t="s">
        <v>813</v>
      </c>
      <c r="Y71" s="634"/>
      <c r="Z71" s="634"/>
      <c r="AA71" s="718" t="s">
        <v>909</v>
      </c>
      <c r="AB71" s="634" t="s">
        <v>129</v>
      </c>
      <c r="AC71" s="634"/>
      <c r="AD71" s="718" t="s">
        <v>909</v>
      </c>
      <c r="AE71" s="634" t="s">
        <v>164</v>
      </c>
      <c r="AF71" s="634"/>
      <c r="AG71" s="634"/>
      <c r="AH71" s="634"/>
      <c r="AI71" s="634"/>
      <c r="AJ71" s="634"/>
      <c r="AK71" s="719" t="s">
        <v>1085</v>
      </c>
      <c r="AL71" s="636" t="s">
        <v>165</v>
      </c>
      <c r="AM71" s="636"/>
      <c r="AN71" s="636"/>
      <c r="AO71" s="627"/>
      <c r="AP71" s="628"/>
      <c r="AQ71" s="637"/>
    </row>
    <row r="72" spans="1:43" ht="12" customHeight="1"/>
    <row r="73" spans="1:43" ht="12" customHeight="1"/>
    <row r="74" spans="1:43" ht="12" customHeight="1"/>
    <row r="75" spans="1:43" ht="12" customHeight="1"/>
    <row r="76" spans="1:43" ht="12" customHeight="1"/>
    <row r="77" spans="1:43" ht="12" customHeight="1"/>
    <row r="78" spans="1:43" ht="12" customHeight="1"/>
    <row r="79" spans="1:43" ht="12" customHeight="1"/>
    <row r="80" spans="1: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57">
    <mergeCell ref="V34:AF34"/>
    <mergeCell ref="AC61:AE61"/>
    <mergeCell ref="B33:E33"/>
    <mergeCell ref="V37:AF37"/>
    <mergeCell ref="V63:Y63"/>
    <mergeCell ref="AD63:AE63"/>
    <mergeCell ref="U61:W61"/>
    <mergeCell ref="X46:Z46"/>
    <mergeCell ref="W47:Y47"/>
    <mergeCell ref="B42:E42"/>
    <mergeCell ref="T35:AF35"/>
    <mergeCell ref="F25:H25"/>
    <mergeCell ref="V31:AF31"/>
    <mergeCell ref="B18:E18"/>
    <mergeCell ref="A12:A71"/>
    <mergeCell ref="V68:AF68"/>
    <mergeCell ref="S55:AF55"/>
    <mergeCell ref="S53:AF53"/>
    <mergeCell ref="T38:AF38"/>
    <mergeCell ref="F12:H16"/>
    <mergeCell ref="AD62:AE62"/>
    <mergeCell ref="S66:U66"/>
    <mergeCell ref="V62:Y62"/>
    <mergeCell ref="F39:H71"/>
    <mergeCell ref="T44:AF44"/>
    <mergeCell ref="U45:W45"/>
    <mergeCell ref="B30:E30"/>
    <mergeCell ref="F18:H18"/>
    <mergeCell ref="U3:AL3"/>
    <mergeCell ref="U4:AL4"/>
    <mergeCell ref="Q5:T5"/>
    <mergeCell ref="U5:AQ5"/>
    <mergeCell ref="A7:AE7"/>
    <mergeCell ref="M11:P11"/>
    <mergeCell ref="AK11:AN11"/>
    <mergeCell ref="B11:E11"/>
    <mergeCell ref="F11:H11"/>
    <mergeCell ref="I11:L11"/>
    <mergeCell ref="B10:E10"/>
    <mergeCell ref="F10:H10"/>
    <mergeCell ref="I10:L10"/>
    <mergeCell ref="AO10:AQ10"/>
    <mergeCell ref="T32:AF32"/>
    <mergeCell ref="AO11:AQ11"/>
    <mergeCell ref="AL16:AN16"/>
    <mergeCell ref="X16:AF16"/>
    <mergeCell ref="M21:P21"/>
    <mergeCell ref="X23:AF23"/>
    <mergeCell ref="M29:P29"/>
    <mergeCell ref="AL15:AN15"/>
    <mergeCell ref="Q1:T1"/>
    <mergeCell ref="U1:AL1"/>
    <mergeCell ref="AM1:AQ1"/>
    <mergeCell ref="Q2:T4"/>
    <mergeCell ref="U2:AL2"/>
    <mergeCell ref="AM2:AO4"/>
    <mergeCell ref="AP2:AQ4"/>
  </mergeCells>
  <phoneticPr fontId="4"/>
  <dataValidations count="4">
    <dataValidation type="list" allowBlank="1" showInputMessage="1" showErrorMessage="1" sqref="B33 M29 B30 M21" xr:uid="{00000000-0002-0000-1800-000000000000}">
      <formula1>"■該当なし,□該当なし"</formula1>
    </dataValidation>
    <dataValidation type="list" allowBlank="1" showInputMessage="1" showErrorMessage="1" sqref="W12 Z12 AD69:AD71 AA69:AA71 R64 R59:R60 R42:R43 R19:R23 R12:R16 W69:W71 R67 R69:R71 R39 AD57 R49:R51 R26:R27 W39 R57 AC12 AK69:AK71 AK42:AK44 AK39:AK40 AK12:AK18 AK20:AK21" xr:uid="{00000000-0002-0000-1800-000001000000}">
      <formula1>"■,□"</formula1>
    </dataValidation>
    <dataValidation type="list" allowBlank="1" showInputMessage="1" sqref="F18:H18 F25:H25" xr:uid="{00000000-0002-0000-1800-000002000000}">
      <formula1>"3,2,1"</formula1>
    </dataValidation>
    <dataValidation type="list" allowBlank="1" showInputMessage="1" showErrorMessage="1" sqref="B18:E18 B42:E42" xr:uid="{00000000-0002-0000-1800-000003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23:H24 F18 F25 B18 B42"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rgb="FF92D050"/>
  </sheetPr>
  <dimension ref="A1:AY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1"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970" t="s">
        <v>1318</v>
      </c>
      <c r="AN1" s="1971"/>
      <c r="AO1" s="1971"/>
      <c r="AP1" s="1971"/>
      <c r="AQ1" s="1972"/>
      <c r="AR1" s="62"/>
      <c r="AS1" s="62"/>
      <c r="AT1" s="62"/>
      <c r="AU1" s="62"/>
      <c r="AV1" s="62"/>
      <c r="AW1" s="62"/>
      <c r="AX1" s="62"/>
      <c r="AY1" s="62"/>
    </row>
    <row r="2" spans="1:51"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96"/>
      <c r="AM2" s="1860" t="s">
        <v>266</v>
      </c>
      <c r="AN2" s="1861"/>
      <c r="AO2" s="1861"/>
      <c r="AP2" s="1663">
        <v>1</v>
      </c>
      <c r="AQ2" s="1865"/>
      <c r="AR2" s="62"/>
      <c r="AS2" s="62"/>
      <c r="AT2" s="62"/>
      <c r="AU2" s="62"/>
      <c r="AV2" s="62"/>
      <c r="AW2" s="62"/>
      <c r="AX2" s="62"/>
      <c r="AY2" s="62"/>
    </row>
    <row r="3" spans="1:51"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97"/>
      <c r="AM3" s="1862"/>
      <c r="AN3" s="1735"/>
      <c r="AO3" s="1735"/>
      <c r="AP3" s="1656"/>
      <c r="AQ3" s="1866"/>
      <c r="AR3" s="62"/>
      <c r="AS3" s="62"/>
      <c r="AT3" s="62"/>
      <c r="AU3" s="62"/>
      <c r="AV3" s="62"/>
      <c r="AW3" s="62"/>
      <c r="AX3" s="62"/>
      <c r="AY3" s="62"/>
    </row>
    <row r="4" spans="1:51"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98"/>
      <c r="AM4" s="1863"/>
      <c r="AN4" s="1864"/>
      <c r="AO4" s="1864"/>
      <c r="AP4" s="1731"/>
      <c r="AQ4" s="1867"/>
      <c r="AR4" s="62"/>
      <c r="AS4" s="62"/>
      <c r="AT4" s="62"/>
      <c r="AU4" s="62"/>
      <c r="AV4" s="62"/>
      <c r="AW4" s="62"/>
      <c r="AX4" s="62"/>
      <c r="AY4" s="62"/>
    </row>
    <row r="5" spans="1:51"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c r="AV5" s="62"/>
      <c r="AW5" s="62"/>
      <c r="AX5" s="62"/>
      <c r="AY5" s="62"/>
    </row>
    <row r="6" spans="1:51"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581"/>
      <c r="AM6" s="581"/>
      <c r="AN6" s="581"/>
      <c r="AO6" s="62"/>
      <c r="AP6" s="62"/>
      <c r="AQ6" s="62"/>
      <c r="AR6" s="62"/>
      <c r="AS6" s="62"/>
      <c r="AT6" s="62"/>
      <c r="AU6" s="62"/>
      <c r="AV6" s="62"/>
      <c r="AW6" s="62"/>
      <c r="AX6" s="62"/>
      <c r="AY6" s="62"/>
    </row>
    <row r="7" spans="1:51"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581"/>
      <c r="AM7" s="581"/>
      <c r="AN7" s="581"/>
      <c r="AO7" s="125"/>
      <c r="AP7" s="125"/>
      <c r="AQ7" s="125" t="s">
        <v>2241</v>
      </c>
      <c r="AR7" s="62"/>
      <c r="AS7" s="62"/>
      <c r="AT7" s="62"/>
      <c r="AU7" s="62"/>
      <c r="AV7" s="62"/>
      <c r="AW7" s="62"/>
      <c r="AX7" s="62"/>
      <c r="AY7" s="62"/>
    </row>
    <row r="8" spans="1:51"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581"/>
      <c r="AM8" s="581"/>
      <c r="AN8" s="581"/>
      <c r="AO8" s="125"/>
      <c r="AP8" s="125"/>
      <c r="AQ8" s="125"/>
      <c r="AR8" s="62"/>
      <c r="AS8" s="62"/>
      <c r="AT8" s="62"/>
      <c r="AU8" s="62"/>
      <c r="AV8" s="62"/>
      <c r="AW8" s="62"/>
      <c r="AX8" s="62"/>
      <c r="AY8" s="62"/>
    </row>
    <row r="9" spans="1:51" ht="12" customHeight="1" thickBot="1">
      <c r="A9" s="155" t="s">
        <v>626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581"/>
      <c r="AM9" s="581"/>
      <c r="AN9" s="581"/>
      <c r="AO9" s="62"/>
      <c r="AP9" s="62"/>
      <c r="AQ9" s="62"/>
      <c r="AR9" s="62"/>
      <c r="AS9" s="62"/>
      <c r="AT9" s="62"/>
      <c r="AU9" s="62"/>
      <c r="AV9" s="62"/>
      <c r="AW9" s="62"/>
      <c r="AX9" s="62"/>
      <c r="AY9" s="62"/>
    </row>
    <row r="10" spans="1:51" ht="12" customHeight="1">
      <c r="A10" s="523"/>
      <c r="B10" s="1687" t="s">
        <v>112</v>
      </c>
      <c r="C10" s="1688"/>
      <c r="D10" s="1688"/>
      <c r="E10" s="1689"/>
      <c r="F10" s="1690" t="s">
        <v>24</v>
      </c>
      <c r="G10" s="1691"/>
      <c r="H10" s="1692"/>
      <c r="I10" s="1690" t="s">
        <v>113</v>
      </c>
      <c r="J10" s="1691"/>
      <c r="K10" s="1691"/>
      <c r="L10" s="1692"/>
      <c r="M10" s="524"/>
      <c r="N10" s="518"/>
      <c r="O10" s="518"/>
      <c r="P10" s="518"/>
      <c r="Q10" s="518"/>
      <c r="R10" s="518"/>
      <c r="S10" s="518"/>
      <c r="T10" s="518"/>
      <c r="U10" s="518"/>
      <c r="V10" s="518" t="s">
        <v>114</v>
      </c>
      <c r="W10" s="518"/>
      <c r="X10" s="518"/>
      <c r="Y10" s="518"/>
      <c r="Z10" s="518"/>
      <c r="AA10" s="518"/>
      <c r="AB10" s="518"/>
      <c r="AC10" s="518"/>
      <c r="AD10" s="518"/>
      <c r="AE10" s="518"/>
      <c r="AF10" s="518"/>
      <c r="AG10" s="518"/>
      <c r="AH10" s="518"/>
      <c r="AI10" s="518"/>
      <c r="AJ10" s="518"/>
      <c r="AK10" s="146"/>
      <c r="AL10" s="148"/>
      <c r="AM10" s="148"/>
      <c r="AN10" s="525" t="s">
        <v>414</v>
      </c>
      <c r="AO10" s="1690" t="s">
        <v>116</v>
      </c>
      <c r="AP10" s="1691"/>
      <c r="AQ10" s="1696"/>
      <c r="AR10" s="62"/>
      <c r="AS10" s="62"/>
      <c r="AT10" s="62"/>
      <c r="AU10" s="62"/>
      <c r="AV10" s="62"/>
      <c r="AW10" s="62"/>
      <c r="AX10" s="62"/>
      <c r="AY10" s="62"/>
    </row>
    <row r="11" spans="1:51"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131"/>
      <c r="AK11" s="1681" t="s">
        <v>117</v>
      </c>
      <c r="AL11" s="1682"/>
      <c r="AM11" s="1682"/>
      <c r="AN11" s="1683"/>
      <c r="AO11" s="1678" t="s">
        <v>1762</v>
      </c>
      <c r="AP11" s="1679"/>
      <c r="AQ11" s="1697"/>
      <c r="AR11" s="62"/>
      <c r="AS11" s="62"/>
      <c r="AT11" s="62"/>
      <c r="AU11" s="62"/>
      <c r="AV11" s="62"/>
      <c r="AW11" s="62"/>
      <c r="AX11" s="62"/>
      <c r="AY11" s="62"/>
    </row>
    <row r="12" spans="1:51" ht="12" customHeight="1">
      <c r="A12" s="1665" t="s">
        <v>1241</v>
      </c>
      <c r="B12" s="151" t="s">
        <v>767</v>
      </c>
      <c r="C12" s="152"/>
      <c r="D12" s="152"/>
      <c r="E12" s="153"/>
      <c r="F12" s="1705" t="str">
        <f>自己評価書表紙!O53</f>
        <v>-</v>
      </c>
      <c r="G12" s="1706"/>
      <c r="H12" s="1707"/>
      <c r="I12" s="529" t="s">
        <v>1319</v>
      </c>
      <c r="J12" s="146"/>
      <c r="K12" s="146"/>
      <c r="L12" s="177"/>
      <c r="M12" s="529" t="s">
        <v>371</v>
      </c>
      <c r="N12" s="146"/>
      <c r="O12" s="146"/>
      <c r="P12" s="177"/>
      <c r="Q12" s="529" t="s">
        <v>1368</v>
      </c>
      <c r="R12" s="146" t="s">
        <v>373</v>
      </c>
      <c r="S12" s="146"/>
      <c r="T12" s="146"/>
      <c r="U12" s="148" t="s">
        <v>265</v>
      </c>
      <c r="V12" s="146" t="s">
        <v>374</v>
      </c>
      <c r="W12" s="146"/>
      <c r="X12" s="1974"/>
      <c r="Y12" s="1974"/>
      <c r="Z12" s="1974"/>
      <c r="AA12" s="1974"/>
      <c r="AB12" s="1974"/>
      <c r="AC12" s="146" t="s">
        <v>501</v>
      </c>
      <c r="AD12" s="62"/>
      <c r="AE12" s="62"/>
      <c r="AF12" s="62"/>
      <c r="AG12" s="62"/>
      <c r="AH12" s="62"/>
      <c r="AI12" s="62"/>
      <c r="AJ12" s="177"/>
      <c r="AK12" s="706" t="s">
        <v>1085</v>
      </c>
      <c r="AL12" s="64" t="s">
        <v>1018</v>
      </c>
      <c r="AM12" s="64"/>
      <c r="AN12" s="64"/>
      <c r="AO12" s="529"/>
      <c r="AP12" s="146"/>
      <c r="AQ12" s="530"/>
      <c r="AR12" s="62"/>
      <c r="AS12" s="62"/>
      <c r="AT12" s="62"/>
      <c r="AU12" s="62"/>
      <c r="AV12" s="62"/>
      <c r="AW12" s="62"/>
      <c r="AX12" s="62"/>
      <c r="AY12" s="62"/>
    </row>
    <row r="13" spans="1:51" ht="12" customHeight="1">
      <c r="A13" s="1666"/>
      <c r="B13" s="124" t="s">
        <v>1320</v>
      </c>
      <c r="C13" s="62"/>
      <c r="D13" s="62"/>
      <c r="E13" s="107"/>
      <c r="F13" s="124"/>
      <c r="G13" s="62"/>
      <c r="H13" s="107"/>
      <c r="I13" s="124"/>
      <c r="J13" s="62"/>
      <c r="K13" s="62"/>
      <c r="L13" s="107"/>
      <c r="M13" s="124" t="s">
        <v>375</v>
      </c>
      <c r="N13" s="62"/>
      <c r="O13" s="62"/>
      <c r="P13" s="107"/>
      <c r="Q13" s="124"/>
      <c r="R13" s="62"/>
      <c r="S13" s="62"/>
      <c r="T13" s="62"/>
      <c r="U13" s="62"/>
      <c r="V13" s="62"/>
      <c r="W13" s="62"/>
      <c r="X13" s="62"/>
      <c r="Y13" s="62"/>
      <c r="Z13" s="62"/>
      <c r="AA13" s="62"/>
      <c r="AB13" s="62"/>
      <c r="AC13" s="62"/>
      <c r="AD13" s="62"/>
      <c r="AE13" s="62"/>
      <c r="AF13" s="62"/>
      <c r="AG13" s="62"/>
      <c r="AH13" s="62"/>
      <c r="AI13" s="62"/>
      <c r="AJ13" s="107"/>
      <c r="AK13" s="693" t="s">
        <v>1085</v>
      </c>
      <c r="AL13" s="63" t="s">
        <v>1585</v>
      </c>
      <c r="AM13" s="63"/>
      <c r="AN13" s="63"/>
      <c r="AO13" s="124"/>
      <c r="AP13" s="62"/>
      <c r="AQ13" s="110"/>
      <c r="AR13" s="62"/>
      <c r="AS13" s="62"/>
      <c r="AT13" s="62"/>
      <c r="AU13" s="62"/>
      <c r="AV13" s="62"/>
      <c r="AW13" s="62"/>
      <c r="AX13" s="62"/>
      <c r="AY13" s="62"/>
    </row>
    <row r="14" spans="1:51" ht="12" customHeight="1">
      <c r="A14" s="1666"/>
      <c r="B14" s="124" t="s">
        <v>1321</v>
      </c>
      <c r="C14" s="62"/>
      <c r="D14" s="62"/>
      <c r="E14" s="107"/>
      <c r="F14" s="124"/>
      <c r="G14" s="62"/>
      <c r="H14" s="107"/>
      <c r="I14" s="124"/>
      <c r="J14" s="62"/>
      <c r="K14" s="62"/>
      <c r="L14" s="107"/>
      <c r="M14" s="124"/>
      <c r="N14" s="62"/>
      <c r="O14" s="62"/>
      <c r="P14" s="107"/>
      <c r="Q14" s="143" t="s">
        <v>417</v>
      </c>
      <c r="R14" s="113" t="s">
        <v>376</v>
      </c>
      <c r="S14" s="113"/>
      <c r="T14" s="113"/>
      <c r="U14" s="113"/>
      <c r="V14" s="113"/>
      <c r="W14" s="113"/>
      <c r="X14" s="113"/>
      <c r="Y14" s="113"/>
      <c r="Z14" s="113"/>
      <c r="AA14" s="113"/>
      <c r="AB14" s="113"/>
      <c r="AC14" s="113"/>
      <c r="AD14" s="113"/>
      <c r="AE14" s="113"/>
      <c r="AF14" s="113"/>
      <c r="AG14" s="113"/>
      <c r="AH14" s="113"/>
      <c r="AI14" s="113"/>
      <c r="AJ14" s="115"/>
      <c r="AK14" s="693" t="s">
        <v>1085</v>
      </c>
      <c r="AL14" s="1975" t="s">
        <v>489</v>
      </c>
      <c r="AM14" s="1975"/>
      <c r="AN14" s="1976"/>
      <c r="AO14" s="124"/>
      <c r="AP14" s="62"/>
      <c r="AQ14" s="110"/>
      <c r="AR14" s="62"/>
      <c r="AS14" s="62"/>
      <c r="AT14" s="62"/>
      <c r="AU14" s="62"/>
      <c r="AV14" s="62"/>
      <c r="AW14" s="62"/>
      <c r="AX14" s="62"/>
      <c r="AY14" s="62"/>
    </row>
    <row r="15" spans="1:51" ht="12" customHeight="1">
      <c r="A15" s="1666"/>
      <c r="B15" s="124" t="s">
        <v>1322</v>
      </c>
      <c r="C15" s="62"/>
      <c r="D15" s="62"/>
      <c r="E15" s="107"/>
      <c r="F15" s="124"/>
      <c r="G15" s="62"/>
      <c r="H15" s="107"/>
      <c r="I15" s="124"/>
      <c r="J15" s="62"/>
      <c r="K15" s="62"/>
      <c r="L15" s="107"/>
      <c r="M15" s="124"/>
      <c r="N15" s="62"/>
      <c r="O15" s="62"/>
      <c r="P15" s="107"/>
      <c r="Q15" s="124"/>
      <c r="R15" s="62" t="s">
        <v>962</v>
      </c>
      <c r="S15" s="1699"/>
      <c r="T15" s="1699"/>
      <c r="U15" s="1699"/>
      <c r="V15" s="1699"/>
      <c r="W15" s="1699"/>
      <c r="X15" s="1699"/>
      <c r="Y15" s="1699"/>
      <c r="Z15" s="1699"/>
      <c r="AA15" s="1699"/>
      <c r="AB15" s="1699"/>
      <c r="AC15" s="1699"/>
      <c r="AD15" s="1699"/>
      <c r="AE15" s="1699"/>
      <c r="AF15" s="1699"/>
      <c r="AG15" s="1699"/>
      <c r="AH15" s="1699"/>
      <c r="AI15" s="62" t="s">
        <v>428</v>
      </c>
      <c r="AJ15" s="107"/>
      <c r="AK15" s="109"/>
      <c r="AL15" s="63"/>
      <c r="AM15" s="63"/>
      <c r="AN15" s="63"/>
      <c r="AO15" s="124"/>
      <c r="AP15" s="62"/>
      <c r="AQ15" s="110"/>
      <c r="AR15" s="62"/>
      <c r="AS15" s="62"/>
      <c r="AT15" s="62" t="s">
        <v>377</v>
      </c>
      <c r="AU15" s="62" t="s">
        <v>378</v>
      </c>
      <c r="AV15" s="62" t="s">
        <v>379</v>
      </c>
      <c r="AW15" s="62" t="s">
        <v>895</v>
      </c>
      <c r="AX15" s="62"/>
      <c r="AY15" s="62"/>
    </row>
    <row r="16" spans="1:51" ht="12" customHeight="1">
      <c r="A16" s="1666"/>
      <c r="B16" s="124"/>
      <c r="C16" s="62"/>
      <c r="D16" s="62"/>
      <c r="E16" s="107"/>
      <c r="F16" s="124"/>
      <c r="G16" s="62"/>
      <c r="H16" s="107"/>
      <c r="I16" s="124"/>
      <c r="J16" s="62"/>
      <c r="K16" s="62"/>
      <c r="L16" s="107"/>
      <c r="M16" s="124"/>
      <c r="N16" s="62"/>
      <c r="O16" s="62"/>
      <c r="P16" s="107"/>
      <c r="Q16" s="124" t="s">
        <v>169</v>
      </c>
      <c r="R16" s="62" t="s">
        <v>768</v>
      </c>
      <c r="S16" s="62"/>
      <c r="T16" s="62"/>
      <c r="U16" s="62"/>
      <c r="V16" s="62"/>
      <c r="W16" s="694" t="s">
        <v>3</v>
      </c>
      <c r="X16" s="62" t="s">
        <v>126</v>
      </c>
      <c r="Y16" s="62"/>
      <c r="Z16" s="694" t="s">
        <v>3</v>
      </c>
      <c r="AA16" s="62" t="s">
        <v>125</v>
      </c>
      <c r="AB16" s="62"/>
      <c r="AC16" s="62"/>
      <c r="AD16" s="62"/>
      <c r="AE16" s="62"/>
      <c r="AF16" s="62"/>
      <c r="AG16" s="62"/>
      <c r="AH16" s="62"/>
      <c r="AI16" s="62"/>
      <c r="AJ16" s="107"/>
      <c r="AK16" s="109"/>
      <c r="AL16" s="63"/>
      <c r="AM16" s="63"/>
      <c r="AN16" s="63"/>
      <c r="AO16" s="124"/>
      <c r="AP16" s="62"/>
      <c r="AQ16" s="110"/>
      <c r="AR16" s="62"/>
      <c r="AS16" s="62"/>
      <c r="AT16" s="62"/>
      <c r="AU16" s="62"/>
      <c r="AV16" s="62"/>
      <c r="AW16" s="62"/>
      <c r="AX16" s="62"/>
      <c r="AY16" s="62"/>
    </row>
    <row r="17" spans="1:51" ht="12" customHeight="1">
      <c r="A17" s="1666"/>
      <c r="B17" s="1713" t="str">
        <f>IF(自己評価書表紙!A53="□","■選択無","□選択無")</f>
        <v>■選択無</v>
      </c>
      <c r="C17" s="1714"/>
      <c r="D17" s="1714"/>
      <c r="E17" s="1715"/>
      <c r="F17" s="124"/>
      <c r="G17" s="62"/>
      <c r="H17" s="107"/>
      <c r="I17" s="127"/>
      <c r="J17" s="116"/>
      <c r="K17" s="116"/>
      <c r="L17" s="157"/>
      <c r="M17" s="127"/>
      <c r="N17" s="116"/>
      <c r="O17" s="116"/>
      <c r="P17" s="157"/>
      <c r="Q17" s="127" t="s">
        <v>169</v>
      </c>
      <c r="R17" s="116" t="s">
        <v>380</v>
      </c>
      <c r="S17" s="116"/>
      <c r="T17" s="116"/>
      <c r="U17" s="116"/>
      <c r="V17" s="116"/>
      <c r="W17" s="116"/>
      <c r="X17" s="116"/>
      <c r="Y17" s="116"/>
      <c r="Z17" s="116"/>
      <c r="AA17" s="116" t="s">
        <v>769</v>
      </c>
      <c r="AB17" s="1813"/>
      <c r="AC17" s="1813"/>
      <c r="AD17" s="1813"/>
      <c r="AE17" s="1813"/>
      <c r="AF17" s="1813"/>
      <c r="AG17" s="1813"/>
      <c r="AH17" s="116" t="s">
        <v>770</v>
      </c>
      <c r="AI17" s="116"/>
      <c r="AJ17" s="157"/>
      <c r="AK17" s="109"/>
      <c r="AL17" s="63"/>
      <c r="AM17" s="63"/>
      <c r="AN17" s="63"/>
      <c r="AO17" s="127"/>
      <c r="AP17" s="116"/>
      <c r="AQ17" s="119"/>
      <c r="AR17" s="62"/>
      <c r="AS17" s="62"/>
      <c r="AT17" s="62" t="s">
        <v>381</v>
      </c>
      <c r="AU17" s="62" t="s">
        <v>382</v>
      </c>
      <c r="AV17" s="62" t="s">
        <v>383</v>
      </c>
      <c r="AW17" s="62" t="s">
        <v>384</v>
      </c>
      <c r="AX17" s="62" t="s">
        <v>385</v>
      </c>
      <c r="AY17" s="62"/>
    </row>
    <row r="18" spans="1:51" ht="12" customHeight="1">
      <c r="A18" s="1666"/>
      <c r="B18" s="124"/>
      <c r="C18" s="62"/>
      <c r="D18" s="62"/>
      <c r="E18" s="107"/>
      <c r="F18" s="124"/>
      <c r="G18" s="62"/>
      <c r="H18" s="107"/>
      <c r="I18" s="143" t="s">
        <v>386</v>
      </c>
      <c r="J18" s="113"/>
      <c r="K18" s="113"/>
      <c r="L18" s="115"/>
      <c r="M18" s="143" t="s">
        <v>1323</v>
      </c>
      <c r="N18" s="113"/>
      <c r="O18" s="113"/>
      <c r="P18" s="115"/>
      <c r="Q18" s="62" t="s">
        <v>771</v>
      </c>
      <c r="R18" s="62" t="s">
        <v>685</v>
      </c>
      <c r="S18" s="62"/>
      <c r="T18" s="62"/>
      <c r="U18" s="62"/>
      <c r="V18" s="62"/>
      <c r="W18" s="62"/>
      <c r="X18" s="62"/>
      <c r="Y18" s="62"/>
      <c r="Z18" s="62"/>
      <c r="AA18" s="62"/>
      <c r="AB18" s="62"/>
      <c r="AC18" s="62"/>
      <c r="AD18" s="62"/>
      <c r="AE18" s="62"/>
      <c r="AF18" s="62"/>
      <c r="AG18" s="62"/>
      <c r="AH18" s="62"/>
      <c r="AI18" s="62"/>
      <c r="AJ18" s="62"/>
      <c r="AK18" s="696" t="s">
        <v>1085</v>
      </c>
      <c r="AL18" s="158" t="s">
        <v>1110</v>
      </c>
      <c r="AM18" s="158"/>
      <c r="AN18" s="158"/>
      <c r="AO18" s="143"/>
      <c r="AP18" s="113"/>
      <c r="AQ18" s="537"/>
      <c r="AR18" s="62"/>
      <c r="AS18" s="62"/>
      <c r="AT18" s="62"/>
      <c r="AU18" s="62"/>
      <c r="AV18" s="62"/>
      <c r="AW18" s="62"/>
      <c r="AX18" s="62"/>
      <c r="AY18" s="62"/>
    </row>
    <row r="19" spans="1:51" ht="12" customHeight="1">
      <c r="A19" s="1666"/>
      <c r="B19" s="124"/>
      <c r="C19" s="62"/>
      <c r="D19" s="62"/>
      <c r="E19" s="107"/>
      <c r="F19" s="124"/>
      <c r="G19" s="62"/>
      <c r="H19" s="107"/>
      <c r="I19" s="124"/>
      <c r="J19" s="62"/>
      <c r="K19" s="62"/>
      <c r="L19" s="107"/>
      <c r="M19" s="124" t="s">
        <v>1324</v>
      </c>
      <c r="N19" s="62"/>
      <c r="O19" s="62"/>
      <c r="P19" s="107"/>
      <c r="Q19" s="62"/>
      <c r="R19" s="62" t="s">
        <v>686</v>
      </c>
      <c r="S19" s="62"/>
      <c r="T19" s="62"/>
      <c r="U19" s="62"/>
      <c r="V19" s="62"/>
      <c r="W19" s="62"/>
      <c r="X19" s="62"/>
      <c r="Y19" s="62"/>
      <c r="Z19" s="62"/>
      <c r="AA19" s="62" t="s">
        <v>772</v>
      </c>
      <c r="AB19" s="1699"/>
      <c r="AC19" s="1699"/>
      <c r="AD19" s="1699"/>
      <c r="AE19" s="1699"/>
      <c r="AF19" s="1699"/>
      <c r="AG19" s="1699"/>
      <c r="AH19" s="62" t="s">
        <v>773</v>
      </c>
      <c r="AI19" s="62"/>
      <c r="AJ19" s="62"/>
      <c r="AK19" s="693" t="s">
        <v>1085</v>
      </c>
      <c r="AL19" s="63" t="s">
        <v>1209</v>
      </c>
      <c r="AM19" s="63"/>
      <c r="AN19" s="63"/>
      <c r="AO19" s="124"/>
      <c r="AP19" s="62"/>
      <c r="AQ19" s="110"/>
      <c r="AR19" s="62"/>
      <c r="AS19" s="62"/>
      <c r="AT19" s="62" t="s">
        <v>688</v>
      </c>
      <c r="AU19" s="62" t="s">
        <v>689</v>
      </c>
      <c r="AV19" s="62"/>
      <c r="AW19" s="62"/>
      <c r="AX19" s="62"/>
      <c r="AY19" s="62"/>
    </row>
    <row r="20" spans="1:51" ht="12" customHeight="1">
      <c r="A20" s="1666"/>
      <c r="B20" s="124"/>
      <c r="C20" s="62"/>
      <c r="D20" s="62"/>
      <c r="E20" s="107"/>
      <c r="F20" s="124"/>
      <c r="G20" s="62"/>
      <c r="H20" s="107"/>
      <c r="I20" s="124"/>
      <c r="J20" s="62"/>
      <c r="K20" s="62"/>
      <c r="L20" s="107"/>
      <c r="M20" s="124" t="s">
        <v>774</v>
      </c>
      <c r="N20" s="62"/>
      <c r="O20" s="62"/>
      <c r="P20" s="107"/>
      <c r="Q20" s="62"/>
      <c r="R20" s="62" t="s">
        <v>690</v>
      </c>
      <c r="S20" s="62"/>
      <c r="T20" s="62"/>
      <c r="U20" s="62"/>
      <c r="V20" s="62"/>
      <c r="W20" s="62"/>
      <c r="X20" s="62"/>
      <c r="Y20" s="62"/>
      <c r="Z20" s="62"/>
      <c r="AA20" s="62" t="s">
        <v>772</v>
      </c>
      <c r="AB20" s="1699"/>
      <c r="AC20" s="1699"/>
      <c r="AD20" s="1699"/>
      <c r="AE20" s="1699"/>
      <c r="AF20" s="1699"/>
      <c r="AG20" s="1699"/>
      <c r="AH20" s="62" t="s">
        <v>773</v>
      </c>
      <c r="AI20" s="62"/>
      <c r="AJ20" s="62"/>
      <c r="AK20" s="693" t="s">
        <v>1085</v>
      </c>
      <c r="AL20" s="63" t="s">
        <v>393</v>
      </c>
      <c r="AM20" s="63"/>
      <c r="AN20" s="63"/>
      <c r="AO20" s="124"/>
      <c r="AP20" s="62"/>
      <c r="AQ20" s="110"/>
      <c r="AR20" s="62"/>
      <c r="AS20" s="62"/>
      <c r="AT20" s="62" t="s">
        <v>1206</v>
      </c>
      <c r="AU20" s="62" t="s">
        <v>691</v>
      </c>
      <c r="AV20" s="62"/>
      <c r="AW20" s="62"/>
      <c r="AX20" s="62"/>
      <c r="AY20" s="62"/>
    </row>
    <row r="21" spans="1:51" ht="12" customHeight="1">
      <c r="A21" s="1666"/>
      <c r="B21" s="124"/>
      <c r="C21" s="62"/>
      <c r="D21" s="62"/>
      <c r="E21" s="107"/>
      <c r="F21" s="124"/>
      <c r="G21" s="62"/>
      <c r="H21" s="107"/>
      <c r="I21" s="124"/>
      <c r="J21" s="62"/>
      <c r="K21" s="62"/>
      <c r="L21" s="107"/>
      <c r="M21" s="124"/>
      <c r="N21" s="62"/>
      <c r="O21" s="62"/>
      <c r="P21" s="107"/>
      <c r="Q21" s="62" t="s">
        <v>495</v>
      </c>
      <c r="R21" s="62" t="s">
        <v>692</v>
      </c>
      <c r="S21" s="62"/>
      <c r="T21" s="62"/>
      <c r="U21" s="62"/>
      <c r="V21" s="62"/>
      <c r="W21" s="62"/>
      <c r="X21" s="62"/>
      <c r="Y21" s="62"/>
      <c r="Z21" s="62"/>
      <c r="AA21" s="62" t="s">
        <v>772</v>
      </c>
      <c r="AB21" s="1699"/>
      <c r="AC21" s="1699"/>
      <c r="AD21" s="1699"/>
      <c r="AE21" s="1699"/>
      <c r="AF21" s="1699"/>
      <c r="AG21" s="1699"/>
      <c r="AH21" s="62" t="s">
        <v>773</v>
      </c>
      <c r="AI21" s="62"/>
      <c r="AJ21" s="62"/>
      <c r="AK21" s="693" t="s">
        <v>1085</v>
      </c>
      <c r="AL21" s="1975" t="s">
        <v>489</v>
      </c>
      <c r="AM21" s="1975"/>
      <c r="AN21" s="1976"/>
      <c r="AO21" s="124"/>
      <c r="AP21" s="62"/>
      <c r="AQ21" s="110"/>
      <c r="AR21" s="62"/>
      <c r="AS21" s="62"/>
      <c r="AT21" s="62" t="s">
        <v>693</v>
      </c>
      <c r="AU21" s="62" t="s">
        <v>694</v>
      </c>
      <c r="AV21" s="62" t="s">
        <v>695</v>
      </c>
      <c r="AW21" s="62" t="s">
        <v>696</v>
      </c>
      <c r="AX21" s="62"/>
      <c r="AY21" s="62"/>
    </row>
    <row r="22" spans="1:51" ht="12" customHeight="1">
      <c r="A22" s="1666"/>
      <c r="B22" s="124"/>
      <c r="C22" s="62"/>
      <c r="D22" s="62"/>
      <c r="E22" s="107"/>
      <c r="F22" s="124"/>
      <c r="G22" s="62"/>
      <c r="H22" s="107"/>
      <c r="I22" s="124"/>
      <c r="J22" s="62"/>
      <c r="K22" s="62"/>
      <c r="L22" s="107"/>
      <c r="M22" s="124"/>
      <c r="N22" s="62"/>
      <c r="O22" s="62"/>
      <c r="P22" s="107"/>
      <c r="Q22" s="62" t="s">
        <v>282</v>
      </c>
      <c r="R22" s="62" t="s">
        <v>697</v>
      </c>
      <c r="S22" s="62"/>
      <c r="T22" s="62"/>
      <c r="U22" s="62"/>
      <c r="V22" s="62"/>
      <c r="W22" s="62"/>
      <c r="X22" s="62"/>
      <c r="Y22" s="62"/>
      <c r="Z22" s="62"/>
      <c r="AA22" s="62"/>
      <c r="AB22" s="62"/>
      <c r="AC22" s="62"/>
      <c r="AD22" s="62"/>
      <c r="AE22" s="62"/>
      <c r="AF22" s="62"/>
      <c r="AG22" s="62"/>
      <c r="AH22" s="62"/>
      <c r="AI22" s="62"/>
      <c r="AJ22" s="62"/>
      <c r="AK22" s="693" t="s">
        <v>1085</v>
      </c>
      <c r="AL22" s="63" t="s">
        <v>775</v>
      </c>
      <c r="AM22" s="63"/>
      <c r="AN22" s="63"/>
      <c r="AO22" s="124"/>
      <c r="AP22" s="62"/>
      <c r="AQ22" s="110"/>
      <c r="AR22" s="62"/>
      <c r="AS22" s="62"/>
      <c r="AT22" s="62"/>
      <c r="AU22" s="62"/>
      <c r="AV22" s="62"/>
      <c r="AW22" s="62"/>
      <c r="AX22" s="62"/>
      <c r="AY22" s="62"/>
    </row>
    <row r="23" spans="1:51" ht="12" customHeight="1">
      <c r="A23" s="1666"/>
      <c r="B23" s="124"/>
      <c r="C23" s="62"/>
      <c r="D23" s="62"/>
      <c r="E23" s="107"/>
      <c r="F23" s="124"/>
      <c r="G23" s="62"/>
      <c r="H23" s="107"/>
      <c r="I23" s="124"/>
      <c r="J23" s="62"/>
      <c r="K23" s="62"/>
      <c r="L23" s="107"/>
      <c r="M23" s="124"/>
      <c r="N23" s="62"/>
      <c r="O23" s="62"/>
      <c r="P23" s="107"/>
      <c r="Q23" s="62"/>
      <c r="R23" s="62" t="s">
        <v>776</v>
      </c>
      <c r="S23" s="1699"/>
      <c r="T23" s="1699"/>
      <c r="U23" s="1699"/>
      <c r="V23" s="1699"/>
      <c r="W23" s="1699"/>
      <c r="X23" s="1699"/>
      <c r="Y23" s="1699"/>
      <c r="Z23" s="1699"/>
      <c r="AA23" s="1699"/>
      <c r="AB23" s="1699"/>
      <c r="AC23" s="1699"/>
      <c r="AD23" s="1699"/>
      <c r="AE23" s="1699"/>
      <c r="AF23" s="1699"/>
      <c r="AG23" s="1699"/>
      <c r="AH23" s="1699"/>
      <c r="AI23" s="62" t="s">
        <v>777</v>
      </c>
      <c r="AJ23" s="62"/>
      <c r="AK23" s="109"/>
      <c r="AL23" s="63"/>
      <c r="AM23" s="63"/>
      <c r="AN23" s="63"/>
      <c r="AO23" s="124"/>
      <c r="AP23" s="62"/>
      <c r="AQ23" s="110"/>
      <c r="AR23" s="62"/>
      <c r="AS23" s="62"/>
      <c r="AT23" s="62" t="s">
        <v>698</v>
      </c>
      <c r="AU23" s="62" t="s">
        <v>699</v>
      </c>
      <c r="AV23" s="62" t="s">
        <v>700</v>
      </c>
      <c r="AW23" s="62"/>
      <c r="AX23" s="62"/>
      <c r="AY23" s="62"/>
    </row>
    <row r="24" spans="1:51" ht="12" customHeight="1">
      <c r="A24" s="1666"/>
      <c r="B24" s="124"/>
      <c r="C24" s="62"/>
      <c r="D24" s="62"/>
      <c r="E24" s="107"/>
      <c r="F24" s="124"/>
      <c r="G24" s="62"/>
      <c r="H24" s="107"/>
      <c r="I24" s="124"/>
      <c r="J24" s="62"/>
      <c r="K24" s="62"/>
      <c r="L24" s="107"/>
      <c r="M24" s="124"/>
      <c r="N24" s="62"/>
      <c r="O24" s="62"/>
      <c r="P24" s="107"/>
      <c r="Q24" s="62" t="s">
        <v>387</v>
      </c>
      <c r="R24" s="62" t="s">
        <v>701</v>
      </c>
      <c r="S24" s="62"/>
      <c r="T24" s="62"/>
      <c r="U24" s="62"/>
      <c r="V24" s="62"/>
      <c r="W24" s="62"/>
      <c r="X24" s="62"/>
      <c r="Y24" s="62"/>
      <c r="Z24" s="62"/>
      <c r="AA24" s="62"/>
      <c r="AB24" s="62"/>
      <c r="AC24" s="62"/>
      <c r="AD24" s="62"/>
      <c r="AE24" s="62"/>
      <c r="AF24" s="62"/>
      <c r="AG24" s="62"/>
      <c r="AH24" s="62"/>
      <c r="AI24" s="62"/>
      <c r="AJ24" s="62"/>
      <c r="AK24" s="109"/>
      <c r="AL24" s="63"/>
      <c r="AM24" s="63"/>
      <c r="AN24" s="63"/>
      <c r="AO24" s="124"/>
      <c r="AP24" s="62"/>
      <c r="AQ24" s="110"/>
      <c r="AR24" s="62"/>
      <c r="AS24" s="62"/>
      <c r="AT24" s="62"/>
      <c r="AU24" s="62"/>
      <c r="AV24" s="62"/>
      <c r="AW24" s="62"/>
      <c r="AX24" s="62"/>
      <c r="AY24" s="62"/>
    </row>
    <row r="25" spans="1:51" ht="12" customHeight="1">
      <c r="A25" s="1666"/>
      <c r="B25" s="124"/>
      <c r="C25" s="62"/>
      <c r="D25" s="62"/>
      <c r="E25" s="107"/>
      <c r="F25" s="124"/>
      <c r="G25" s="62"/>
      <c r="H25" s="107"/>
      <c r="I25" s="124"/>
      <c r="J25" s="62"/>
      <c r="K25" s="62"/>
      <c r="L25" s="107"/>
      <c r="M25" s="124"/>
      <c r="N25" s="62"/>
      <c r="O25" s="62"/>
      <c r="P25" s="107"/>
      <c r="Q25" s="62"/>
      <c r="R25" s="62" t="s">
        <v>769</v>
      </c>
      <c r="S25" s="1699"/>
      <c r="T25" s="1699"/>
      <c r="U25" s="1699"/>
      <c r="V25" s="1699"/>
      <c r="W25" s="1699"/>
      <c r="X25" s="1699"/>
      <c r="Y25" s="1699"/>
      <c r="Z25" s="1699"/>
      <c r="AA25" s="1699"/>
      <c r="AB25" s="1699"/>
      <c r="AC25" s="1699"/>
      <c r="AD25" s="1699"/>
      <c r="AE25" s="1699"/>
      <c r="AF25" s="1699"/>
      <c r="AG25" s="1699"/>
      <c r="AH25" s="1699"/>
      <c r="AI25" s="62" t="s">
        <v>778</v>
      </c>
      <c r="AJ25" s="62"/>
      <c r="AK25" s="109"/>
      <c r="AL25" s="63"/>
      <c r="AM25" s="63"/>
      <c r="AN25" s="63"/>
      <c r="AO25" s="124"/>
      <c r="AP25" s="62"/>
      <c r="AQ25" s="110"/>
      <c r="AR25" s="62"/>
      <c r="AS25" s="62"/>
      <c r="AT25" s="62" t="s">
        <v>702</v>
      </c>
      <c r="AU25" s="62" t="s">
        <v>703</v>
      </c>
      <c r="AV25" s="62" t="s">
        <v>704</v>
      </c>
      <c r="AW25" s="62" t="s">
        <v>705</v>
      </c>
      <c r="AX25" s="62" t="s">
        <v>706</v>
      </c>
      <c r="AY25" s="62" t="s">
        <v>707</v>
      </c>
    </row>
    <row r="26" spans="1:51" ht="12" customHeight="1">
      <c r="A26" s="1666"/>
      <c r="B26" s="124"/>
      <c r="C26" s="62"/>
      <c r="D26" s="62"/>
      <c r="E26" s="107"/>
      <c r="F26" s="124"/>
      <c r="G26" s="62"/>
      <c r="H26" s="107"/>
      <c r="I26" s="124"/>
      <c r="J26" s="62"/>
      <c r="K26" s="62"/>
      <c r="L26" s="107"/>
      <c r="M26" s="124"/>
      <c r="N26" s="62"/>
      <c r="O26" s="62"/>
      <c r="P26" s="107"/>
      <c r="Q26" s="62" t="s">
        <v>771</v>
      </c>
      <c r="R26" s="62" t="s">
        <v>708</v>
      </c>
      <c r="S26" s="62"/>
      <c r="T26" s="62"/>
      <c r="U26" s="62"/>
      <c r="V26" s="62"/>
      <c r="W26" s="62"/>
      <c r="X26" s="62"/>
      <c r="Y26" s="62"/>
      <c r="Z26" s="62"/>
      <c r="AA26" s="62"/>
      <c r="AB26" s="62"/>
      <c r="AC26" s="62"/>
      <c r="AD26" s="62"/>
      <c r="AE26" s="62"/>
      <c r="AF26" s="62"/>
      <c r="AG26" s="62"/>
      <c r="AH26" s="62"/>
      <c r="AI26" s="62"/>
      <c r="AJ26" s="62"/>
      <c r="AK26" s="109"/>
      <c r="AL26" s="63"/>
      <c r="AM26" s="63"/>
      <c r="AN26" s="63"/>
      <c r="AO26" s="124"/>
      <c r="AP26" s="62"/>
      <c r="AQ26" s="110"/>
      <c r="AR26" s="62"/>
      <c r="AS26" s="62"/>
      <c r="AT26" s="62"/>
      <c r="AU26" s="62"/>
      <c r="AV26" s="62"/>
      <c r="AW26" s="62"/>
      <c r="AX26" s="62"/>
      <c r="AY26" s="62"/>
    </row>
    <row r="27" spans="1:51" ht="12" customHeight="1">
      <c r="A27" s="1666"/>
      <c r="B27" s="124"/>
      <c r="C27" s="62"/>
      <c r="D27" s="62"/>
      <c r="E27" s="107"/>
      <c r="F27" s="124"/>
      <c r="G27" s="62"/>
      <c r="H27" s="107"/>
      <c r="I27" s="124"/>
      <c r="J27" s="62"/>
      <c r="K27" s="62"/>
      <c r="L27" s="107"/>
      <c r="M27" s="124"/>
      <c r="N27" s="62"/>
      <c r="O27" s="62"/>
      <c r="P27" s="107"/>
      <c r="Q27" s="62"/>
      <c r="R27" s="62" t="s">
        <v>709</v>
      </c>
      <c r="S27" s="62"/>
      <c r="T27" s="123" t="s">
        <v>1201</v>
      </c>
      <c r="U27" s="1658"/>
      <c r="V27" s="1658"/>
      <c r="W27" s="1658"/>
      <c r="X27" s="123" t="s">
        <v>929</v>
      </c>
      <c r="Y27" s="123"/>
      <c r="Z27" s="123"/>
      <c r="AA27" s="62"/>
      <c r="AB27" s="62"/>
      <c r="AC27" s="62"/>
      <c r="AD27" s="62"/>
      <c r="AE27" s="62"/>
      <c r="AF27" s="62"/>
      <c r="AG27" s="62"/>
      <c r="AH27" s="62"/>
      <c r="AI27" s="62"/>
      <c r="AJ27" s="62"/>
      <c r="AK27" s="109"/>
      <c r="AL27" s="63"/>
      <c r="AM27" s="63"/>
      <c r="AN27" s="63"/>
      <c r="AO27" s="124"/>
      <c r="AP27" s="62"/>
      <c r="AQ27" s="110"/>
      <c r="AR27" s="62"/>
      <c r="AS27" s="62"/>
      <c r="AT27" s="62"/>
      <c r="AU27" s="62"/>
      <c r="AV27" s="62"/>
      <c r="AW27" s="62"/>
      <c r="AX27" s="62"/>
      <c r="AY27" s="62"/>
    </row>
    <row r="28" spans="1:51" ht="12" customHeight="1">
      <c r="A28" s="1666"/>
      <c r="B28" s="124"/>
      <c r="C28" s="62"/>
      <c r="D28" s="62"/>
      <c r="E28" s="107"/>
      <c r="F28" s="124"/>
      <c r="G28" s="62"/>
      <c r="H28" s="107"/>
      <c r="I28" s="124"/>
      <c r="J28" s="62"/>
      <c r="K28" s="62"/>
      <c r="L28" s="107"/>
      <c r="M28" s="124"/>
      <c r="N28" s="62"/>
      <c r="O28" s="62"/>
      <c r="P28" s="107"/>
      <c r="Q28" s="62"/>
      <c r="R28" s="123" t="s">
        <v>710</v>
      </c>
      <c r="S28" s="123"/>
      <c r="T28" s="123" t="s">
        <v>1373</v>
      </c>
      <c r="U28" s="1658"/>
      <c r="V28" s="1658"/>
      <c r="W28" s="1658"/>
      <c r="X28" s="123" t="s">
        <v>779</v>
      </c>
      <c r="Y28" s="123"/>
      <c r="Z28" s="123" t="s">
        <v>780</v>
      </c>
      <c r="AA28" s="123" t="s">
        <v>711</v>
      </c>
      <c r="AB28" s="123"/>
      <c r="AC28" s="123" t="s">
        <v>262</v>
      </c>
      <c r="AD28" s="1658"/>
      <c r="AE28" s="1658"/>
      <c r="AF28" s="1658"/>
      <c r="AG28" s="123" t="s">
        <v>781</v>
      </c>
      <c r="AH28" s="62"/>
      <c r="AI28" s="62"/>
      <c r="AJ28" s="123"/>
      <c r="AK28" s="109"/>
      <c r="AL28" s="63"/>
      <c r="AM28" s="63"/>
      <c r="AN28" s="63"/>
      <c r="AO28" s="124"/>
      <c r="AP28" s="62"/>
      <c r="AQ28" s="110"/>
      <c r="AR28" s="62"/>
      <c r="AS28" s="62"/>
      <c r="AT28" s="62"/>
      <c r="AU28" s="62"/>
      <c r="AV28" s="62"/>
      <c r="AW28" s="62"/>
      <c r="AX28" s="62"/>
      <c r="AY28" s="62"/>
    </row>
    <row r="29" spans="1:51" ht="12" customHeight="1">
      <c r="A29" s="1666"/>
      <c r="B29" s="124"/>
      <c r="C29" s="62"/>
      <c r="D29" s="62"/>
      <c r="E29" s="107"/>
      <c r="F29" s="124"/>
      <c r="G29" s="62"/>
      <c r="H29" s="107"/>
      <c r="I29" s="124"/>
      <c r="J29" s="62"/>
      <c r="K29" s="62"/>
      <c r="L29" s="107"/>
      <c r="M29" s="124"/>
      <c r="N29" s="62"/>
      <c r="O29" s="62"/>
      <c r="P29" s="107"/>
      <c r="Q29" s="62"/>
      <c r="R29" s="62" t="s">
        <v>712</v>
      </c>
      <c r="S29" s="62"/>
      <c r="T29" s="123" t="s">
        <v>360</v>
      </c>
      <c r="U29" s="1658"/>
      <c r="V29" s="1658"/>
      <c r="W29" s="1658"/>
      <c r="X29" s="123" t="s">
        <v>782</v>
      </c>
      <c r="Y29" s="123"/>
      <c r="Z29" s="62"/>
      <c r="AA29" s="62"/>
      <c r="AB29" s="62"/>
      <c r="AC29" s="62"/>
      <c r="AD29" s="62"/>
      <c r="AE29" s="62"/>
      <c r="AF29" s="62"/>
      <c r="AG29" s="62"/>
      <c r="AH29" s="62"/>
      <c r="AI29" s="62"/>
      <c r="AJ29" s="62"/>
      <c r="AK29" s="109"/>
      <c r="AL29" s="63"/>
      <c r="AM29" s="63"/>
      <c r="AN29" s="63"/>
      <c r="AO29" s="124"/>
      <c r="AP29" s="62"/>
      <c r="AQ29" s="110"/>
      <c r="AR29" s="62"/>
      <c r="AS29" s="62"/>
      <c r="AT29" s="62"/>
      <c r="AU29" s="62"/>
      <c r="AV29" s="62"/>
      <c r="AW29" s="62"/>
      <c r="AX29" s="62"/>
      <c r="AY29" s="62"/>
    </row>
    <row r="30" spans="1:51" ht="12" customHeight="1">
      <c r="A30" s="1666"/>
      <c r="B30" s="124"/>
      <c r="C30" s="62"/>
      <c r="D30" s="62"/>
      <c r="E30" s="107"/>
      <c r="F30" s="124"/>
      <c r="G30" s="62"/>
      <c r="H30" s="107"/>
      <c r="I30" s="124"/>
      <c r="J30" s="62"/>
      <c r="K30" s="62"/>
      <c r="L30" s="107"/>
      <c r="M30" s="124"/>
      <c r="N30" s="62"/>
      <c r="O30" s="62"/>
      <c r="P30" s="107"/>
      <c r="Q30" s="62" t="s">
        <v>783</v>
      </c>
      <c r="R30" s="62" t="s">
        <v>713</v>
      </c>
      <c r="S30" s="62"/>
      <c r="T30" s="62"/>
      <c r="U30" s="62"/>
      <c r="V30" s="62"/>
      <c r="W30" s="62"/>
      <c r="X30" s="62"/>
      <c r="Y30" s="62"/>
      <c r="Z30" s="62"/>
      <c r="AA30" s="62"/>
      <c r="AB30" s="62"/>
      <c r="AC30" s="62"/>
      <c r="AD30" s="62"/>
      <c r="AE30" s="62"/>
      <c r="AF30" s="62"/>
      <c r="AG30" s="62"/>
      <c r="AH30" s="62"/>
      <c r="AI30" s="62"/>
      <c r="AJ30" s="62"/>
      <c r="AK30" s="109"/>
      <c r="AL30" s="63"/>
      <c r="AM30" s="63"/>
      <c r="AN30" s="63"/>
      <c r="AO30" s="124"/>
      <c r="AP30" s="62"/>
      <c r="AQ30" s="110"/>
      <c r="AR30" s="62"/>
      <c r="AS30" s="62"/>
      <c r="AT30" s="62"/>
      <c r="AU30" s="62"/>
      <c r="AV30" s="62"/>
      <c r="AW30" s="62"/>
      <c r="AX30" s="62"/>
      <c r="AY30" s="62"/>
    </row>
    <row r="31" spans="1:51" ht="12" customHeight="1">
      <c r="A31" s="1666"/>
      <c r="B31" s="124"/>
      <c r="C31" s="62"/>
      <c r="D31" s="62"/>
      <c r="E31" s="107"/>
      <c r="F31" s="124"/>
      <c r="G31" s="62"/>
      <c r="H31" s="107"/>
      <c r="I31" s="124"/>
      <c r="J31" s="62"/>
      <c r="K31" s="62"/>
      <c r="L31" s="107"/>
      <c r="M31" s="127"/>
      <c r="N31" s="116"/>
      <c r="O31" s="116"/>
      <c r="P31" s="157"/>
      <c r="Q31" s="62"/>
      <c r="R31" s="62" t="s">
        <v>1204</v>
      </c>
      <c r="S31" s="1973"/>
      <c r="T31" s="1973"/>
      <c r="U31" s="1973"/>
      <c r="V31" s="1973"/>
      <c r="W31" s="1973"/>
      <c r="X31" s="1973"/>
      <c r="Y31" s="1973"/>
      <c r="Z31" s="1973"/>
      <c r="AA31" s="1973"/>
      <c r="AB31" s="1973"/>
      <c r="AC31" s="1973"/>
      <c r="AD31" s="1973"/>
      <c r="AE31" s="1973"/>
      <c r="AF31" s="1973"/>
      <c r="AG31" s="62" t="s">
        <v>1205</v>
      </c>
      <c r="AH31" s="62"/>
      <c r="AI31" s="62"/>
      <c r="AJ31" s="62"/>
      <c r="AK31" s="109"/>
      <c r="AL31" s="63"/>
      <c r="AM31" s="63"/>
      <c r="AN31" s="63"/>
      <c r="AO31" s="124"/>
      <c r="AP31" s="62"/>
      <c r="AQ31" s="110"/>
      <c r="AR31" s="62"/>
      <c r="AS31" s="62"/>
      <c r="AT31" s="62"/>
      <c r="AU31" s="62"/>
      <c r="AV31" s="62"/>
      <c r="AW31" s="62"/>
      <c r="AX31" s="62"/>
      <c r="AY31" s="62"/>
    </row>
    <row r="32" spans="1:51" ht="12" customHeight="1">
      <c r="A32" s="1666"/>
      <c r="B32" s="124"/>
      <c r="C32" s="62"/>
      <c r="D32" s="62"/>
      <c r="E32" s="107"/>
      <c r="F32" s="124"/>
      <c r="G32" s="62"/>
      <c r="H32" s="107"/>
      <c r="I32" s="124"/>
      <c r="J32" s="62"/>
      <c r="K32" s="62"/>
      <c r="L32" s="107"/>
      <c r="M32" s="579" t="s">
        <v>714</v>
      </c>
      <c r="N32" s="113"/>
      <c r="O32" s="113"/>
      <c r="P32" s="115"/>
      <c r="Q32" s="113" t="s">
        <v>420</v>
      </c>
      <c r="R32" s="113" t="s">
        <v>715</v>
      </c>
      <c r="S32" s="113"/>
      <c r="T32" s="113" t="s">
        <v>449</v>
      </c>
      <c r="U32" s="1884"/>
      <c r="V32" s="1884"/>
      <c r="W32" s="1884"/>
      <c r="X32" s="1884"/>
      <c r="Y32" s="158" t="s">
        <v>501</v>
      </c>
      <c r="Z32" s="158" t="s">
        <v>386</v>
      </c>
      <c r="AA32" s="158"/>
      <c r="AB32" s="158" t="s">
        <v>271</v>
      </c>
      <c r="AC32" s="1884"/>
      <c r="AD32" s="1884"/>
      <c r="AE32" s="1884"/>
      <c r="AF32" s="113" t="s">
        <v>729</v>
      </c>
      <c r="AG32" s="113"/>
      <c r="AH32" s="113"/>
      <c r="AI32" s="113"/>
      <c r="AJ32" s="115"/>
      <c r="AK32" s="109"/>
      <c r="AL32" s="63"/>
      <c r="AM32" s="63"/>
      <c r="AN32" s="63"/>
      <c r="AO32" s="124"/>
      <c r="AP32" s="62"/>
      <c r="AQ32" s="110"/>
      <c r="AR32" s="62"/>
      <c r="AS32" s="62"/>
      <c r="AT32" s="62"/>
      <c r="AU32" s="62"/>
      <c r="AV32" s="62"/>
      <c r="AW32" s="62"/>
      <c r="AX32" s="62"/>
      <c r="AY32" s="62"/>
    </row>
    <row r="33" spans="1:51" ht="12" customHeight="1">
      <c r="A33" s="1666"/>
      <c r="B33" s="124"/>
      <c r="C33" s="62"/>
      <c r="D33" s="62"/>
      <c r="E33" s="107"/>
      <c r="F33" s="124"/>
      <c r="G33" s="62"/>
      <c r="H33" s="107"/>
      <c r="I33" s="127"/>
      <c r="J33" s="116"/>
      <c r="K33" s="116"/>
      <c r="L33" s="157"/>
      <c r="M33" s="638" t="s">
        <v>716</v>
      </c>
      <c r="N33" s="116"/>
      <c r="O33" s="116"/>
      <c r="P33" s="157"/>
      <c r="Q33" s="62"/>
      <c r="R33" s="62"/>
      <c r="S33" s="62"/>
      <c r="T33" s="62"/>
      <c r="U33" s="62"/>
      <c r="V33" s="62"/>
      <c r="W33" s="62"/>
      <c r="X33" s="62"/>
      <c r="Y33" s="62"/>
      <c r="Z33" s="62"/>
      <c r="AA33" s="62"/>
      <c r="AB33" s="62"/>
      <c r="AC33" s="62"/>
      <c r="AD33" s="62"/>
      <c r="AE33" s="62"/>
      <c r="AF33" s="62"/>
      <c r="AG33" s="62"/>
      <c r="AH33" s="62"/>
      <c r="AI33" s="62"/>
      <c r="AJ33" s="62"/>
      <c r="AK33" s="109"/>
      <c r="AL33" s="63"/>
      <c r="AM33" s="63"/>
      <c r="AN33" s="63"/>
      <c r="AO33" s="127"/>
      <c r="AP33" s="116"/>
      <c r="AQ33" s="119"/>
      <c r="AR33" s="62"/>
      <c r="AS33" s="62"/>
      <c r="AT33" s="62"/>
      <c r="AU33" s="62"/>
      <c r="AV33" s="62"/>
      <c r="AW33" s="62"/>
      <c r="AX33" s="62"/>
      <c r="AY33" s="62"/>
    </row>
    <row r="34" spans="1:51" ht="12" customHeight="1">
      <c r="A34" s="1666"/>
      <c r="B34" s="124"/>
      <c r="C34" s="62"/>
      <c r="D34" s="62"/>
      <c r="E34" s="107"/>
      <c r="F34" s="124"/>
      <c r="G34" s="62"/>
      <c r="H34" s="107"/>
      <c r="I34" s="143" t="s">
        <v>670</v>
      </c>
      <c r="J34" s="113"/>
      <c r="K34" s="113"/>
      <c r="L34" s="115"/>
      <c r="M34" s="143" t="s">
        <v>717</v>
      </c>
      <c r="N34" s="113"/>
      <c r="O34" s="113"/>
      <c r="P34" s="115"/>
      <c r="Q34" s="143" t="s">
        <v>1009</v>
      </c>
      <c r="R34" s="113" t="s">
        <v>784</v>
      </c>
      <c r="S34" s="113"/>
      <c r="T34" s="113"/>
      <c r="U34" s="113"/>
      <c r="V34" s="113"/>
      <c r="W34" s="113"/>
      <c r="X34" s="113"/>
      <c r="Y34" s="113"/>
      <c r="Z34" s="113"/>
      <c r="AA34" s="113" t="s">
        <v>416</v>
      </c>
      <c r="AB34" s="1884"/>
      <c r="AC34" s="1884"/>
      <c r="AD34" s="1884"/>
      <c r="AE34" s="1884"/>
      <c r="AF34" s="113" t="s">
        <v>785</v>
      </c>
      <c r="AG34" s="113"/>
      <c r="AH34" s="113"/>
      <c r="AI34" s="113"/>
      <c r="AJ34" s="115"/>
      <c r="AK34" s="696" t="s">
        <v>1085</v>
      </c>
      <c r="AL34" s="158" t="s">
        <v>1110</v>
      </c>
      <c r="AM34" s="158"/>
      <c r="AN34" s="158"/>
      <c r="AO34" s="143"/>
      <c r="AP34" s="113"/>
      <c r="AQ34" s="537"/>
      <c r="AR34" s="62"/>
      <c r="AS34" s="62"/>
      <c r="AT34" s="62"/>
      <c r="AU34" s="62"/>
      <c r="AV34" s="62"/>
      <c r="AW34" s="62"/>
      <c r="AX34" s="62"/>
      <c r="AY34" s="62"/>
    </row>
    <row r="35" spans="1:51" ht="12" customHeight="1">
      <c r="A35" s="1666"/>
      <c r="B35" s="124"/>
      <c r="C35" s="62"/>
      <c r="D35" s="62"/>
      <c r="E35" s="107"/>
      <c r="F35" s="124"/>
      <c r="G35" s="62"/>
      <c r="H35" s="107"/>
      <c r="I35" s="124"/>
      <c r="J35" s="62"/>
      <c r="K35" s="62"/>
      <c r="L35" s="107"/>
      <c r="M35" s="124"/>
      <c r="N35" s="62"/>
      <c r="O35" s="62"/>
      <c r="P35" s="107"/>
      <c r="Q35" s="124" t="s">
        <v>131</v>
      </c>
      <c r="R35" s="62" t="s">
        <v>1325</v>
      </c>
      <c r="S35" s="62"/>
      <c r="T35" s="62"/>
      <c r="U35" s="62"/>
      <c r="V35" s="62"/>
      <c r="W35" s="62"/>
      <c r="X35" s="62"/>
      <c r="Y35" s="62"/>
      <c r="Z35" s="62"/>
      <c r="AA35" s="62" t="s">
        <v>1354</v>
      </c>
      <c r="AB35" s="1658"/>
      <c r="AC35" s="1658"/>
      <c r="AD35" s="1658"/>
      <c r="AE35" s="1658"/>
      <c r="AF35" s="62" t="s">
        <v>786</v>
      </c>
      <c r="AG35" s="62"/>
      <c r="AH35" s="62"/>
      <c r="AI35" s="62"/>
      <c r="AJ35" s="62"/>
      <c r="AK35" s="693" t="s">
        <v>1085</v>
      </c>
      <c r="AL35" s="63" t="s">
        <v>1209</v>
      </c>
      <c r="AM35" s="63"/>
      <c r="AN35" s="63"/>
      <c r="AO35" s="124"/>
      <c r="AP35" s="62"/>
      <c r="AQ35" s="110"/>
      <c r="AR35" s="62"/>
      <c r="AS35" s="62"/>
      <c r="AT35" s="62"/>
      <c r="AU35" s="62"/>
      <c r="AV35" s="62"/>
      <c r="AW35" s="62"/>
      <c r="AX35" s="62"/>
      <c r="AY35" s="62"/>
    </row>
    <row r="36" spans="1:51" ht="12" customHeight="1">
      <c r="A36" s="1666"/>
      <c r="B36" s="124"/>
      <c r="C36" s="62"/>
      <c r="D36" s="62"/>
      <c r="E36" s="107"/>
      <c r="F36" s="124"/>
      <c r="G36" s="62"/>
      <c r="H36" s="107"/>
      <c r="I36" s="124"/>
      <c r="J36" s="62"/>
      <c r="K36" s="62"/>
      <c r="L36" s="107"/>
      <c r="M36" s="124"/>
      <c r="N36" s="62"/>
      <c r="O36" s="62"/>
      <c r="P36" s="107"/>
      <c r="Q36" s="124" t="s">
        <v>289</v>
      </c>
      <c r="R36" s="62" t="s">
        <v>719</v>
      </c>
      <c r="S36" s="62"/>
      <c r="T36" s="62"/>
      <c r="U36" s="62"/>
      <c r="V36" s="62"/>
      <c r="W36" s="62"/>
      <c r="X36" s="62"/>
      <c r="Y36" s="62"/>
      <c r="Z36" s="62"/>
      <c r="AA36" s="62" t="s">
        <v>416</v>
      </c>
      <c r="AB36" s="1977"/>
      <c r="AC36" s="1977"/>
      <c r="AD36" s="62" t="s">
        <v>787</v>
      </c>
      <c r="AE36" s="1709"/>
      <c r="AF36" s="1709"/>
      <c r="AG36" s="62" t="s">
        <v>998</v>
      </c>
      <c r="AH36" s="62"/>
      <c r="AI36" s="62"/>
      <c r="AJ36" s="62"/>
      <c r="AK36" s="693" t="s">
        <v>1085</v>
      </c>
      <c r="AL36" s="63" t="s">
        <v>393</v>
      </c>
      <c r="AM36" s="63"/>
      <c r="AN36" s="63"/>
      <c r="AO36" s="124"/>
      <c r="AP36" s="62"/>
      <c r="AQ36" s="110"/>
      <c r="AR36" s="62"/>
      <c r="AS36" s="62"/>
      <c r="AT36" s="62"/>
      <c r="AU36" s="62"/>
      <c r="AV36" s="62"/>
      <c r="AW36" s="62"/>
      <c r="AX36" s="62"/>
      <c r="AY36" s="62"/>
    </row>
    <row r="37" spans="1:51" ht="12" customHeight="1">
      <c r="A37" s="1666"/>
      <c r="B37" s="124"/>
      <c r="C37" s="62"/>
      <c r="D37" s="62"/>
      <c r="E37" s="107"/>
      <c r="F37" s="124"/>
      <c r="G37" s="62"/>
      <c r="H37" s="107"/>
      <c r="I37" s="124"/>
      <c r="J37" s="62"/>
      <c r="K37" s="62"/>
      <c r="L37" s="107"/>
      <c r="M37" s="127"/>
      <c r="N37" s="116"/>
      <c r="O37" s="116"/>
      <c r="P37" s="157"/>
      <c r="Q37" s="124" t="s">
        <v>495</v>
      </c>
      <c r="R37" s="62" t="s">
        <v>788</v>
      </c>
      <c r="S37" s="116"/>
      <c r="T37" s="116"/>
      <c r="U37" s="116"/>
      <c r="V37" s="116"/>
      <c r="W37" s="116"/>
      <c r="X37" s="116"/>
      <c r="Y37" s="116"/>
      <c r="Z37" s="116"/>
      <c r="AA37" s="116" t="s">
        <v>8</v>
      </c>
      <c r="AB37" s="1973"/>
      <c r="AC37" s="1973"/>
      <c r="AD37" s="1973"/>
      <c r="AE37" s="1973"/>
      <c r="AF37" s="1973"/>
      <c r="AG37" s="116" t="s">
        <v>494</v>
      </c>
      <c r="AH37" s="116"/>
      <c r="AI37" s="116"/>
      <c r="AJ37" s="157"/>
      <c r="AK37" s="109"/>
      <c r="AL37" s="63"/>
      <c r="AM37" s="63"/>
      <c r="AN37" s="63"/>
      <c r="AO37" s="124"/>
      <c r="AP37" s="62"/>
      <c r="AQ37" s="110"/>
      <c r="AR37" s="62"/>
      <c r="AS37" s="62"/>
      <c r="AT37" s="62"/>
      <c r="AU37" s="62"/>
      <c r="AV37" s="62"/>
      <c r="AW37" s="62"/>
      <c r="AX37" s="62"/>
      <c r="AY37" s="62"/>
    </row>
    <row r="38" spans="1:51" ht="12" customHeight="1">
      <c r="A38" s="1666"/>
      <c r="B38" s="124"/>
      <c r="C38" s="62"/>
      <c r="D38" s="62"/>
      <c r="E38" s="107"/>
      <c r="F38" s="124"/>
      <c r="G38" s="62"/>
      <c r="H38" s="107"/>
      <c r="I38" s="124"/>
      <c r="J38" s="62"/>
      <c r="K38" s="62"/>
      <c r="L38" s="107"/>
      <c r="M38" s="143" t="s">
        <v>720</v>
      </c>
      <c r="N38" s="113"/>
      <c r="O38" s="113"/>
      <c r="P38" s="115"/>
      <c r="Q38" s="143" t="s">
        <v>1017</v>
      </c>
      <c r="R38" s="113" t="s">
        <v>721</v>
      </c>
      <c r="S38" s="62"/>
      <c r="T38" s="62"/>
      <c r="U38" s="62"/>
      <c r="V38" s="62"/>
      <c r="W38" s="62"/>
      <c r="X38" s="62"/>
      <c r="Y38" s="62"/>
      <c r="Z38" s="62"/>
      <c r="AA38" s="62" t="s">
        <v>1722</v>
      </c>
      <c r="AB38" s="1756"/>
      <c r="AC38" s="1756"/>
      <c r="AD38" s="1756"/>
      <c r="AE38" s="1756"/>
      <c r="AF38" s="62" t="s">
        <v>789</v>
      </c>
      <c r="AG38" s="62"/>
      <c r="AH38" s="62"/>
      <c r="AI38" s="62"/>
      <c r="AJ38" s="62"/>
      <c r="AK38" s="109"/>
      <c r="AL38" s="63"/>
      <c r="AM38" s="63"/>
      <c r="AN38" s="63"/>
      <c r="AO38" s="124"/>
      <c r="AP38" s="62"/>
      <c r="AQ38" s="110"/>
      <c r="AR38" s="62"/>
      <c r="AS38" s="62"/>
      <c r="AT38" s="62" t="s">
        <v>722</v>
      </c>
      <c r="AU38" s="62" t="s">
        <v>723</v>
      </c>
      <c r="AV38" s="62"/>
      <c r="AW38" s="62"/>
      <c r="AX38" s="62"/>
      <c r="AY38" s="62"/>
    </row>
    <row r="39" spans="1:51" ht="12" customHeight="1">
      <c r="A39" s="1666"/>
      <c r="B39" s="124"/>
      <c r="C39" s="62"/>
      <c r="D39" s="62"/>
      <c r="E39" s="107"/>
      <c r="F39" s="124"/>
      <c r="G39" s="62"/>
      <c r="H39" s="107"/>
      <c r="I39" s="124"/>
      <c r="J39" s="62"/>
      <c r="K39" s="62"/>
      <c r="L39" s="107"/>
      <c r="M39" s="127"/>
      <c r="N39" s="116"/>
      <c r="O39" s="116"/>
      <c r="P39" s="157"/>
      <c r="Q39" s="124" t="s">
        <v>1017</v>
      </c>
      <c r="R39" s="62" t="s">
        <v>724</v>
      </c>
      <c r="S39" s="62"/>
      <c r="T39" s="62"/>
      <c r="U39" s="62"/>
      <c r="V39" s="62"/>
      <c r="W39" s="62"/>
      <c r="X39" s="62"/>
      <c r="Y39" s="62"/>
      <c r="Z39" s="62"/>
      <c r="AA39" s="62"/>
      <c r="AB39" s="694" t="s">
        <v>538</v>
      </c>
      <c r="AC39" s="62" t="s">
        <v>790</v>
      </c>
      <c r="AD39" s="62"/>
      <c r="AE39" s="694" t="s">
        <v>538</v>
      </c>
      <c r="AF39" s="62" t="s">
        <v>791</v>
      </c>
      <c r="AG39" s="62"/>
      <c r="AH39" s="62"/>
      <c r="AI39" s="62"/>
      <c r="AJ39" s="62"/>
      <c r="AK39" s="109"/>
      <c r="AL39" s="63"/>
      <c r="AM39" s="63"/>
      <c r="AN39" s="63"/>
      <c r="AO39" s="124"/>
      <c r="AP39" s="62"/>
      <c r="AQ39" s="110"/>
      <c r="AR39" s="62"/>
      <c r="AS39" s="62"/>
      <c r="AT39" s="62"/>
      <c r="AU39" s="62"/>
      <c r="AV39" s="62"/>
      <c r="AW39" s="62"/>
      <c r="AX39" s="62"/>
      <c r="AY39" s="62"/>
    </row>
    <row r="40" spans="1:51" ht="12" customHeight="1">
      <c r="A40" s="1666"/>
      <c r="B40" s="124"/>
      <c r="C40" s="62"/>
      <c r="D40" s="62"/>
      <c r="E40" s="107"/>
      <c r="F40" s="124"/>
      <c r="G40" s="62"/>
      <c r="H40" s="107"/>
      <c r="I40" s="1708" t="s">
        <v>1118</v>
      </c>
      <c r="J40" s="1709"/>
      <c r="K40" s="1709"/>
      <c r="L40" s="1795"/>
      <c r="M40" s="143" t="s">
        <v>725</v>
      </c>
      <c r="N40" s="113"/>
      <c r="O40" s="113"/>
      <c r="P40" s="115"/>
      <c r="Q40" s="113" t="s">
        <v>1017</v>
      </c>
      <c r="R40" s="113" t="s">
        <v>1847</v>
      </c>
      <c r="S40" s="113"/>
      <c r="T40" s="113"/>
      <c r="U40" s="113"/>
      <c r="V40" s="113" t="s">
        <v>8</v>
      </c>
      <c r="W40" s="1756"/>
      <c r="X40" s="1756"/>
      <c r="Y40" s="1756"/>
      <c r="Z40" s="1756"/>
      <c r="AA40" s="1756"/>
      <c r="AB40" s="1756"/>
      <c r="AC40" s="1756"/>
      <c r="AD40" s="1756"/>
      <c r="AE40" s="1756"/>
      <c r="AF40" s="1756"/>
      <c r="AG40" s="1756"/>
      <c r="AH40" s="1756"/>
      <c r="AI40" s="113" t="s">
        <v>494</v>
      </c>
      <c r="AJ40" s="115"/>
      <c r="AK40" s="109"/>
      <c r="AL40" s="63"/>
      <c r="AM40" s="63"/>
      <c r="AN40" s="63"/>
      <c r="AO40" s="124"/>
      <c r="AP40" s="62"/>
      <c r="AQ40" s="110"/>
      <c r="AR40" s="62"/>
      <c r="AS40" s="62"/>
      <c r="AT40" s="62" t="s">
        <v>1848</v>
      </c>
      <c r="AU40" s="62" t="s">
        <v>1849</v>
      </c>
      <c r="AV40" s="62" t="s">
        <v>1850</v>
      </c>
      <c r="AW40" s="62" t="s">
        <v>1851</v>
      </c>
      <c r="AX40" s="62"/>
      <c r="AY40" s="62"/>
    </row>
    <row r="41" spans="1:51" ht="12" customHeight="1">
      <c r="A41" s="1666"/>
      <c r="B41" s="124"/>
      <c r="C41" s="62"/>
      <c r="D41" s="62"/>
      <c r="E41" s="107"/>
      <c r="F41" s="124"/>
      <c r="G41" s="62"/>
      <c r="H41" s="107"/>
      <c r="I41" s="124"/>
      <c r="J41" s="62"/>
      <c r="K41" s="62"/>
      <c r="L41" s="107"/>
      <c r="M41" s="124"/>
      <c r="N41" s="62"/>
      <c r="O41" s="62"/>
      <c r="P41" s="107"/>
      <c r="Q41" s="62" t="s">
        <v>495</v>
      </c>
      <c r="R41" s="62" t="s">
        <v>1852</v>
      </c>
      <c r="S41" s="62"/>
      <c r="T41" s="62"/>
      <c r="U41" s="62"/>
      <c r="V41" s="62"/>
      <c r="W41" s="62"/>
      <c r="X41" s="62"/>
      <c r="Y41" s="62"/>
      <c r="Z41" s="62"/>
      <c r="AA41" s="62"/>
      <c r="AB41" s="694" t="s">
        <v>21</v>
      </c>
      <c r="AC41" s="62" t="s">
        <v>792</v>
      </c>
      <c r="AD41" s="62"/>
      <c r="AE41" s="694" t="s">
        <v>21</v>
      </c>
      <c r="AF41" s="62" t="s">
        <v>793</v>
      </c>
      <c r="AG41" s="62"/>
      <c r="AH41" s="62"/>
      <c r="AI41" s="62"/>
      <c r="AJ41" s="62"/>
      <c r="AK41" s="109"/>
      <c r="AL41" s="63"/>
      <c r="AM41" s="63"/>
      <c r="AN41" s="63"/>
      <c r="AO41" s="124"/>
      <c r="AP41" s="62"/>
      <c r="AQ41" s="110"/>
      <c r="AR41" s="62"/>
      <c r="AS41" s="62"/>
      <c r="AT41" s="62"/>
      <c r="AU41" s="62"/>
      <c r="AV41" s="62"/>
      <c r="AW41" s="62"/>
      <c r="AX41" s="62"/>
      <c r="AY41" s="62"/>
    </row>
    <row r="42" spans="1:51" ht="12" customHeight="1">
      <c r="A42" s="1666"/>
      <c r="B42" s="124"/>
      <c r="C42" s="62"/>
      <c r="D42" s="62"/>
      <c r="E42" s="107"/>
      <c r="F42" s="124"/>
      <c r="G42" s="62"/>
      <c r="H42" s="107"/>
      <c r="I42" s="124"/>
      <c r="J42" s="62"/>
      <c r="K42" s="62"/>
      <c r="L42" s="107"/>
      <c r="M42" s="127"/>
      <c r="N42" s="116"/>
      <c r="O42" s="116"/>
      <c r="P42" s="157"/>
      <c r="Q42" s="62" t="s">
        <v>439</v>
      </c>
      <c r="R42" s="62" t="s">
        <v>901</v>
      </c>
      <c r="S42" s="62"/>
      <c r="T42" s="62"/>
      <c r="U42" s="62"/>
      <c r="V42" s="62"/>
      <c r="W42" s="62"/>
      <c r="X42" s="62"/>
      <c r="Y42" s="62"/>
      <c r="Z42" s="62"/>
      <c r="AA42" s="62"/>
      <c r="AB42" s="694" t="s">
        <v>21</v>
      </c>
      <c r="AC42" s="62" t="s">
        <v>792</v>
      </c>
      <c r="AD42" s="62"/>
      <c r="AE42" s="694" t="s">
        <v>21</v>
      </c>
      <c r="AF42" s="62" t="s">
        <v>793</v>
      </c>
      <c r="AG42" s="62"/>
      <c r="AH42" s="62"/>
      <c r="AI42" s="62"/>
      <c r="AJ42" s="62"/>
      <c r="AK42" s="109"/>
      <c r="AL42" s="63"/>
      <c r="AM42" s="63"/>
      <c r="AN42" s="63"/>
      <c r="AO42" s="124"/>
      <c r="AP42" s="62"/>
      <c r="AQ42" s="110"/>
      <c r="AR42" s="62"/>
      <c r="AS42" s="62"/>
      <c r="AT42" s="62"/>
      <c r="AU42" s="62"/>
      <c r="AV42" s="62"/>
      <c r="AW42" s="62"/>
      <c r="AX42" s="62"/>
      <c r="AY42" s="62"/>
    </row>
    <row r="43" spans="1:51" ht="12" customHeight="1">
      <c r="A43" s="1666"/>
      <c r="B43" s="124"/>
      <c r="C43" s="62"/>
      <c r="D43" s="62"/>
      <c r="E43" s="107"/>
      <c r="F43" s="124"/>
      <c r="G43" s="62"/>
      <c r="H43" s="107"/>
      <c r="I43" s="124"/>
      <c r="J43" s="62"/>
      <c r="K43" s="62"/>
      <c r="L43" s="107"/>
      <c r="M43" s="143" t="s">
        <v>902</v>
      </c>
      <c r="N43" s="113"/>
      <c r="O43" s="113"/>
      <c r="P43" s="115"/>
      <c r="Q43" s="113" t="s">
        <v>939</v>
      </c>
      <c r="R43" s="113" t="s">
        <v>903</v>
      </c>
      <c r="S43" s="113"/>
      <c r="T43" s="113"/>
      <c r="U43" s="113"/>
      <c r="V43" s="113"/>
      <c r="W43" s="113"/>
      <c r="X43" s="113"/>
      <c r="Y43" s="113"/>
      <c r="Z43" s="113"/>
      <c r="AA43" s="113"/>
      <c r="AB43" s="705" t="s">
        <v>735</v>
      </c>
      <c r="AC43" s="113" t="s">
        <v>794</v>
      </c>
      <c r="AD43" s="113"/>
      <c r="AE43" s="705" t="s">
        <v>735</v>
      </c>
      <c r="AF43" s="113" t="s">
        <v>795</v>
      </c>
      <c r="AG43" s="113"/>
      <c r="AH43" s="113"/>
      <c r="AI43" s="113"/>
      <c r="AJ43" s="115"/>
      <c r="AK43" s="109"/>
      <c r="AL43" s="63"/>
      <c r="AM43" s="63"/>
      <c r="AN43" s="63"/>
      <c r="AO43" s="124"/>
      <c r="AP43" s="62"/>
      <c r="AQ43" s="110"/>
      <c r="AR43" s="62"/>
      <c r="AS43" s="62"/>
      <c r="AT43" s="62"/>
      <c r="AU43" s="62"/>
      <c r="AV43" s="62"/>
      <c r="AW43" s="62"/>
      <c r="AX43" s="62"/>
      <c r="AY43" s="62"/>
    </row>
    <row r="44" spans="1:51" ht="12" customHeight="1">
      <c r="A44" s="1666"/>
      <c r="B44" s="124"/>
      <c r="C44" s="62"/>
      <c r="D44" s="62"/>
      <c r="E44" s="107"/>
      <c r="F44" s="124"/>
      <c r="G44" s="62"/>
      <c r="H44" s="107"/>
      <c r="I44" s="124"/>
      <c r="J44" s="62"/>
      <c r="K44" s="62"/>
      <c r="L44" s="107"/>
      <c r="M44" s="127"/>
      <c r="N44" s="116"/>
      <c r="O44" s="116"/>
      <c r="P44" s="157"/>
      <c r="Q44" s="62"/>
      <c r="R44" s="62"/>
      <c r="S44" s="62"/>
      <c r="T44" s="62"/>
      <c r="U44" s="62"/>
      <c r="V44" s="62"/>
      <c r="W44" s="62"/>
      <c r="X44" s="62"/>
      <c r="Y44" s="62"/>
      <c r="Z44" s="62"/>
      <c r="AA44" s="62"/>
      <c r="AB44" s="62"/>
      <c r="AC44" s="62"/>
      <c r="AD44" s="62"/>
      <c r="AE44" s="62"/>
      <c r="AF44" s="62"/>
      <c r="AG44" s="62"/>
      <c r="AH44" s="62"/>
      <c r="AI44" s="62"/>
      <c r="AJ44" s="62"/>
      <c r="AK44" s="109"/>
      <c r="AL44" s="63"/>
      <c r="AM44" s="63"/>
      <c r="AN44" s="63"/>
      <c r="AO44" s="124"/>
      <c r="AP44" s="62"/>
      <c r="AQ44" s="110"/>
      <c r="AR44" s="62"/>
      <c r="AS44" s="62"/>
      <c r="AT44" s="62"/>
      <c r="AU44" s="62"/>
      <c r="AV44" s="62"/>
      <c r="AW44" s="62"/>
      <c r="AX44" s="62"/>
      <c r="AY44" s="62"/>
    </row>
    <row r="45" spans="1:51" ht="12" customHeight="1">
      <c r="A45" s="1666"/>
      <c r="B45" s="124"/>
      <c r="C45" s="62"/>
      <c r="D45" s="62"/>
      <c r="E45" s="107"/>
      <c r="F45" s="124"/>
      <c r="G45" s="62"/>
      <c r="H45" s="107"/>
      <c r="I45" s="124"/>
      <c r="J45" s="62"/>
      <c r="K45" s="62"/>
      <c r="L45" s="107"/>
      <c r="M45" s="143" t="s">
        <v>904</v>
      </c>
      <c r="N45" s="113"/>
      <c r="O45" s="113"/>
      <c r="P45" s="115"/>
      <c r="Q45" s="113" t="s">
        <v>1363</v>
      </c>
      <c r="R45" s="113" t="s">
        <v>905</v>
      </c>
      <c r="S45" s="113"/>
      <c r="T45" s="113"/>
      <c r="U45" s="113"/>
      <c r="V45" s="113"/>
      <c r="W45" s="113"/>
      <c r="X45" s="113"/>
      <c r="Y45" s="113"/>
      <c r="Z45" s="113"/>
      <c r="AA45" s="113"/>
      <c r="AB45" s="705" t="s">
        <v>1297</v>
      </c>
      <c r="AC45" s="113" t="s">
        <v>796</v>
      </c>
      <c r="AD45" s="113"/>
      <c r="AE45" s="705" t="s">
        <v>1297</v>
      </c>
      <c r="AF45" s="113" t="s">
        <v>797</v>
      </c>
      <c r="AG45" s="113"/>
      <c r="AH45" s="113"/>
      <c r="AI45" s="113"/>
      <c r="AJ45" s="115"/>
      <c r="AK45" s="109"/>
      <c r="AL45" s="63"/>
      <c r="AM45" s="63"/>
      <c r="AN45" s="63"/>
      <c r="AO45" s="124"/>
      <c r="AP45" s="62"/>
      <c r="AQ45" s="110"/>
      <c r="AR45" s="62"/>
      <c r="AS45" s="62"/>
      <c r="AT45" s="62"/>
      <c r="AU45" s="62"/>
      <c r="AV45" s="62"/>
      <c r="AW45" s="62"/>
      <c r="AX45" s="62"/>
      <c r="AY45" s="62"/>
    </row>
    <row r="46" spans="1:51" ht="12" customHeight="1">
      <c r="A46" s="1666"/>
      <c r="B46" s="124"/>
      <c r="C46" s="62"/>
      <c r="D46" s="62"/>
      <c r="E46" s="107"/>
      <c r="F46" s="124"/>
      <c r="G46" s="62"/>
      <c r="H46" s="107"/>
      <c r="I46" s="127"/>
      <c r="J46" s="116"/>
      <c r="K46" s="116"/>
      <c r="L46" s="157"/>
      <c r="M46" s="127"/>
      <c r="N46" s="116"/>
      <c r="O46" s="116"/>
      <c r="P46" s="157"/>
      <c r="Q46" s="116"/>
      <c r="R46" s="116"/>
      <c r="S46" s="116"/>
      <c r="T46" s="116"/>
      <c r="U46" s="116"/>
      <c r="V46" s="116"/>
      <c r="W46" s="116"/>
      <c r="X46" s="116"/>
      <c r="Y46" s="116"/>
      <c r="Z46" s="116"/>
      <c r="AA46" s="116"/>
      <c r="AB46" s="116"/>
      <c r="AC46" s="116"/>
      <c r="AD46" s="116"/>
      <c r="AE46" s="116"/>
      <c r="AF46" s="116"/>
      <c r="AG46" s="116"/>
      <c r="AH46" s="116"/>
      <c r="AI46" s="116"/>
      <c r="AJ46" s="157"/>
      <c r="AK46" s="109"/>
      <c r="AL46" s="63"/>
      <c r="AM46" s="63"/>
      <c r="AN46" s="63"/>
      <c r="AO46" s="127"/>
      <c r="AP46" s="116"/>
      <c r="AQ46" s="119"/>
      <c r="AR46" s="62"/>
      <c r="AS46" s="62"/>
      <c r="AT46" s="62"/>
      <c r="AU46" s="62"/>
      <c r="AV46" s="62"/>
      <c r="AW46" s="62"/>
      <c r="AX46" s="62"/>
      <c r="AY46" s="62"/>
    </row>
    <row r="47" spans="1:51" ht="12" customHeight="1">
      <c r="A47" s="1666"/>
      <c r="B47" s="124"/>
      <c r="C47" s="62"/>
      <c r="D47" s="62"/>
      <c r="E47" s="107"/>
      <c r="F47" s="124"/>
      <c r="G47" s="62"/>
      <c r="H47" s="107"/>
      <c r="I47" s="143" t="s">
        <v>906</v>
      </c>
      <c r="J47" s="113"/>
      <c r="K47" s="113"/>
      <c r="L47" s="115"/>
      <c r="M47" s="143" t="s">
        <v>907</v>
      </c>
      <c r="N47" s="113"/>
      <c r="O47" s="113"/>
      <c r="P47" s="115"/>
      <c r="Q47" s="62" t="s">
        <v>131</v>
      </c>
      <c r="R47" s="113" t="s">
        <v>670</v>
      </c>
      <c r="S47" s="62"/>
      <c r="T47" s="62"/>
      <c r="U47" s="62"/>
      <c r="V47" s="62"/>
      <c r="W47" s="62"/>
      <c r="X47" s="62"/>
      <c r="Y47" s="62"/>
      <c r="Z47" s="62"/>
      <c r="AA47" s="62"/>
      <c r="AB47" s="62"/>
      <c r="AC47" s="62"/>
      <c r="AD47" s="62"/>
      <c r="AE47" s="62"/>
      <c r="AF47" s="62"/>
      <c r="AG47" s="62"/>
      <c r="AH47" s="62"/>
      <c r="AI47" s="62"/>
      <c r="AJ47" s="62"/>
      <c r="AK47" s="696" t="s">
        <v>1085</v>
      </c>
      <c r="AL47" s="158" t="s">
        <v>1018</v>
      </c>
      <c r="AM47" s="158"/>
      <c r="AN47" s="158"/>
      <c r="AO47" s="143"/>
      <c r="AP47" s="113"/>
      <c r="AQ47" s="537"/>
      <c r="AR47" s="62"/>
      <c r="AS47" s="62"/>
      <c r="AT47" s="62"/>
      <c r="AU47" s="62"/>
      <c r="AV47" s="62"/>
      <c r="AW47" s="62"/>
      <c r="AX47" s="62"/>
      <c r="AY47" s="62"/>
    </row>
    <row r="48" spans="1:51" ht="12" customHeight="1">
      <c r="A48" s="1666"/>
      <c r="B48" s="124"/>
      <c r="C48" s="62"/>
      <c r="D48" s="62"/>
      <c r="E48" s="107"/>
      <c r="F48" s="124"/>
      <c r="G48" s="62"/>
      <c r="H48" s="107"/>
      <c r="I48" s="124"/>
      <c r="J48" s="62"/>
      <c r="K48" s="62"/>
      <c r="L48" s="107"/>
      <c r="M48" s="124" t="s">
        <v>1326</v>
      </c>
      <c r="N48" s="62"/>
      <c r="O48" s="62"/>
      <c r="P48" s="107"/>
      <c r="Q48" s="62"/>
      <c r="R48" s="694" t="s">
        <v>1698</v>
      </c>
      <c r="S48" s="62" t="s">
        <v>908</v>
      </c>
      <c r="T48" s="62"/>
      <c r="U48" s="62"/>
      <c r="V48" s="62"/>
      <c r="W48" s="62"/>
      <c r="X48" s="62"/>
      <c r="Y48" s="694" t="s">
        <v>1675</v>
      </c>
      <c r="Z48" s="62" t="s">
        <v>910</v>
      </c>
      <c r="AA48" s="62"/>
      <c r="AB48" s="62"/>
      <c r="AC48" s="62"/>
      <c r="AD48" s="62"/>
      <c r="AE48" s="62"/>
      <c r="AF48" s="62"/>
      <c r="AG48" s="62"/>
      <c r="AH48" s="62"/>
      <c r="AI48" s="62"/>
      <c r="AJ48" s="62"/>
      <c r="AK48" s="693" t="s">
        <v>1085</v>
      </c>
      <c r="AL48" s="63" t="s">
        <v>1585</v>
      </c>
      <c r="AM48" s="63"/>
      <c r="AN48" s="63"/>
      <c r="AO48" s="124"/>
      <c r="AP48" s="62"/>
      <c r="AQ48" s="110"/>
      <c r="AR48" s="62"/>
      <c r="AS48" s="62"/>
      <c r="AT48" s="62"/>
      <c r="AU48" s="62"/>
      <c r="AV48" s="62"/>
      <c r="AW48" s="62"/>
      <c r="AX48" s="62"/>
      <c r="AY48" s="62"/>
    </row>
    <row r="49" spans="1:51" ht="12" customHeight="1">
      <c r="A49" s="1666"/>
      <c r="B49" s="124"/>
      <c r="C49" s="62"/>
      <c r="D49" s="62"/>
      <c r="E49" s="107"/>
      <c r="F49" s="124"/>
      <c r="G49" s="62"/>
      <c r="H49" s="107"/>
      <c r="I49" s="124"/>
      <c r="J49" s="62"/>
      <c r="K49" s="62"/>
      <c r="L49" s="107"/>
      <c r="M49" s="124" t="s">
        <v>798</v>
      </c>
      <c r="N49" s="62"/>
      <c r="O49" s="62"/>
      <c r="P49" s="107"/>
      <c r="Q49" s="62"/>
      <c r="R49" s="694" t="s">
        <v>735</v>
      </c>
      <c r="S49" s="62" t="s">
        <v>911</v>
      </c>
      <c r="T49" s="62"/>
      <c r="U49" s="62"/>
      <c r="V49" s="62"/>
      <c r="W49" s="694" t="s">
        <v>917</v>
      </c>
      <c r="X49" s="62" t="s">
        <v>912</v>
      </c>
      <c r="Y49" s="62"/>
      <c r="Z49" s="62"/>
      <c r="AA49" s="62"/>
      <c r="AB49" s="62" t="s">
        <v>913</v>
      </c>
      <c r="AC49" s="62"/>
      <c r="AD49" s="1973"/>
      <c r="AE49" s="1973"/>
      <c r="AF49" s="62" t="s">
        <v>929</v>
      </c>
      <c r="AG49" s="62"/>
      <c r="AH49" s="62"/>
      <c r="AI49" s="62"/>
      <c r="AJ49" s="62"/>
      <c r="AK49" s="693" t="s">
        <v>1085</v>
      </c>
      <c r="AL49" s="63" t="s">
        <v>1947</v>
      </c>
      <c r="AM49" s="63"/>
      <c r="AN49" s="63"/>
      <c r="AO49" s="124"/>
      <c r="AP49" s="62"/>
      <c r="AQ49" s="110"/>
      <c r="AR49" s="62"/>
      <c r="AS49" s="62"/>
      <c r="AT49" s="62"/>
      <c r="AU49" s="62"/>
      <c r="AV49" s="62"/>
      <c r="AW49" s="62"/>
      <c r="AX49" s="62"/>
      <c r="AY49" s="62"/>
    </row>
    <row r="50" spans="1:51" ht="12" customHeight="1">
      <c r="A50" s="1666"/>
      <c r="B50" s="124"/>
      <c r="C50" s="62"/>
      <c r="D50" s="62"/>
      <c r="E50" s="107"/>
      <c r="F50" s="124"/>
      <c r="G50" s="62"/>
      <c r="H50" s="107"/>
      <c r="I50" s="124"/>
      <c r="J50" s="62"/>
      <c r="K50" s="62"/>
      <c r="L50" s="107"/>
      <c r="M50" s="124"/>
      <c r="N50" s="62"/>
      <c r="O50" s="62"/>
      <c r="P50" s="107"/>
      <c r="Q50" s="113" t="s">
        <v>417</v>
      </c>
      <c r="R50" s="113" t="s">
        <v>989</v>
      </c>
      <c r="S50" s="113"/>
      <c r="T50" s="113"/>
      <c r="U50" s="113"/>
      <c r="V50" s="113"/>
      <c r="W50" s="113"/>
      <c r="X50" s="113"/>
      <c r="Y50" s="113"/>
      <c r="Z50" s="113"/>
      <c r="AA50" s="113"/>
      <c r="AB50" s="113"/>
      <c r="AC50" s="113"/>
      <c r="AD50" s="113"/>
      <c r="AE50" s="113"/>
      <c r="AF50" s="113"/>
      <c r="AG50" s="113"/>
      <c r="AH50" s="113"/>
      <c r="AI50" s="113"/>
      <c r="AJ50" s="115"/>
      <c r="AK50" s="693" t="s">
        <v>1085</v>
      </c>
      <c r="AL50" s="1975" t="s">
        <v>489</v>
      </c>
      <c r="AM50" s="1975"/>
      <c r="AN50" s="1976"/>
      <c r="AO50" s="124"/>
      <c r="AP50" s="62"/>
      <c r="AQ50" s="110"/>
      <c r="AR50" s="62"/>
      <c r="AS50" s="62"/>
      <c r="AT50" s="62"/>
      <c r="AU50" s="62"/>
      <c r="AV50" s="62"/>
      <c r="AW50" s="62"/>
      <c r="AX50" s="62"/>
      <c r="AY50" s="62"/>
    </row>
    <row r="51" spans="1:51" ht="12" customHeight="1">
      <c r="A51" s="1666"/>
      <c r="B51" s="124"/>
      <c r="C51" s="62"/>
      <c r="D51" s="62"/>
      <c r="E51" s="107"/>
      <c r="F51" s="124"/>
      <c r="G51" s="62"/>
      <c r="H51" s="107"/>
      <c r="I51" s="124"/>
      <c r="J51" s="62"/>
      <c r="K51" s="62"/>
      <c r="L51" s="107"/>
      <c r="M51" s="124"/>
      <c r="N51" s="62"/>
      <c r="O51" s="62"/>
      <c r="P51" s="107"/>
      <c r="Q51" s="116"/>
      <c r="R51" s="695" t="s">
        <v>1361</v>
      </c>
      <c r="S51" s="116" t="s">
        <v>914</v>
      </c>
      <c r="T51" s="116"/>
      <c r="U51" s="116"/>
      <c r="V51" s="116"/>
      <c r="W51" s="116"/>
      <c r="X51" s="116"/>
      <c r="Y51" s="116"/>
      <c r="Z51" s="116"/>
      <c r="AA51" s="116"/>
      <c r="AB51" s="116"/>
      <c r="AC51" s="116"/>
      <c r="AD51" s="116"/>
      <c r="AE51" s="116"/>
      <c r="AF51" s="116"/>
      <c r="AG51" s="116"/>
      <c r="AH51" s="116"/>
      <c r="AI51" s="116"/>
      <c r="AJ51" s="157"/>
      <c r="AK51" s="109"/>
      <c r="AL51" s="63"/>
      <c r="AM51" s="63"/>
      <c r="AN51" s="63"/>
      <c r="AO51" s="124"/>
      <c r="AP51" s="62"/>
      <c r="AQ51" s="110"/>
      <c r="AR51" s="62"/>
      <c r="AS51" s="62"/>
      <c r="AT51" s="62"/>
      <c r="AU51" s="62"/>
      <c r="AV51" s="62"/>
      <c r="AW51" s="62"/>
      <c r="AX51" s="62"/>
      <c r="AY51" s="62"/>
    </row>
    <row r="52" spans="1:51" ht="12" customHeight="1">
      <c r="A52" s="1666"/>
      <c r="B52" s="124"/>
      <c r="C52" s="62"/>
      <c r="D52" s="62"/>
      <c r="E52" s="107"/>
      <c r="F52" s="124"/>
      <c r="G52" s="62"/>
      <c r="H52" s="107"/>
      <c r="I52" s="124"/>
      <c r="J52" s="62"/>
      <c r="K52" s="62"/>
      <c r="L52" s="107"/>
      <c r="M52" s="124"/>
      <c r="N52" s="62"/>
      <c r="O52" s="62"/>
      <c r="P52" s="107"/>
      <c r="Q52" s="62" t="s">
        <v>169</v>
      </c>
      <c r="R52" s="62" t="s">
        <v>996</v>
      </c>
      <c r="S52" s="62"/>
      <c r="T52" s="62"/>
      <c r="U52" s="62"/>
      <c r="V52" s="113"/>
      <c r="W52" s="639"/>
      <c r="X52" s="62"/>
      <c r="Y52" s="62" t="s">
        <v>915</v>
      </c>
      <c r="Z52" s="62"/>
      <c r="AA52" s="62"/>
      <c r="AB52" s="62"/>
      <c r="AC52" s="62"/>
      <c r="AD52" s="62"/>
      <c r="AE52" s="62"/>
      <c r="AF52" s="62"/>
      <c r="AG52" s="62"/>
      <c r="AH52" s="62"/>
      <c r="AI52" s="62"/>
      <c r="AJ52" s="62"/>
      <c r="AK52" s="109"/>
      <c r="AL52" s="63"/>
      <c r="AM52" s="63"/>
      <c r="AN52" s="63"/>
      <c r="AO52" s="124"/>
      <c r="AP52" s="62"/>
      <c r="AQ52" s="110"/>
      <c r="AR52" s="62"/>
      <c r="AS52" s="62"/>
      <c r="AT52" s="62"/>
      <c r="AU52" s="62"/>
      <c r="AV52" s="62"/>
      <c r="AW52" s="62"/>
      <c r="AX52" s="62"/>
      <c r="AY52" s="62"/>
    </row>
    <row r="53" spans="1:51" ht="12" customHeight="1">
      <c r="A53" s="1666"/>
      <c r="B53" s="124"/>
      <c r="C53" s="62"/>
      <c r="D53" s="62"/>
      <c r="E53" s="107"/>
      <c r="F53" s="124"/>
      <c r="G53" s="62"/>
      <c r="H53" s="107"/>
      <c r="I53" s="124"/>
      <c r="J53" s="62"/>
      <c r="K53" s="62"/>
      <c r="L53" s="107"/>
      <c r="M53" s="124"/>
      <c r="N53" s="62"/>
      <c r="O53" s="62"/>
      <c r="P53" s="107"/>
      <c r="Q53" s="62"/>
      <c r="R53" s="694" t="s">
        <v>588</v>
      </c>
      <c r="S53" s="62" t="s">
        <v>916</v>
      </c>
      <c r="T53" s="62"/>
      <c r="U53" s="62"/>
      <c r="V53" s="62"/>
      <c r="W53" s="720" t="s">
        <v>1948</v>
      </c>
      <c r="X53" s="62" t="s">
        <v>918</v>
      </c>
      <c r="Y53" s="62"/>
      <c r="Z53" s="62"/>
      <c r="AA53" s="62"/>
      <c r="AB53" s="694" t="s">
        <v>1295</v>
      </c>
      <c r="AC53" s="62" t="s">
        <v>919</v>
      </c>
      <c r="AD53" s="62"/>
      <c r="AE53" s="62"/>
      <c r="AF53" s="62"/>
      <c r="AG53" s="62"/>
      <c r="AH53" s="62"/>
      <c r="AI53" s="62"/>
      <c r="AJ53" s="62"/>
      <c r="AK53" s="109"/>
      <c r="AL53" s="63"/>
      <c r="AM53" s="63"/>
      <c r="AN53" s="63"/>
      <c r="AO53" s="124"/>
      <c r="AP53" s="62"/>
      <c r="AQ53" s="110"/>
      <c r="AR53" s="62"/>
      <c r="AS53" s="62"/>
      <c r="AT53" s="62"/>
      <c r="AU53" s="62"/>
      <c r="AV53" s="62"/>
      <c r="AW53" s="62"/>
      <c r="AX53" s="62"/>
      <c r="AY53" s="62"/>
    </row>
    <row r="54" spans="1:51" ht="12" customHeight="1">
      <c r="A54" s="1666"/>
      <c r="B54" s="124"/>
      <c r="C54" s="62"/>
      <c r="D54" s="62"/>
      <c r="E54" s="107"/>
      <c r="F54" s="124"/>
      <c r="G54" s="62"/>
      <c r="H54" s="107"/>
      <c r="I54" s="124"/>
      <c r="J54" s="62"/>
      <c r="K54" s="62"/>
      <c r="L54" s="107"/>
      <c r="M54" s="124"/>
      <c r="N54" s="62"/>
      <c r="O54" s="62"/>
      <c r="P54" s="107"/>
      <c r="Q54" s="62"/>
      <c r="R54" s="62"/>
      <c r="S54" s="62"/>
      <c r="T54" s="62"/>
      <c r="U54" s="62"/>
      <c r="V54" s="116"/>
      <c r="W54" s="721" t="s">
        <v>1295</v>
      </c>
      <c r="X54" s="62" t="s">
        <v>920</v>
      </c>
      <c r="Y54" s="62"/>
      <c r="Z54" s="62"/>
      <c r="AA54" s="62"/>
      <c r="AB54" s="694" t="s">
        <v>1649</v>
      </c>
      <c r="AC54" s="62" t="s">
        <v>921</v>
      </c>
      <c r="AD54" s="62"/>
      <c r="AE54" s="62"/>
      <c r="AF54" s="62"/>
      <c r="AG54" s="62"/>
      <c r="AH54" s="62"/>
      <c r="AI54" s="62"/>
      <c r="AJ54" s="62"/>
      <c r="AK54" s="109"/>
      <c r="AL54" s="63"/>
      <c r="AM54" s="63"/>
      <c r="AN54" s="63"/>
      <c r="AO54" s="124"/>
      <c r="AP54" s="62"/>
      <c r="AQ54" s="110"/>
      <c r="AR54" s="62"/>
      <c r="AS54" s="62"/>
      <c r="AT54" s="62"/>
      <c r="AU54" s="62"/>
      <c r="AV54" s="62"/>
      <c r="AW54" s="62"/>
      <c r="AX54" s="62"/>
      <c r="AY54" s="62"/>
    </row>
    <row r="55" spans="1:51" ht="12" customHeight="1">
      <c r="A55" s="1666"/>
      <c r="B55" s="124"/>
      <c r="C55" s="62"/>
      <c r="D55" s="62"/>
      <c r="E55" s="107"/>
      <c r="F55" s="124"/>
      <c r="G55" s="62"/>
      <c r="H55" s="107"/>
      <c r="I55" s="124"/>
      <c r="J55" s="62"/>
      <c r="K55" s="62"/>
      <c r="L55" s="107"/>
      <c r="M55" s="124"/>
      <c r="N55" s="62"/>
      <c r="O55" s="62"/>
      <c r="P55" s="107"/>
      <c r="Q55" s="113" t="s">
        <v>1699</v>
      </c>
      <c r="R55" s="113" t="s">
        <v>922</v>
      </c>
      <c r="S55" s="113"/>
      <c r="T55" s="113"/>
      <c r="U55" s="113"/>
      <c r="V55" s="113"/>
      <c r="W55" s="113"/>
      <c r="X55" s="113"/>
      <c r="Y55" s="113"/>
      <c r="Z55" s="113"/>
      <c r="AA55" s="113"/>
      <c r="AB55" s="113"/>
      <c r="AC55" s="113"/>
      <c r="AD55" s="113"/>
      <c r="AE55" s="113"/>
      <c r="AF55" s="113"/>
      <c r="AG55" s="113"/>
      <c r="AH55" s="113"/>
      <c r="AI55" s="113"/>
      <c r="AJ55" s="115"/>
      <c r="AK55" s="109"/>
      <c r="AL55" s="63"/>
      <c r="AM55" s="63"/>
      <c r="AN55" s="63"/>
      <c r="AO55" s="124"/>
      <c r="AP55" s="62"/>
      <c r="AQ55" s="110"/>
      <c r="AR55" s="62"/>
      <c r="AS55" s="62"/>
      <c r="AT55" s="62"/>
      <c r="AU55" s="62"/>
      <c r="AV55" s="62"/>
      <c r="AW55" s="62"/>
      <c r="AX55" s="62"/>
      <c r="AY55" s="62"/>
    </row>
    <row r="56" spans="1:51" ht="12" customHeight="1">
      <c r="A56" s="1666"/>
      <c r="B56" s="124"/>
      <c r="C56" s="62"/>
      <c r="D56" s="62"/>
      <c r="E56" s="107"/>
      <c r="F56" s="124"/>
      <c r="G56" s="62"/>
      <c r="H56" s="107"/>
      <c r="I56" s="124"/>
      <c r="J56" s="62"/>
      <c r="K56" s="62"/>
      <c r="L56" s="107"/>
      <c r="M56" s="124"/>
      <c r="N56" s="62"/>
      <c r="O56" s="62"/>
      <c r="P56" s="107"/>
      <c r="Q56" s="116"/>
      <c r="R56" s="695" t="s">
        <v>424</v>
      </c>
      <c r="S56" s="116" t="s">
        <v>914</v>
      </c>
      <c r="T56" s="116"/>
      <c r="U56" s="116"/>
      <c r="V56" s="695" t="s">
        <v>3</v>
      </c>
      <c r="W56" s="116" t="s">
        <v>923</v>
      </c>
      <c r="X56" s="116"/>
      <c r="Y56" s="116"/>
      <c r="Z56" s="116"/>
      <c r="AA56" s="116"/>
      <c r="AB56" s="116"/>
      <c r="AC56" s="116"/>
      <c r="AD56" s="116"/>
      <c r="AE56" s="116"/>
      <c r="AF56" s="116"/>
      <c r="AG56" s="116"/>
      <c r="AH56" s="116"/>
      <c r="AI56" s="116"/>
      <c r="AJ56" s="157"/>
      <c r="AK56" s="109"/>
      <c r="AL56" s="63"/>
      <c r="AM56" s="63"/>
      <c r="AN56" s="63"/>
      <c r="AO56" s="124"/>
      <c r="AP56" s="62"/>
      <c r="AQ56" s="110"/>
      <c r="AR56" s="62"/>
      <c r="AS56" s="62"/>
      <c r="AT56" s="62"/>
      <c r="AU56" s="62"/>
      <c r="AV56" s="62"/>
      <c r="AW56" s="62"/>
      <c r="AX56" s="62"/>
      <c r="AY56" s="62"/>
    </row>
    <row r="57" spans="1:51" ht="12" customHeight="1">
      <c r="A57" s="1666"/>
      <c r="B57" s="124"/>
      <c r="C57" s="62"/>
      <c r="D57" s="62"/>
      <c r="E57" s="107"/>
      <c r="F57" s="124"/>
      <c r="G57" s="62"/>
      <c r="H57" s="107"/>
      <c r="I57" s="124"/>
      <c r="J57" s="62"/>
      <c r="K57" s="62"/>
      <c r="L57" s="107"/>
      <c r="M57" s="124"/>
      <c r="N57" s="62"/>
      <c r="O57" s="62"/>
      <c r="P57" s="107"/>
      <c r="Q57" s="62" t="s">
        <v>169</v>
      </c>
      <c r="R57" s="62" t="s">
        <v>924</v>
      </c>
      <c r="S57" s="62"/>
      <c r="T57" s="62"/>
      <c r="U57" s="62"/>
      <c r="V57" s="62"/>
      <c r="W57" s="62"/>
      <c r="X57" s="62"/>
      <c r="Y57" s="62"/>
      <c r="Z57" s="62"/>
      <c r="AA57" s="62"/>
      <c r="AB57" s="62"/>
      <c r="AC57" s="62"/>
      <c r="AD57" s="62"/>
      <c r="AE57" s="62"/>
      <c r="AF57" s="62"/>
      <c r="AG57" s="62"/>
      <c r="AH57" s="62"/>
      <c r="AI57" s="62"/>
      <c r="AJ57" s="62"/>
      <c r="AK57" s="109"/>
      <c r="AL57" s="63"/>
      <c r="AM57" s="63"/>
      <c r="AN57" s="63"/>
      <c r="AO57" s="124"/>
      <c r="AP57" s="62"/>
      <c r="AQ57" s="110"/>
      <c r="AR57" s="62"/>
      <c r="AS57" s="62"/>
      <c r="AT57" s="62"/>
      <c r="AU57" s="62"/>
      <c r="AV57" s="62"/>
      <c r="AW57" s="62"/>
      <c r="AX57" s="62"/>
      <c r="AY57" s="62"/>
    </row>
    <row r="58" spans="1:51" ht="12" customHeight="1" thickBot="1">
      <c r="A58" s="1667"/>
      <c r="B58" s="145"/>
      <c r="C58" s="131"/>
      <c r="D58" s="131"/>
      <c r="E58" s="133"/>
      <c r="F58" s="145"/>
      <c r="G58" s="131"/>
      <c r="H58" s="133"/>
      <c r="I58" s="145"/>
      <c r="J58" s="131"/>
      <c r="K58" s="131"/>
      <c r="L58" s="133"/>
      <c r="M58" s="145"/>
      <c r="N58" s="131"/>
      <c r="O58" s="131"/>
      <c r="P58" s="133"/>
      <c r="Q58" s="131"/>
      <c r="R58" s="700" t="s">
        <v>1297</v>
      </c>
      <c r="S58" s="131" t="s">
        <v>914</v>
      </c>
      <c r="T58" s="131"/>
      <c r="U58" s="131"/>
      <c r="V58" s="700" t="s">
        <v>3</v>
      </c>
      <c r="W58" s="131" t="s">
        <v>923</v>
      </c>
      <c r="X58" s="131"/>
      <c r="Y58" s="131"/>
      <c r="Z58" s="131"/>
      <c r="AA58" s="131"/>
      <c r="AB58" s="131"/>
      <c r="AC58" s="131"/>
      <c r="AD58" s="131"/>
      <c r="AE58" s="131"/>
      <c r="AF58" s="131"/>
      <c r="AG58" s="131"/>
      <c r="AH58" s="131"/>
      <c r="AI58" s="131"/>
      <c r="AJ58" s="131"/>
      <c r="AK58" s="134"/>
      <c r="AL58" s="66"/>
      <c r="AM58" s="66"/>
      <c r="AN58" s="66"/>
      <c r="AO58" s="145"/>
      <c r="AP58" s="131"/>
      <c r="AQ58" s="135"/>
      <c r="AR58" s="62"/>
      <c r="AS58" s="62"/>
      <c r="AT58" s="62"/>
      <c r="AU58" s="62"/>
      <c r="AV58" s="62"/>
      <c r="AW58" s="62"/>
      <c r="AX58" s="62"/>
      <c r="AY58" s="62"/>
    </row>
    <row r="59" spans="1:51" ht="12"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581"/>
      <c r="AM59" s="581"/>
      <c r="AN59" s="581"/>
      <c r="AO59" s="62"/>
      <c r="AP59" s="62"/>
      <c r="AQ59" s="62"/>
      <c r="AR59" s="62"/>
      <c r="AS59" s="62"/>
      <c r="AT59" s="62"/>
      <c r="AU59" s="62"/>
      <c r="AV59" s="62"/>
      <c r="AW59" s="62"/>
      <c r="AX59" s="62"/>
      <c r="AY59" s="62"/>
    </row>
    <row r="60" spans="1:51" ht="12"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581"/>
      <c r="AM60" s="581"/>
      <c r="AN60" s="581"/>
      <c r="AO60" s="62"/>
      <c r="AP60" s="62"/>
      <c r="AQ60" s="62"/>
      <c r="AR60" s="62"/>
      <c r="AS60" s="62"/>
      <c r="AT60" s="62"/>
      <c r="AU60" s="62"/>
      <c r="AV60" s="62"/>
      <c r="AW60" s="62"/>
      <c r="AX60" s="62"/>
      <c r="AY60" s="62"/>
    </row>
    <row r="61" spans="1:51" ht="12"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581"/>
      <c r="AM61" s="581"/>
      <c r="AN61" s="581"/>
      <c r="AO61" s="62"/>
      <c r="AP61" s="62"/>
      <c r="AQ61" s="62"/>
      <c r="AR61" s="62"/>
      <c r="AS61" s="62"/>
      <c r="AT61" s="62"/>
      <c r="AU61" s="62"/>
      <c r="AV61" s="62"/>
      <c r="AW61" s="62"/>
      <c r="AX61" s="62"/>
      <c r="AY61" s="62"/>
    </row>
    <row r="62" spans="1:51" ht="12"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581"/>
      <c r="AM62" s="581"/>
      <c r="AN62" s="581"/>
      <c r="AO62" s="62"/>
      <c r="AP62" s="62"/>
      <c r="AQ62" s="62"/>
      <c r="AR62" s="62"/>
      <c r="AS62" s="62"/>
      <c r="AT62" s="62"/>
      <c r="AU62" s="62"/>
      <c r="AV62" s="62"/>
      <c r="AW62" s="62"/>
      <c r="AX62" s="62"/>
      <c r="AY62" s="62"/>
    </row>
    <row r="63" spans="1:51" ht="12" customHeight="1"/>
    <row r="64" spans="1:5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52">
    <mergeCell ref="AL14:AN14"/>
    <mergeCell ref="AL21:AN21"/>
    <mergeCell ref="AL50:AN50"/>
    <mergeCell ref="AD49:AE49"/>
    <mergeCell ref="AB37:AF37"/>
    <mergeCell ref="AB38:AE38"/>
    <mergeCell ref="AB36:AC36"/>
    <mergeCell ref="AE36:AF36"/>
    <mergeCell ref="I40:L40"/>
    <mergeCell ref="W40:AH40"/>
    <mergeCell ref="U32:X32"/>
    <mergeCell ref="AC32:AE32"/>
    <mergeCell ref="A12:A58"/>
    <mergeCell ref="X12:AB12"/>
    <mergeCell ref="S15:AH15"/>
    <mergeCell ref="AB17:AG17"/>
    <mergeCell ref="AB19:AG19"/>
    <mergeCell ref="AB20:AG20"/>
    <mergeCell ref="AB21:AG21"/>
    <mergeCell ref="AB34:AE34"/>
    <mergeCell ref="B17:E17"/>
    <mergeCell ref="U28:W28"/>
    <mergeCell ref="AD28:AF28"/>
    <mergeCell ref="AB35:AE35"/>
    <mergeCell ref="U29:W29"/>
    <mergeCell ref="S31:AF31"/>
    <mergeCell ref="B10:E10"/>
    <mergeCell ref="F10:H10"/>
    <mergeCell ref="I10:L10"/>
    <mergeCell ref="B11:E11"/>
    <mergeCell ref="F11:H11"/>
    <mergeCell ref="S23:AH23"/>
    <mergeCell ref="S25:AH25"/>
    <mergeCell ref="U27:W27"/>
    <mergeCell ref="F12:H12"/>
    <mergeCell ref="I11:L11"/>
    <mergeCell ref="M11:P11"/>
    <mergeCell ref="AO10:AQ10"/>
    <mergeCell ref="A7:AE7"/>
    <mergeCell ref="AO11:AQ11"/>
    <mergeCell ref="Q1:T1"/>
    <mergeCell ref="U1:AL1"/>
    <mergeCell ref="AM1:AQ1"/>
    <mergeCell ref="Q2:T4"/>
    <mergeCell ref="U2:AL2"/>
    <mergeCell ref="AM2:AO4"/>
    <mergeCell ref="AP2:AQ4"/>
    <mergeCell ref="U3:AL3"/>
    <mergeCell ref="U4:AL4"/>
    <mergeCell ref="Q5:T5"/>
    <mergeCell ref="U5:AQ5"/>
    <mergeCell ref="AK11:AN11"/>
  </mergeCells>
  <phoneticPr fontId="4"/>
  <dataValidations count="13">
    <dataValidation type="list" allowBlank="1" showInputMessage="1" sqref="AB21:AG21" xr:uid="{00000000-0002-0000-1900-000000000000}">
      <formula1>$AS$21:$AW$21</formula1>
    </dataValidation>
    <dataValidation type="list" allowBlank="1" showInputMessage="1" showErrorMessage="1" sqref="I40" xr:uid="{00000000-0002-0000-1900-000001000000}">
      <formula1>"■該当なし,□該当なし"</formula1>
    </dataValidation>
    <dataValidation type="list" allowBlank="1" showInputMessage="1" sqref="AB38:AE38" xr:uid="{00000000-0002-0000-1900-000002000000}">
      <formula1>$AS$38:$AU$38</formula1>
    </dataValidation>
    <dataValidation type="list" allowBlank="1" showInputMessage="1" sqref="W40:AH40" xr:uid="{00000000-0002-0000-1900-000003000000}">
      <formula1>$AS$40:$AW$40</formula1>
    </dataValidation>
    <dataValidation type="list" allowBlank="1" showInputMessage="1" sqref="S23:AH23" xr:uid="{00000000-0002-0000-1900-000004000000}">
      <formula1>$AS$23:$AV$23</formula1>
    </dataValidation>
    <dataValidation type="list" allowBlank="1" showInputMessage="1" sqref="S25:AH25" xr:uid="{00000000-0002-0000-1900-000005000000}">
      <formula1>$AS$25:$AY$25</formula1>
    </dataValidation>
    <dataValidation type="list" allowBlank="1" showInputMessage="1" sqref="AB20:AG20" xr:uid="{00000000-0002-0000-1900-000006000000}">
      <formula1>$AS$20:$AU$20</formula1>
    </dataValidation>
    <dataValidation type="list" allowBlank="1" showInputMessage="1" sqref="AB19:AG19" xr:uid="{00000000-0002-0000-1900-000007000000}">
      <formula1>$AS$19:$AU$19</formula1>
    </dataValidation>
    <dataValidation type="list" allowBlank="1" showInputMessage="1" sqref="AB17:AG17" xr:uid="{00000000-0002-0000-1900-000008000000}">
      <formula1>$AS$17:$AX$17</formula1>
    </dataValidation>
    <dataValidation type="list" allowBlank="1" showInputMessage="1" sqref="S15:AH15" xr:uid="{00000000-0002-0000-1900-000009000000}">
      <formula1>$AS$15:$AW$15</formula1>
    </dataValidation>
    <dataValidation type="list" allowBlank="1" showInputMessage="1" showErrorMessage="1" sqref="AB39 R56 Y48 W53:W54 AB53:AB54 R53 R51 W49 R48:R49 AE45 AB45 Z16 W16 AE41:AE43 AB41:AB43 V58 AE39 R58 V56 AK47:AK50 AK34:AK36 AK12:AK14 AK18:AK22" xr:uid="{00000000-0002-0000-1900-00000A000000}">
      <formula1>"■,□"</formula1>
    </dataValidation>
    <dataValidation type="list" allowBlank="1" showInputMessage="1" sqref="F12:H12" xr:uid="{00000000-0002-0000-1900-00000B000000}">
      <formula1>"5,4,3,2,1"</formula1>
    </dataValidation>
    <dataValidation type="list" allowBlank="1" showInputMessage="1" showErrorMessage="1" sqref="B17:E17" xr:uid="{00000000-0002-0000-1900-00000C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B17"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3">
    <tabColor rgb="FF92D050"/>
  </sheetPr>
  <dimension ref="A1:AW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9"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970" t="s">
        <v>1327</v>
      </c>
      <c r="AN1" s="1971"/>
      <c r="AO1" s="1971"/>
      <c r="AP1" s="1971"/>
      <c r="AQ1" s="1972"/>
      <c r="AR1" s="62"/>
      <c r="AS1" s="62"/>
      <c r="AT1" s="62"/>
      <c r="AU1" s="62"/>
      <c r="AV1" s="62"/>
      <c r="AW1" s="62"/>
    </row>
    <row r="2" spans="1:49"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96"/>
      <c r="AM2" s="1860" t="s">
        <v>266</v>
      </c>
      <c r="AN2" s="1861"/>
      <c r="AO2" s="1861"/>
      <c r="AP2" s="1663">
        <v>1</v>
      </c>
      <c r="AQ2" s="1865"/>
      <c r="AR2" s="62"/>
      <c r="AS2" s="62"/>
      <c r="AT2" s="62"/>
      <c r="AU2" s="62"/>
      <c r="AV2" s="62"/>
      <c r="AW2" s="62"/>
    </row>
    <row r="3" spans="1:49"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97"/>
      <c r="AM3" s="1862"/>
      <c r="AN3" s="1735"/>
      <c r="AO3" s="1735"/>
      <c r="AP3" s="1656"/>
      <c r="AQ3" s="1866"/>
      <c r="AR3" s="62"/>
      <c r="AS3" s="62"/>
      <c r="AT3" s="62"/>
      <c r="AU3" s="62"/>
      <c r="AV3" s="62"/>
      <c r="AW3" s="62"/>
    </row>
    <row r="4" spans="1:49"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98"/>
      <c r="AM4" s="1863"/>
      <c r="AN4" s="1864"/>
      <c r="AO4" s="1864"/>
      <c r="AP4" s="1731"/>
      <c r="AQ4" s="1867"/>
      <c r="AR4" s="62"/>
      <c r="AS4" s="62"/>
      <c r="AT4" s="62"/>
      <c r="AU4" s="62"/>
      <c r="AV4" s="62"/>
      <c r="AW4" s="62"/>
    </row>
    <row r="5" spans="1:49"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c r="AV5" s="62"/>
      <c r="AW5" s="62"/>
    </row>
    <row r="6" spans="1:49"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581"/>
      <c r="AM6" s="581"/>
      <c r="AN6" s="581"/>
      <c r="AO6" s="62"/>
      <c r="AP6" s="62"/>
      <c r="AQ6" s="62"/>
      <c r="AR6" s="62"/>
      <c r="AS6" s="62"/>
      <c r="AT6" s="62"/>
      <c r="AU6" s="62"/>
      <c r="AV6" s="62"/>
      <c r="AW6" s="62"/>
    </row>
    <row r="7" spans="1:49"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581"/>
      <c r="AM7" s="581"/>
      <c r="AN7" s="581"/>
      <c r="AO7" s="125"/>
      <c r="AP7" s="125"/>
      <c r="AQ7" s="125" t="s">
        <v>2812</v>
      </c>
      <c r="AR7" s="62"/>
      <c r="AS7" s="62"/>
      <c r="AT7" s="62"/>
      <c r="AU7" s="62"/>
      <c r="AV7" s="62"/>
      <c r="AW7" s="62"/>
    </row>
    <row r="8" spans="1:49"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581"/>
      <c r="AM8" s="581"/>
      <c r="AN8" s="581"/>
      <c r="AO8" s="125"/>
      <c r="AP8" s="125"/>
      <c r="AQ8" s="125"/>
      <c r="AR8" s="62"/>
      <c r="AS8" s="62"/>
      <c r="AT8" s="62"/>
      <c r="AU8" s="62"/>
      <c r="AV8" s="62"/>
      <c r="AW8" s="62"/>
    </row>
    <row r="9" spans="1:49" ht="12" customHeight="1" thickBot="1">
      <c r="A9" s="155" t="s">
        <v>626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581"/>
      <c r="AM9" s="581"/>
      <c r="AN9" s="581"/>
      <c r="AO9" s="62"/>
      <c r="AP9" s="62"/>
      <c r="AQ9" s="62"/>
      <c r="AR9" s="62"/>
      <c r="AS9" s="62"/>
      <c r="AT9" s="62"/>
      <c r="AU9" s="62"/>
      <c r="AV9" s="62"/>
      <c r="AW9" s="62"/>
    </row>
    <row r="10" spans="1:49" ht="12" customHeight="1">
      <c r="A10" s="523"/>
      <c r="B10" s="1687" t="s">
        <v>112</v>
      </c>
      <c r="C10" s="1688"/>
      <c r="D10" s="1688"/>
      <c r="E10" s="1689"/>
      <c r="F10" s="1690" t="s">
        <v>24</v>
      </c>
      <c r="G10" s="1691"/>
      <c r="H10" s="1692"/>
      <c r="I10" s="1690" t="s">
        <v>113</v>
      </c>
      <c r="J10" s="1691"/>
      <c r="K10" s="1691"/>
      <c r="L10" s="1692"/>
      <c r="M10" s="524"/>
      <c r="N10" s="518"/>
      <c r="O10" s="518"/>
      <c r="P10" s="518"/>
      <c r="Q10" s="518"/>
      <c r="R10" s="518"/>
      <c r="S10" s="518"/>
      <c r="T10" s="518"/>
      <c r="U10" s="518"/>
      <c r="V10" s="518" t="s">
        <v>114</v>
      </c>
      <c r="W10" s="518"/>
      <c r="X10" s="518"/>
      <c r="Y10" s="518"/>
      <c r="Z10" s="518"/>
      <c r="AA10" s="518"/>
      <c r="AB10" s="518"/>
      <c r="AC10" s="518"/>
      <c r="AD10" s="518"/>
      <c r="AE10" s="518"/>
      <c r="AF10" s="518"/>
      <c r="AG10" s="518"/>
      <c r="AH10" s="518"/>
      <c r="AI10" s="518"/>
      <c r="AJ10" s="518"/>
      <c r="AK10" s="146"/>
      <c r="AL10" s="148"/>
      <c r="AM10" s="148"/>
      <c r="AN10" s="525" t="s">
        <v>414</v>
      </c>
      <c r="AO10" s="1690" t="s">
        <v>116</v>
      </c>
      <c r="AP10" s="1691"/>
      <c r="AQ10" s="1696"/>
      <c r="AR10" s="62"/>
      <c r="AS10" s="62"/>
      <c r="AT10" s="62"/>
      <c r="AU10" s="62"/>
      <c r="AV10" s="62"/>
      <c r="AW10" s="62"/>
    </row>
    <row r="11" spans="1:49"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131"/>
      <c r="AK11" s="1681" t="s">
        <v>117</v>
      </c>
      <c r="AL11" s="1682"/>
      <c r="AM11" s="1682"/>
      <c r="AN11" s="1683"/>
      <c r="AO11" s="1678" t="s">
        <v>1762</v>
      </c>
      <c r="AP11" s="1679"/>
      <c r="AQ11" s="1697"/>
      <c r="AR11" s="62"/>
      <c r="AS11" s="62"/>
      <c r="AT11" s="62"/>
      <c r="AU11" s="62"/>
      <c r="AV11" s="62"/>
      <c r="AW11" s="62"/>
    </row>
    <row r="12" spans="1:49" ht="12" customHeight="1">
      <c r="A12" s="1665" t="s">
        <v>1241</v>
      </c>
      <c r="B12" s="151" t="s">
        <v>767</v>
      </c>
      <c r="C12" s="152"/>
      <c r="D12" s="152"/>
      <c r="E12" s="153"/>
      <c r="F12" s="1705" t="str">
        <f>自己評価書表紙!O53</f>
        <v>-</v>
      </c>
      <c r="G12" s="1706"/>
      <c r="H12" s="1707"/>
      <c r="I12" s="529" t="s">
        <v>906</v>
      </c>
      <c r="J12" s="146"/>
      <c r="K12" s="146"/>
      <c r="L12" s="177"/>
      <c r="M12" s="529" t="s">
        <v>926</v>
      </c>
      <c r="N12" s="146"/>
      <c r="O12" s="146"/>
      <c r="P12" s="177"/>
      <c r="Q12" s="146" t="s">
        <v>131</v>
      </c>
      <c r="R12" s="146" t="s">
        <v>1949</v>
      </c>
      <c r="S12" s="146"/>
      <c r="T12" s="146"/>
      <c r="U12" s="146"/>
      <c r="V12" s="146"/>
      <c r="W12" s="146"/>
      <c r="X12" s="146"/>
      <c r="Y12" s="146"/>
      <c r="Z12" s="146"/>
      <c r="AA12" s="146"/>
      <c r="AB12" s="146"/>
      <c r="AC12" s="146"/>
      <c r="AD12" s="146"/>
      <c r="AE12" s="146"/>
      <c r="AF12" s="146"/>
      <c r="AG12" s="146"/>
      <c r="AH12" s="146"/>
      <c r="AI12" s="146"/>
      <c r="AJ12" s="177"/>
      <c r="AK12" s="706" t="s">
        <v>1085</v>
      </c>
      <c r="AL12" s="64" t="s">
        <v>1018</v>
      </c>
      <c r="AM12" s="64"/>
      <c r="AN12" s="64"/>
      <c r="AO12" s="529"/>
      <c r="AP12" s="146"/>
      <c r="AQ12" s="530"/>
      <c r="AR12" s="62"/>
      <c r="AS12" s="62"/>
      <c r="AT12" s="62"/>
      <c r="AU12" s="62"/>
      <c r="AV12" s="62"/>
      <c r="AW12" s="62"/>
    </row>
    <row r="13" spans="1:49" ht="12" customHeight="1">
      <c r="A13" s="1978"/>
      <c r="B13" s="124" t="s">
        <v>1320</v>
      </c>
      <c r="C13" s="62"/>
      <c r="D13" s="62"/>
      <c r="E13" s="107"/>
      <c r="F13" s="124"/>
      <c r="G13" s="62"/>
      <c r="H13" s="107"/>
      <c r="I13" s="124"/>
      <c r="J13" s="62"/>
      <c r="K13" s="62"/>
      <c r="L13" s="107"/>
      <c r="M13" s="124" t="s">
        <v>927</v>
      </c>
      <c r="N13" s="62"/>
      <c r="O13" s="62"/>
      <c r="P13" s="107"/>
      <c r="Q13" s="62"/>
      <c r="R13" s="62" t="s">
        <v>928</v>
      </c>
      <c r="S13" s="62"/>
      <c r="T13" s="62"/>
      <c r="U13" s="62"/>
      <c r="V13" s="62"/>
      <c r="W13" s="62"/>
      <c r="X13" s="62"/>
      <c r="Y13" s="62"/>
      <c r="Z13" s="62"/>
      <c r="AA13" s="62"/>
      <c r="AB13" s="62" t="s">
        <v>416</v>
      </c>
      <c r="AC13" s="1658"/>
      <c r="AD13" s="1658"/>
      <c r="AE13" s="1658"/>
      <c r="AF13" s="1658"/>
      <c r="AG13" s="62" t="s">
        <v>785</v>
      </c>
      <c r="AH13" s="62"/>
      <c r="AI13" s="62"/>
      <c r="AJ13" s="62"/>
      <c r="AK13" s="693" t="s">
        <v>1085</v>
      </c>
      <c r="AL13" s="63" t="s">
        <v>1585</v>
      </c>
      <c r="AM13" s="63"/>
      <c r="AN13" s="63"/>
      <c r="AO13" s="124"/>
      <c r="AP13" s="62"/>
      <c r="AQ13" s="110"/>
      <c r="AR13" s="62"/>
      <c r="AS13" s="62"/>
      <c r="AT13" s="62"/>
      <c r="AU13" s="62"/>
      <c r="AV13" s="62"/>
      <c r="AW13" s="62"/>
    </row>
    <row r="14" spans="1:49" ht="12" customHeight="1">
      <c r="A14" s="1978"/>
      <c r="B14" s="124" t="s">
        <v>1321</v>
      </c>
      <c r="C14" s="62"/>
      <c r="D14" s="62"/>
      <c r="E14" s="107"/>
      <c r="F14" s="124"/>
      <c r="G14" s="62"/>
      <c r="H14" s="107"/>
      <c r="I14" s="124"/>
      <c r="J14" s="62"/>
      <c r="K14" s="62"/>
      <c r="L14" s="107"/>
      <c r="M14" s="124"/>
      <c r="N14" s="62"/>
      <c r="O14" s="62"/>
      <c r="P14" s="107"/>
      <c r="Q14" s="62"/>
      <c r="R14" s="62" t="s">
        <v>930</v>
      </c>
      <c r="S14" s="62"/>
      <c r="T14" s="62"/>
      <c r="U14" s="62"/>
      <c r="V14" s="62"/>
      <c r="W14" s="694" t="s">
        <v>953</v>
      </c>
      <c r="X14" s="62" t="s">
        <v>931</v>
      </c>
      <c r="Y14" s="62"/>
      <c r="Z14" s="62"/>
      <c r="AA14" s="62"/>
      <c r="AB14" s="62" t="s">
        <v>416</v>
      </c>
      <c r="AC14" s="1658"/>
      <c r="AD14" s="1658"/>
      <c r="AE14" s="1658"/>
      <c r="AF14" s="1658"/>
      <c r="AG14" s="62" t="s">
        <v>785</v>
      </c>
      <c r="AH14" s="62"/>
      <c r="AI14" s="62"/>
      <c r="AJ14" s="62"/>
      <c r="AK14" s="693" t="s">
        <v>1085</v>
      </c>
      <c r="AL14" s="63" t="s">
        <v>1607</v>
      </c>
      <c r="AM14" s="63"/>
      <c r="AN14" s="63"/>
      <c r="AO14" s="124"/>
      <c r="AP14" s="62"/>
      <c r="AQ14" s="110"/>
      <c r="AR14" s="62"/>
      <c r="AS14" s="62"/>
      <c r="AT14" s="62"/>
      <c r="AU14" s="62"/>
      <c r="AV14" s="62"/>
      <c r="AW14" s="62"/>
    </row>
    <row r="15" spans="1:49" ht="12" customHeight="1">
      <c r="A15" s="1978"/>
      <c r="B15" s="124" t="s">
        <v>1322</v>
      </c>
      <c r="C15" s="62"/>
      <c r="D15" s="62"/>
      <c r="E15" s="107"/>
      <c r="F15" s="124"/>
      <c r="G15" s="62"/>
      <c r="H15" s="107"/>
      <c r="I15" s="124"/>
      <c r="J15" s="62"/>
      <c r="K15" s="62"/>
      <c r="L15" s="107"/>
      <c r="M15" s="124"/>
      <c r="N15" s="62"/>
      <c r="O15" s="62"/>
      <c r="P15" s="107"/>
      <c r="Q15" s="62"/>
      <c r="R15" s="62"/>
      <c r="S15" s="62"/>
      <c r="T15" s="62"/>
      <c r="U15" s="62"/>
      <c r="V15" s="62"/>
      <c r="W15" s="694" t="s">
        <v>3</v>
      </c>
      <c r="X15" s="62" t="s">
        <v>932</v>
      </c>
      <c r="Y15" s="62"/>
      <c r="Z15" s="62"/>
      <c r="AA15" s="62"/>
      <c r="AB15" s="62" t="s">
        <v>1616</v>
      </c>
      <c r="AC15" s="1658"/>
      <c r="AD15" s="1658"/>
      <c r="AE15" s="1658"/>
      <c r="AF15" s="1658"/>
      <c r="AG15" s="62" t="s">
        <v>1617</v>
      </c>
      <c r="AH15" s="62"/>
      <c r="AI15" s="62"/>
      <c r="AJ15" s="62"/>
      <c r="AK15" s="693" t="s">
        <v>1085</v>
      </c>
      <c r="AL15" s="63" t="s">
        <v>393</v>
      </c>
      <c r="AM15" s="63"/>
      <c r="AN15" s="63"/>
      <c r="AO15" s="124"/>
      <c r="AP15" s="62"/>
      <c r="AQ15" s="110"/>
      <c r="AR15" s="62"/>
      <c r="AS15" s="62"/>
      <c r="AT15" s="62"/>
      <c r="AU15" s="62"/>
      <c r="AV15" s="62"/>
      <c r="AW15" s="62"/>
    </row>
    <row r="16" spans="1:49" ht="12" customHeight="1">
      <c r="A16" s="1978"/>
      <c r="B16" s="124"/>
      <c r="C16" s="62"/>
      <c r="D16" s="62"/>
      <c r="E16" s="107"/>
      <c r="F16" s="124"/>
      <c r="G16" s="62"/>
      <c r="H16" s="107"/>
      <c r="I16" s="124"/>
      <c r="J16" s="62"/>
      <c r="K16" s="62"/>
      <c r="L16" s="107"/>
      <c r="M16" s="124"/>
      <c r="N16" s="62"/>
      <c r="O16" s="62"/>
      <c r="P16" s="107"/>
      <c r="Q16" s="62"/>
      <c r="R16" s="62" t="s">
        <v>933</v>
      </c>
      <c r="S16" s="62"/>
      <c r="T16" s="62"/>
      <c r="U16" s="62"/>
      <c r="V16" s="62"/>
      <c r="W16" s="62"/>
      <c r="X16" s="116"/>
      <c r="Y16" s="116"/>
      <c r="Z16" s="116"/>
      <c r="AA16" s="116"/>
      <c r="AB16" s="62" t="s">
        <v>1348</v>
      </c>
      <c r="AC16" s="1658"/>
      <c r="AD16" s="1658"/>
      <c r="AE16" s="1658"/>
      <c r="AF16" s="1658"/>
      <c r="AG16" s="62" t="s">
        <v>1950</v>
      </c>
      <c r="AH16" s="62"/>
      <c r="AI16" s="62"/>
      <c r="AJ16" s="62"/>
      <c r="AK16" s="693" t="s">
        <v>1085</v>
      </c>
      <c r="AL16" s="1975" t="s">
        <v>489</v>
      </c>
      <c r="AM16" s="1975"/>
      <c r="AN16" s="1976"/>
      <c r="AO16" s="124"/>
      <c r="AP16" s="62"/>
      <c r="AQ16" s="110"/>
      <c r="AR16" s="62"/>
      <c r="AS16" s="62"/>
      <c r="AT16" s="62"/>
      <c r="AU16" s="62"/>
      <c r="AV16" s="62"/>
      <c r="AW16" s="62"/>
    </row>
    <row r="17" spans="1:49" ht="12" customHeight="1">
      <c r="A17" s="1978"/>
      <c r="B17" s="124"/>
      <c r="C17" s="62"/>
      <c r="D17" s="62"/>
      <c r="E17" s="107"/>
      <c r="F17" s="124"/>
      <c r="G17" s="62"/>
      <c r="H17" s="107"/>
      <c r="I17" s="124"/>
      <c r="J17" s="62"/>
      <c r="K17" s="62"/>
      <c r="L17" s="107"/>
      <c r="M17" s="124"/>
      <c r="N17" s="62"/>
      <c r="O17" s="62"/>
      <c r="P17" s="107"/>
      <c r="Q17" s="113" t="s">
        <v>282</v>
      </c>
      <c r="R17" s="113" t="s">
        <v>936</v>
      </c>
      <c r="S17" s="113"/>
      <c r="T17" s="113"/>
      <c r="U17" s="113"/>
      <c r="V17" s="113"/>
      <c r="W17" s="113"/>
      <c r="X17" s="113"/>
      <c r="Y17" s="113"/>
      <c r="Z17" s="113"/>
      <c r="AA17" s="62"/>
      <c r="AB17" s="113"/>
      <c r="AC17" s="113"/>
      <c r="AD17" s="113"/>
      <c r="AE17" s="113"/>
      <c r="AF17" s="113"/>
      <c r="AG17" s="113"/>
      <c r="AH17" s="113"/>
      <c r="AI17" s="113"/>
      <c r="AJ17" s="115"/>
      <c r="AK17" s="109"/>
      <c r="AL17" s="63"/>
      <c r="AM17" s="63"/>
      <c r="AN17" s="63"/>
      <c r="AO17" s="124"/>
      <c r="AP17" s="62"/>
      <c r="AQ17" s="110"/>
      <c r="AR17" s="62"/>
      <c r="AS17" s="62"/>
      <c r="AT17" s="62"/>
      <c r="AU17" s="62"/>
      <c r="AV17" s="62"/>
      <c r="AW17" s="62"/>
    </row>
    <row r="18" spans="1:49" ht="12" customHeight="1">
      <c r="A18" s="1978"/>
      <c r="B18" s="124"/>
      <c r="C18" s="62"/>
      <c r="D18" s="62"/>
      <c r="E18" s="107"/>
      <c r="F18" s="124"/>
      <c r="G18" s="62"/>
      <c r="H18" s="107"/>
      <c r="I18" s="124"/>
      <c r="J18" s="62"/>
      <c r="K18" s="62"/>
      <c r="L18" s="107"/>
      <c r="M18" s="124"/>
      <c r="N18" s="62"/>
      <c r="O18" s="62"/>
      <c r="P18" s="107"/>
      <c r="Q18" s="62"/>
      <c r="R18" s="62" t="s">
        <v>937</v>
      </c>
      <c r="S18" s="62"/>
      <c r="T18" s="62"/>
      <c r="U18" s="62"/>
      <c r="V18" s="62"/>
      <c r="W18" s="62"/>
      <c r="X18" s="62"/>
      <c r="Y18" s="62"/>
      <c r="Z18" s="62"/>
      <c r="AA18" s="62"/>
      <c r="AB18" s="62" t="s">
        <v>1742</v>
      </c>
      <c r="AC18" s="1658"/>
      <c r="AD18" s="1658"/>
      <c r="AE18" s="1658"/>
      <c r="AF18" s="1658"/>
      <c r="AG18" s="62" t="s">
        <v>200</v>
      </c>
      <c r="AH18" s="62"/>
      <c r="AI18" s="62"/>
      <c r="AJ18" s="107"/>
      <c r="AK18" s="109"/>
      <c r="AL18" s="63"/>
      <c r="AM18" s="63"/>
      <c r="AN18" s="63"/>
      <c r="AO18" s="124"/>
      <c r="AP18" s="62"/>
      <c r="AQ18" s="110"/>
      <c r="AR18" s="62"/>
      <c r="AS18" s="62"/>
      <c r="AT18" s="62"/>
      <c r="AU18" s="62"/>
      <c r="AV18" s="62"/>
      <c r="AW18" s="62"/>
    </row>
    <row r="19" spans="1:49" ht="12" customHeight="1">
      <c r="A19" s="1978"/>
      <c r="B19" s="124"/>
      <c r="C19" s="62"/>
      <c r="D19" s="62"/>
      <c r="E19" s="107"/>
      <c r="F19" s="124"/>
      <c r="G19" s="62"/>
      <c r="H19" s="107"/>
      <c r="I19" s="124"/>
      <c r="J19" s="62"/>
      <c r="K19" s="62"/>
      <c r="L19" s="107"/>
      <c r="M19" s="124"/>
      <c r="N19" s="62"/>
      <c r="O19" s="62"/>
      <c r="P19" s="107"/>
      <c r="Q19" s="62"/>
      <c r="R19" s="62" t="s">
        <v>930</v>
      </c>
      <c r="S19" s="62"/>
      <c r="T19" s="62"/>
      <c r="U19" s="62"/>
      <c r="V19" s="62"/>
      <c r="W19" s="694" t="s">
        <v>953</v>
      </c>
      <c r="X19" s="62" t="s">
        <v>938</v>
      </c>
      <c r="Y19" s="62"/>
      <c r="Z19" s="62"/>
      <c r="AA19" s="62"/>
      <c r="AB19" s="62" t="s">
        <v>1742</v>
      </c>
      <c r="AC19" s="1658"/>
      <c r="AD19" s="1658"/>
      <c r="AE19" s="1658"/>
      <c r="AF19" s="1658"/>
      <c r="AG19" s="62" t="s">
        <v>200</v>
      </c>
      <c r="AH19" s="62"/>
      <c r="AI19" s="62"/>
      <c r="AJ19" s="107"/>
      <c r="AK19" s="109"/>
      <c r="AL19" s="63"/>
      <c r="AM19" s="63"/>
      <c r="AN19" s="63"/>
      <c r="AO19" s="124"/>
      <c r="AP19" s="62"/>
      <c r="AQ19" s="110"/>
      <c r="AR19" s="62"/>
      <c r="AS19" s="62"/>
      <c r="AT19" s="62"/>
      <c r="AU19" s="62"/>
      <c r="AV19" s="62"/>
      <c r="AW19" s="62"/>
    </row>
    <row r="20" spans="1:49" ht="12" customHeight="1">
      <c r="A20" s="1978"/>
      <c r="B20" s="124"/>
      <c r="C20" s="62"/>
      <c r="D20" s="62"/>
      <c r="E20" s="107"/>
      <c r="F20" s="124"/>
      <c r="G20" s="62"/>
      <c r="H20" s="107"/>
      <c r="I20" s="124"/>
      <c r="J20" s="62"/>
      <c r="K20" s="62"/>
      <c r="L20" s="107"/>
      <c r="M20" s="124"/>
      <c r="N20" s="62"/>
      <c r="O20" s="62"/>
      <c r="P20" s="107"/>
      <c r="Q20" s="62"/>
      <c r="R20" s="62"/>
      <c r="S20" s="62"/>
      <c r="T20" s="62"/>
      <c r="U20" s="62"/>
      <c r="V20" s="62"/>
      <c r="W20" s="694" t="s">
        <v>201</v>
      </c>
      <c r="X20" s="62" t="s">
        <v>932</v>
      </c>
      <c r="Y20" s="62"/>
      <c r="Z20" s="62"/>
      <c r="AA20" s="62"/>
      <c r="AB20" s="62" t="s">
        <v>1616</v>
      </c>
      <c r="AC20" s="1658"/>
      <c r="AD20" s="1658"/>
      <c r="AE20" s="1658"/>
      <c r="AF20" s="1658"/>
      <c r="AG20" s="62" t="s">
        <v>1617</v>
      </c>
      <c r="AH20" s="62"/>
      <c r="AI20" s="62"/>
      <c r="AJ20" s="62"/>
      <c r="AK20" s="109"/>
      <c r="AL20" s="63"/>
      <c r="AM20" s="63"/>
      <c r="AN20" s="63"/>
      <c r="AO20" s="124"/>
      <c r="AP20" s="62"/>
      <c r="AQ20" s="110"/>
      <c r="AR20" s="62"/>
      <c r="AS20" s="62"/>
      <c r="AT20" s="62"/>
      <c r="AU20" s="62"/>
      <c r="AV20" s="62"/>
      <c r="AW20" s="62"/>
    </row>
    <row r="21" spans="1:49" ht="12" customHeight="1">
      <c r="A21" s="1978"/>
      <c r="B21" s="124"/>
      <c r="C21" s="62"/>
      <c r="D21" s="62"/>
      <c r="E21" s="107"/>
      <c r="F21" s="124"/>
      <c r="G21" s="62"/>
      <c r="H21" s="107"/>
      <c r="I21" s="124"/>
      <c r="J21" s="62"/>
      <c r="K21" s="62"/>
      <c r="L21" s="107"/>
      <c r="M21" s="124"/>
      <c r="N21" s="62"/>
      <c r="O21" s="62"/>
      <c r="P21" s="107"/>
      <c r="Q21" s="62"/>
      <c r="R21" s="62" t="s">
        <v>933</v>
      </c>
      <c r="S21" s="62"/>
      <c r="T21" s="62"/>
      <c r="U21" s="62"/>
      <c r="V21" s="62"/>
      <c r="W21" s="62"/>
      <c r="X21" s="116"/>
      <c r="Y21" s="116"/>
      <c r="Z21" s="116"/>
      <c r="AA21" s="116"/>
      <c r="AB21" s="62" t="s">
        <v>1348</v>
      </c>
      <c r="AC21" s="1658"/>
      <c r="AD21" s="1658"/>
      <c r="AE21" s="1658"/>
      <c r="AF21" s="1658"/>
      <c r="AG21" s="62" t="s">
        <v>1950</v>
      </c>
      <c r="AH21" s="62"/>
      <c r="AI21" s="62"/>
      <c r="AJ21" s="62"/>
      <c r="AK21" s="109"/>
      <c r="AL21" s="63"/>
      <c r="AM21" s="63"/>
      <c r="AN21" s="63"/>
      <c r="AO21" s="124"/>
      <c r="AP21" s="62"/>
      <c r="AQ21" s="110"/>
      <c r="AR21" s="62"/>
      <c r="AS21" s="62"/>
      <c r="AT21" s="62"/>
      <c r="AU21" s="62"/>
      <c r="AV21" s="62"/>
      <c r="AW21" s="62"/>
    </row>
    <row r="22" spans="1:49" ht="12" customHeight="1">
      <c r="A22" s="1978"/>
      <c r="B22" s="124"/>
      <c r="C22" s="62"/>
      <c r="D22" s="62"/>
      <c r="E22" s="107"/>
      <c r="F22" s="124"/>
      <c r="G22" s="62"/>
      <c r="H22" s="107"/>
      <c r="I22" s="124"/>
      <c r="J22" s="62"/>
      <c r="K22" s="62"/>
      <c r="L22" s="107"/>
      <c r="M22" s="124"/>
      <c r="N22" s="62"/>
      <c r="O22" s="62"/>
      <c r="P22" s="107"/>
      <c r="Q22" s="113" t="s">
        <v>131</v>
      </c>
      <c r="R22" s="113" t="s">
        <v>1328</v>
      </c>
      <c r="S22" s="113"/>
      <c r="T22" s="113"/>
      <c r="U22" s="113"/>
      <c r="V22" s="113"/>
      <c r="W22" s="113"/>
      <c r="X22" s="113"/>
      <c r="Y22" s="113"/>
      <c r="Z22" s="113"/>
      <c r="AA22" s="62"/>
      <c r="AB22" s="113"/>
      <c r="AC22" s="113"/>
      <c r="AD22" s="113"/>
      <c r="AE22" s="113"/>
      <c r="AF22" s="113"/>
      <c r="AG22" s="113"/>
      <c r="AH22" s="113"/>
      <c r="AI22" s="113"/>
      <c r="AJ22" s="115"/>
      <c r="AK22" s="109"/>
      <c r="AL22" s="63"/>
      <c r="AM22" s="63"/>
      <c r="AN22" s="63"/>
      <c r="AO22" s="124"/>
      <c r="AP22" s="62"/>
      <c r="AQ22" s="110"/>
      <c r="AR22" s="62"/>
      <c r="AS22" s="62"/>
      <c r="AT22" s="62"/>
      <c r="AU22" s="62"/>
      <c r="AV22" s="62"/>
      <c r="AW22" s="62"/>
    </row>
    <row r="23" spans="1:49" ht="12" customHeight="1">
      <c r="A23" s="1978"/>
      <c r="B23" s="124"/>
      <c r="C23" s="62"/>
      <c r="D23" s="62"/>
      <c r="E23" s="107"/>
      <c r="F23" s="124"/>
      <c r="G23" s="62"/>
      <c r="H23" s="107"/>
      <c r="I23" s="124"/>
      <c r="J23" s="62"/>
      <c r="K23" s="62"/>
      <c r="L23" s="107"/>
      <c r="M23" s="124"/>
      <c r="N23" s="62"/>
      <c r="O23" s="62"/>
      <c r="P23" s="107"/>
      <c r="Q23" s="62"/>
      <c r="R23" s="62" t="s">
        <v>937</v>
      </c>
      <c r="S23" s="62"/>
      <c r="T23" s="62"/>
      <c r="U23" s="62"/>
      <c r="V23" s="62"/>
      <c r="W23" s="62"/>
      <c r="X23" s="62"/>
      <c r="Y23" s="62"/>
      <c r="Z23" s="62"/>
      <c r="AA23" s="62"/>
      <c r="AB23" s="62" t="s">
        <v>1742</v>
      </c>
      <c r="AC23" s="1658"/>
      <c r="AD23" s="1658"/>
      <c r="AE23" s="1658"/>
      <c r="AF23" s="1658"/>
      <c r="AG23" s="62" t="s">
        <v>200</v>
      </c>
      <c r="AH23" s="62"/>
      <c r="AI23" s="62"/>
      <c r="AJ23" s="62"/>
      <c r="AK23" s="109"/>
      <c r="AL23" s="63"/>
      <c r="AM23" s="63"/>
      <c r="AN23" s="63"/>
      <c r="AO23" s="124"/>
      <c r="AP23" s="62"/>
      <c r="AQ23" s="110"/>
      <c r="AR23" s="62"/>
      <c r="AS23" s="62"/>
      <c r="AT23" s="62"/>
      <c r="AU23" s="62"/>
      <c r="AV23" s="62"/>
      <c r="AW23" s="62"/>
    </row>
    <row r="24" spans="1:49" ht="12" customHeight="1">
      <c r="A24" s="1978"/>
      <c r="B24" s="124"/>
      <c r="C24" s="62"/>
      <c r="D24" s="62"/>
      <c r="E24" s="107"/>
      <c r="F24" s="124"/>
      <c r="G24" s="62"/>
      <c r="H24" s="107"/>
      <c r="I24" s="124"/>
      <c r="J24" s="62"/>
      <c r="K24" s="62"/>
      <c r="L24" s="107"/>
      <c r="M24" s="124"/>
      <c r="N24" s="62"/>
      <c r="O24" s="62"/>
      <c r="P24" s="107"/>
      <c r="Q24" s="62"/>
      <c r="R24" s="62" t="s">
        <v>930</v>
      </c>
      <c r="S24" s="62"/>
      <c r="T24" s="62"/>
      <c r="U24" s="62"/>
      <c r="V24" s="62"/>
      <c r="W24" s="694" t="s">
        <v>953</v>
      </c>
      <c r="X24" s="62" t="s">
        <v>938</v>
      </c>
      <c r="Y24" s="62"/>
      <c r="Z24" s="62"/>
      <c r="AA24" s="62"/>
      <c r="AB24" s="62" t="s">
        <v>1742</v>
      </c>
      <c r="AC24" s="1658"/>
      <c r="AD24" s="1658"/>
      <c r="AE24" s="1658"/>
      <c r="AF24" s="1658"/>
      <c r="AG24" s="62" t="s">
        <v>200</v>
      </c>
      <c r="AH24" s="62"/>
      <c r="AI24" s="62"/>
      <c r="AJ24" s="62"/>
      <c r="AK24" s="109"/>
      <c r="AL24" s="63"/>
      <c r="AM24" s="63"/>
      <c r="AN24" s="63"/>
      <c r="AO24" s="124"/>
      <c r="AP24" s="62"/>
      <c r="AQ24" s="110"/>
      <c r="AR24" s="62"/>
      <c r="AS24" s="62"/>
      <c r="AT24" s="62"/>
      <c r="AU24" s="62"/>
      <c r="AV24" s="62"/>
      <c r="AW24" s="62"/>
    </row>
    <row r="25" spans="1:49" ht="12" customHeight="1">
      <c r="A25" s="1978"/>
      <c r="B25" s="124"/>
      <c r="C25" s="62"/>
      <c r="D25" s="62"/>
      <c r="E25" s="107"/>
      <c r="F25" s="124"/>
      <c r="G25" s="62"/>
      <c r="H25" s="107"/>
      <c r="I25" s="124"/>
      <c r="J25" s="62"/>
      <c r="K25" s="62"/>
      <c r="L25" s="107"/>
      <c r="M25" s="124"/>
      <c r="N25" s="62"/>
      <c r="O25" s="62"/>
      <c r="P25" s="107"/>
      <c r="Q25" s="62"/>
      <c r="R25" s="62"/>
      <c r="S25" s="62"/>
      <c r="T25" s="62"/>
      <c r="U25" s="62"/>
      <c r="V25" s="62"/>
      <c r="W25" s="694" t="s">
        <v>201</v>
      </c>
      <c r="X25" s="62" t="s">
        <v>932</v>
      </c>
      <c r="Y25" s="62"/>
      <c r="Z25" s="62"/>
      <c r="AA25" s="62"/>
      <c r="AB25" s="62" t="s">
        <v>1616</v>
      </c>
      <c r="AC25" s="1658"/>
      <c r="AD25" s="1658"/>
      <c r="AE25" s="1658"/>
      <c r="AF25" s="1658"/>
      <c r="AG25" s="62" t="s">
        <v>1617</v>
      </c>
      <c r="AH25" s="62"/>
      <c r="AI25" s="62"/>
      <c r="AJ25" s="62"/>
      <c r="AK25" s="109"/>
      <c r="AL25" s="63"/>
      <c r="AM25" s="63"/>
      <c r="AN25" s="63"/>
      <c r="AO25" s="124"/>
      <c r="AP25" s="62"/>
      <c r="AQ25" s="110"/>
      <c r="AR25" s="62"/>
      <c r="AS25" s="62"/>
      <c r="AT25" s="62"/>
      <c r="AU25" s="62"/>
      <c r="AV25" s="62"/>
      <c r="AW25" s="62"/>
    </row>
    <row r="26" spans="1:49" ht="12" customHeight="1">
      <c r="A26" s="1978"/>
      <c r="B26" s="124"/>
      <c r="C26" s="62"/>
      <c r="D26" s="62"/>
      <c r="E26" s="107"/>
      <c r="F26" s="124"/>
      <c r="G26" s="62"/>
      <c r="H26" s="107"/>
      <c r="I26" s="124"/>
      <c r="J26" s="62"/>
      <c r="K26" s="62"/>
      <c r="L26" s="107"/>
      <c r="M26" s="124"/>
      <c r="N26" s="62"/>
      <c r="O26" s="62"/>
      <c r="P26" s="107"/>
      <c r="Q26" s="62"/>
      <c r="R26" s="62" t="s">
        <v>933</v>
      </c>
      <c r="S26" s="62"/>
      <c r="T26" s="62"/>
      <c r="U26" s="62"/>
      <c r="V26" s="62"/>
      <c r="W26" s="62"/>
      <c r="X26" s="116"/>
      <c r="Y26" s="116"/>
      <c r="Z26" s="116"/>
      <c r="AA26" s="116"/>
      <c r="AB26" s="62" t="s">
        <v>1348</v>
      </c>
      <c r="AC26" s="1658"/>
      <c r="AD26" s="1658"/>
      <c r="AE26" s="1658"/>
      <c r="AF26" s="1658"/>
      <c r="AG26" s="62" t="s">
        <v>1950</v>
      </c>
      <c r="AH26" s="62"/>
      <c r="AI26" s="62"/>
      <c r="AJ26" s="62"/>
      <c r="AK26" s="109"/>
      <c r="AL26" s="63"/>
      <c r="AM26" s="63"/>
      <c r="AN26" s="63"/>
      <c r="AO26" s="124"/>
      <c r="AP26" s="62"/>
      <c r="AQ26" s="110"/>
      <c r="AR26" s="62"/>
      <c r="AS26" s="62"/>
      <c r="AT26" s="62"/>
      <c r="AU26" s="62"/>
      <c r="AV26" s="62"/>
      <c r="AW26" s="62"/>
    </row>
    <row r="27" spans="1:49" ht="12" customHeight="1">
      <c r="A27" s="1978"/>
      <c r="B27" s="124"/>
      <c r="C27" s="62"/>
      <c r="D27" s="62"/>
      <c r="E27" s="107"/>
      <c r="F27" s="124"/>
      <c r="G27" s="62"/>
      <c r="H27" s="107"/>
      <c r="I27" s="124"/>
      <c r="J27" s="62"/>
      <c r="K27" s="62"/>
      <c r="L27" s="107"/>
      <c r="M27" s="124"/>
      <c r="N27" s="62"/>
      <c r="O27" s="62"/>
      <c r="P27" s="107"/>
      <c r="Q27" s="113" t="s">
        <v>131</v>
      </c>
      <c r="R27" s="113" t="s">
        <v>940</v>
      </c>
      <c r="S27" s="113"/>
      <c r="T27" s="113"/>
      <c r="U27" s="113"/>
      <c r="V27" s="113"/>
      <c r="W27" s="113"/>
      <c r="X27" s="113"/>
      <c r="Y27" s="113"/>
      <c r="Z27" s="113"/>
      <c r="AA27" s="62"/>
      <c r="AB27" s="113"/>
      <c r="AC27" s="113"/>
      <c r="AD27" s="113"/>
      <c r="AE27" s="113"/>
      <c r="AF27" s="113"/>
      <c r="AG27" s="113"/>
      <c r="AH27" s="113"/>
      <c r="AI27" s="113"/>
      <c r="AJ27" s="115"/>
      <c r="AK27" s="109"/>
      <c r="AL27" s="63"/>
      <c r="AM27" s="63"/>
      <c r="AN27" s="63"/>
      <c r="AO27" s="124"/>
      <c r="AP27" s="62"/>
      <c r="AQ27" s="110"/>
      <c r="AR27" s="62"/>
      <c r="AS27" s="62"/>
      <c r="AT27" s="62"/>
      <c r="AU27" s="62"/>
      <c r="AV27" s="62"/>
      <c r="AW27" s="62"/>
    </row>
    <row r="28" spans="1:49" ht="12" customHeight="1">
      <c r="A28" s="1978"/>
      <c r="B28" s="124"/>
      <c r="C28" s="62"/>
      <c r="D28" s="62"/>
      <c r="E28" s="107"/>
      <c r="F28" s="124"/>
      <c r="G28" s="62"/>
      <c r="H28" s="107"/>
      <c r="I28" s="124"/>
      <c r="J28" s="62"/>
      <c r="K28" s="62"/>
      <c r="L28" s="107"/>
      <c r="M28" s="124"/>
      <c r="N28" s="62"/>
      <c r="O28" s="62"/>
      <c r="P28" s="107"/>
      <c r="Q28" s="62"/>
      <c r="R28" s="62" t="s">
        <v>928</v>
      </c>
      <c r="S28" s="62"/>
      <c r="T28" s="62"/>
      <c r="U28" s="62"/>
      <c r="V28" s="62"/>
      <c r="W28" s="62"/>
      <c r="X28" s="62"/>
      <c r="Y28" s="62"/>
      <c r="Z28" s="62"/>
      <c r="AA28" s="62"/>
      <c r="AB28" s="62" t="s">
        <v>416</v>
      </c>
      <c r="AC28" s="1658"/>
      <c r="AD28" s="1658"/>
      <c r="AE28" s="1658"/>
      <c r="AF28" s="1658"/>
      <c r="AG28" s="62" t="s">
        <v>785</v>
      </c>
      <c r="AH28" s="62"/>
      <c r="AI28" s="62"/>
      <c r="AJ28" s="107"/>
      <c r="AK28" s="109"/>
      <c r="AL28" s="63"/>
      <c r="AM28" s="63"/>
      <c r="AN28" s="63"/>
      <c r="AO28" s="124"/>
      <c r="AP28" s="62"/>
      <c r="AQ28" s="110"/>
      <c r="AR28" s="62"/>
      <c r="AS28" s="62"/>
      <c r="AT28" s="62"/>
      <c r="AU28" s="62"/>
      <c r="AV28" s="62"/>
      <c r="AW28" s="62"/>
    </row>
    <row r="29" spans="1:49" ht="12" customHeight="1">
      <c r="A29" s="1978"/>
      <c r="B29" s="124"/>
      <c r="C29" s="62"/>
      <c r="D29" s="62"/>
      <c r="E29" s="107"/>
      <c r="F29" s="124"/>
      <c r="G29" s="62"/>
      <c r="H29" s="107"/>
      <c r="I29" s="124"/>
      <c r="J29" s="62"/>
      <c r="K29" s="62"/>
      <c r="L29" s="107"/>
      <c r="M29" s="124"/>
      <c r="N29" s="62"/>
      <c r="O29" s="62"/>
      <c r="P29" s="107"/>
      <c r="Q29" s="62"/>
      <c r="R29" s="62" t="s">
        <v>930</v>
      </c>
      <c r="S29" s="62"/>
      <c r="T29" s="62"/>
      <c r="U29" s="62"/>
      <c r="V29" s="62"/>
      <c r="W29" s="694" t="s">
        <v>953</v>
      </c>
      <c r="X29" s="62" t="s">
        <v>931</v>
      </c>
      <c r="Y29" s="62"/>
      <c r="Z29" s="62"/>
      <c r="AA29" s="62"/>
      <c r="AB29" s="62" t="s">
        <v>416</v>
      </c>
      <c r="AC29" s="1658"/>
      <c r="AD29" s="1658"/>
      <c r="AE29" s="1658"/>
      <c r="AF29" s="1658"/>
      <c r="AG29" s="62" t="s">
        <v>785</v>
      </c>
      <c r="AH29" s="62"/>
      <c r="AI29" s="62"/>
      <c r="AJ29" s="107"/>
      <c r="AK29" s="109"/>
      <c r="AL29" s="63"/>
      <c r="AM29" s="63"/>
      <c r="AN29" s="63"/>
      <c r="AO29" s="124"/>
      <c r="AP29" s="62"/>
      <c r="AQ29" s="110"/>
      <c r="AR29" s="62"/>
      <c r="AS29" s="62"/>
      <c r="AT29" s="62"/>
      <c r="AU29" s="62"/>
      <c r="AV29" s="62"/>
      <c r="AW29" s="62"/>
    </row>
    <row r="30" spans="1:49" ht="12" customHeight="1">
      <c r="A30" s="1978"/>
      <c r="B30" s="124"/>
      <c r="C30" s="62"/>
      <c r="D30" s="62"/>
      <c r="E30" s="107"/>
      <c r="F30" s="124"/>
      <c r="G30" s="62"/>
      <c r="H30" s="107"/>
      <c r="I30" s="124"/>
      <c r="J30" s="62"/>
      <c r="K30" s="62"/>
      <c r="L30" s="107"/>
      <c r="M30" s="124"/>
      <c r="N30" s="62"/>
      <c r="O30" s="62"/>
      <c r="P30" s="107"/>
      <c r="Q30" s="62"/>
      <c r="R30" s="62"/>
      <c r="S30" s="62"/>
      <c r="T30" s="62"/>
      <c r="U30" s="62"/>
      <c r="V30" s="62"/>
      <c r="W30" s="694" t="s">
        <v>1675</v>
      </c>
      <c r="X30" s="62" t="s">
        <v>932</v>
      </c>
      <c r="Y30" s="62"/>
      <c r="Z30" s="62"/>
      <c r="AA30" s="62"/>
      <c r="AB30" s="62" t="s">
        <v>1616</v>
      </c>
      <c r="AC30" s="1658"/>
      <c r="AD30" s="1658"/>
      <c r="AE30" s="1658"/>
      <c r="AF30" s="1658"/>
      <c r="AG30" s="62" t="s">
        <v>1617</v>
      </c>
      <c r="AH30" s="62"/>
      <c r="AI30" s="62"/>
      <c r="AJ30" s="107"/>
      <c r="AK30" s="109"/>
      <c r="AL30" s="63"/>
      <c r="AM30" s="63"/>
      <c r="AN30" s="63"/>
      <c r="AO30" s="124"/>
      <c r="AP30" s="62"/>
      <c r="AQ30" s="110"/>
      <c r="AR30" s="62"/>
      <c r="AS30" s="62"/>
      <c r="AT30" s="62"/>
      <c r="AU30" s="62"/>
      <c r="AV30" s="62"/>
      <c r="AW30" s="62"/>
    </row>
    <row r="31" spans="1:49" ht="12" customHeight="1">
      <c r="A31" s="1978"/>
      <c r="B31" s="124"/>
      <c r="C31" s="62"/>
      <c r="D31" s="62"/>
      <c r="E31" s="107"/>
      <c r="F31" s="124"/>
      <c r="G31" s="62"/>
      <c r="H31" s="107"/>
      <c r="I31" s="124"/>
      <c r="J31" s="62"/>
      <c r="K31" s="62"/>
      <c r="L31" s="107"/>
      <c r="M31" s="124"/>
      <c r="N31" s="62"/>
      <c r="O31" s="62"/>
      <c r="P31" s="107"/>
      <c r="Q31" s="116"/>
      <c r="R31" s="116" t="s">
        <v>933</v>
      </c>
      <c r="S31" s="116"/>
      <c r="T31" s="116"/>
      <c r="U31" s="116"/>
      <c r="V31" s="116"/>
      <c r="W31" s="116"/>
      <c r="X31" s="116"/>
      <c r="Y31" s="116"/>
      <c r="Z31" s="116"/>
      <c r="AA31" s="116"/>
      <c r="AB31" s="116" t="s">
        <v>1348</v>
      </c>
      <c r="AC31" s="1658"/>
      <c r="AD31" s="1658"/>
      <c r="AE31" s="1658"/>
      <c r="AF31" s="1658"/>
      <c r="AG31" s="116" t="s">
        <v>1950</v>
      </c>
      <c r="AH31" s="116"/>
      <c r="AI31" s="116"/>
      <c r="AJ31" s="157"/>
      <c r="AK31" s="109"/>
      <c r="AL31" s="63"/>
      <c r="AM31" s="63"/>
      <c r="AN31" s="63"/>
      <c r="AO31" s="124"/>
      <c r="AP31" s="62"/>
      <c r="AQ31" s="110"/>
      <c r="AR31" s="62"/>
      <c r="AS31" s="62"/>
      <c r="AT31" s="62"/>
      <c r="AU31" s="62"/>
      <c r="AV31" s="62"/>
      <c r="AW31" s="62"/>
    </row>
    <row r="32" spans="1:49" ht="12" customHeight="1">
      <c r="A32" s="1978"/>
      <c r="B32" s="124"/>
      <c r="C32" s="62"/>
      <c r="D32" s="62"/>
      <c r="E32" s="107"/>
      <c r="F32" s="124"/>
      <c r="G32" s="62"/>
      <c r="H32" s="107"/>
      <c r="I32" s="124"/>
      <c r="J32" s="62"/>
      <c r="K32" s="62"/>
      <c r="L32" s="107"/>
      <c r="M32" s="124"/>
      <c r="N32" s="62"/>
      <c r="O32" s="62"/>
      <c r="P32" s="107"/>
      <c r="Q32" s="113" t="s">
        <v>131</v>
      </c>
      <c r="R32" s="113" t="s">
        <v>941</v>
      </c>
      <c r="S32" s="113"/>
      <c r="T32" s="113"/>
      <c r="U32" s="113"/>
      <c r="V32" s="113"/>
      <c r="W32" s="113"/>
      <c r="X32" s="113"/>
      <c r="Y32" s="113"/>
      <c r="Z32" s="113"/>
      <c r="AA32" s="62"/>
      <c r="AB32" s="113"/>
      <c r="AC32" s="113"/>
      <c r="AD32" s="113"/>
      <c r="AE32" s="113"/>
      <c r="AF32" s="113"/>
      <c r="AG32" s="113"/>
      <c r="AH32" s="113"/>
      <c r="AI32" s="113"/>
      <c r="AJ32" s="115"/>
      <c r="AK32" s="109"/>
      <c r="AL32" s="63"/>
      <c r="AM32" s="63"/>
      <c r="AN32" s="63"/>
      <c r="AO32" s="124"/>
      <c r="AP32" s="62"/>
      <c r="AQ32" s="110"/>
      <c r="AR32" s="62"/>
      <c r="AS32" s="62"/>
      <c r="AT32" s="62"/>
      <c r="AU32" s="62"/>
      <c r="AV32" s="62"/>
      <c r="AW32" s="62"/>
    </row>
    <row r="33" spans="1:49" ht="12" customHeight="1">
      <c r="A33" s="1978"/>
      <c r="B33" s="124"/>
      <c r="C33" s="62"/>
      <c r="D33" s="62"/>
      <c r="E33" s="107"/>
      <c r="F33" s="124"/>
      <c r="G33" s="62"/>
      <c r="H33" s="107"/>
      <c r="I33" s="124"/>
      <c r="J33" s="62"/>
      <c r="K33" s="62"/>
      <c r="L33" s="107"/>
      <c r="M33" s="124"/>
      <c r="N33" s="62"/>
      <c r="O33" s="62"/>
      <c r="P33" s="107"/>
      <c r="Q33" s="62"/>
      <c r="R33" s="62" t="s">
        <v>937</v>
      </c>
      <c r="S33" s="62"/>
      <c r="T33" s="62"/>
      <c r="U33" s="62"/>
      <c r="V33" s="62"/>
      <c r="W33" s="62"/>
      <c r="X33" s="62"/>
      <c r="Y33" s="62"/>
      <c r="Z33" s="62"/>
      <c r="AA33" s="62"/>
      <c r="AB33" s="62" t="s">
        <v>1742</v>
      </c>
      <c r="AC33" s="1658"/>
      <c r="AD33" s="1658"/>
      <c r="AE33" s="1658"/>
      <c r="AF33" s="1658"/>
      <c r="AG33" s="62" t="s">
        <v>200</v>
      </c>
      <c r="AH33" s="62"/>
      <c r="AI33" s="62"/>
      <c r="AJ33" s="107"/>
      <c r="AK33" s="109"/>
      <c r="AL33" s="63"/>
      <c r="AM33" s="63"/>
      <c r="AN33" s="63"/>
      <c r="AO33" s="124"/>
      <c r="AP33" s="62"/>
      <c r="AQ33" s="110"/>
      <c r="AR33" s="62"/>
      <c r="AS33" s="62"/>
      <c r="AT33" s="62"/>
      <c r="AU33" s="62"/>
      <c r="AV33" s="62"/>
      <c r="AW33" s="62"/>
    </row>
    <row r="34" spans="1:49" ht="12" customHeight="1">
      <c r="A34" s="1978"/>
      <c r="B34" s="124"/>
      <c r="C34" s="62"/>
      <c r="D34" s="62"/>
      <c r="E34" s="107"/>
      <c r="F34" s="124"/>
      <c r="G34" s="62"/>
      <c r="H34" s="107"/>
      <c r="I34" s="124"/>
      <c r="J34" s="62"/>
      <c r="K34" s="62"/>
      <c r="L34" s="107"/>
      <c r="M34" s="124"/>
      <c r="N34" s="62"/>
      <c r="O34" s="62"/>
      <c r="P34" s="107"/>
      <c r="Q34" s="62"/>
      <c r="R34" s="62" t="s">
        <v>930</v>
      </c>
      <c r="S34" s="62"/>
      <c r="T34" s="62"/>
      <c r="U34" s="62"/>
      <c r="V34" s="62"/>
      <c r="W34" s="694" t="s">
        <v>953</v>
      </c>
      <c r="X34" s="62" t="s">
        <v>931</v>
      </c>
      <c r="Y34" s="62"/>
      <c r="Z34" s="62"/>
      <c r="AA34" s="62"/>
      <c r="AB34" s="62" t="s">
        <v>416</v>
      </c>
      <c r="AC34" s="1658"/>
      <c r="AD34" s="1658"/>
      <c r="AE34" s="1658"/>
      <c r="AF34" s="1658"/>
      <c r="AG34" s="62" t="s">
        <v>785</v>
      </c>
      <c r="AH34" s="62"/>
      <c r="AI34" s="62"/>
      <c r="AJ34" s="107"/>
      <c r="AK34" s="109"/>
      <c r="AL34" s="63"/>
      <c r="AM34" s="63"/>
      <c r="AN34" s="63"/>
      <c r="AO34" s="124"/>
      <c r="AP34" s="62"/>
      <c r="AQ34" s="110"/>
      <c r="AR34" s="62"/>
      <c r="AS34" s="62"/>
      <c r="AT34" s="62"/>
      <c r="AU34" s="62"/>
      <c r="AV34" s="62"/>
      <c r="AW34" s="62"/>
    </row>
    <row r="35" spans="1:49" ht="12" customHeight="1">
      <c r="A35" s="1978"/>
      <c r="B35" s="124"/>
      <c r="C35" s="62"/>
      <c r="D35" s="62"/>
      <c r="E35" s="107"/>
      <c r="F35" s="124"/>
      <c r="G35" s="62"/>
      <c r="H35" s="107"/>
      <c r="I35" s="124"/>
      <c r="J35" s="62"/>
      <c r="K35" s="62"/>
      <c r="L35" s="107"/>
      <c r="M35" s="124"/>
      <c r="N35" s="62"/>
      <c r="O35" s="62"/>
      <c r="P35" s="107"/>
      <c r="Q35" s="62"/>
      <c r="R35" s="62"/>
      <c r="S35" s="62"/>
      <c r="T35" s="62"/>
      <c r="U35" s="62"/>
      <c r="V35" s="62"/>
      <c r="W35" s="694" t="s">
        <v>1675</v>
      </c>
      <c r="X35" s="62" t="s">
        <v>942</v>
      </c>
      <c r="Y35" s="62"/>
      <c r="Z35" s="62"/>
      <c r="AA35" s="62"/>
      <c r="AB35" s="62" t="s">
        <v>1354</v>
      </c>
      <c r="AC35" s="1658"/>
      <c r="AD35" s="1658"/>
      <c r="AE35" s="1658"/>
      <c r="AF35" s="1658"/>
      <c r="AG35" s="62" t="s">
        <v>786</v>
      </c>
      <c r="AH35" s="62"/>
      <c r="AI35" s="62"/>
      <c r="AJ35" s="107"/>
      <c r="AK35" s="109"/>
      <c r="AL35" s="63"/>
      <c r="AM35" s="63"/>
      <c r="AN35" s="63"/>
      <c r="AO35" s="124"/>
      <c r="AP35" s="62"/>
      <c r="AQ35" s="110"/>
      <c r="AR35" s="62"/>
      <c r="AS35" s="62"/>
      <c r="AT35" s="62"/>
      <c r="AU35" s="62"/>
      <c r="AV35" s="62"/>
      <c r="AW35" s="62"/>
    </row>
    <row r="36" spans="1:49" ht="12" customHeight="1">
      <c r="A36" s="1978"/>
      <c r="B36" s="124"/>
      <c r="C36" s="62"/>
      <c r="D36" s="62"/>
      <c r="E36" s="107"/>
      <c r="F36" s="124"/>
      <c r="G36" s="62"/>
      <c r="H36" s="107"/>
      <c r="I36" s="127"/>
      <c r="J36" s="116"/>
      <c r="K36" s="116"/>
      <c r="L36" s="157"/>
      <c r="M36" s="127"/>
      <c r="N36" s="116"/>
      <c r="O36" s="116"/>
      <c r="P36" s="157"/>
      <c r="Q36" s="116"/>
      <c r="R36" s="116" t="s">
        <v>933</v>
      </c>
      <c r="S36" s="116"/>
      <c r="T36" s="116"/>
      <c r="U36" s="116"/>
      <c r="V36" s="116"/>
      <c r="W36" s="116"/>
      <c r="X36" s="116"/>
      <c r="Y36" s="116"/>
      <c r="Z36" s="116"/>
      <c r="AA36" s="116"/>
      <c r="AB36" s="116" t="s">
        <v>1348</v>
      </c>
      <c r="AC36" s="1973"/>
      <c r="AD36" s="1973"/>
      <c r="AE36" s="1973"/>
      <c r="AF36" s="1973"/>
      <c r="AG36" s="116" t="s">
        <v>1950</v>
      </c>
      <c r="AH36" s="116"/>
      <c r="AI36" s="116"/>
      <c r="AJ36" s="157"/>
      <c r="AK36" s="109"/>
      <c r="AL36" s="63"/>
      <c r="AM36" s="63"/>
      <c r="AN36" s="63"/>
      <c r="AO36" s="127"/>
      <c r="AP36" s="116"/>
      <c r="AQ36" s="119"/>
      <c r="AR36" s="62"/>
      <c r="AS36" s="62"/>
      <c r="AT36" s="62"/>
      <c r="AU36" s="62"/>
      <c r="AV36" s="62"/>
      <c r="AW36" s="62"/>
    </row>
    <row r="37" spans="1:49" ht="12" customHeight="1">
      <c r="A37" s="1978"/>
      <c r="B37" s="124"/>
      <c r="C37" s="62"/>
      <c r="D37" s="62"/>
      <c r="E37" s="107"/>
      <c r="F37" s="124"/>
      <c r="G37" s="62"/>
      <c r="H37" s="107"/>
      <c r="I37" s="143" t="s">
        <v>1329</v>
      </c>
      <c r="J37" s="113"/>
      <c r="K37" s="113"/>
      <c r="L37" s="115"/>
      <c r="M37" s="143" t="s">
        <v>943</v>
      </c>
      <c r="N37" s="113"/>
      <c r="O37" s="113"/>
      <c r="P37" s="115"/>
      <c r="Q37" s="62" t="s">
        <v>123</v>
      </c>
      <c r="R37" s="62" t="s">
        <v>944</v>
      </c>
      <c r="S37" s="62"/>
      <c r="T37" s="62"/>
      <c r="U37" s="62"/>
      <c r="V37" s="62"/>
      <c r="W37" s="62"/>
      <c r="X37" s="62"/>
      <c r="Y37" s="62"/>
      <c r="Z37" s="62"/>
      <c r="AA37" s="62" t="s">
        <v>451</v>
      </c>
      <c r="AB37" s="1699"/>
      <c r="AC37" s="1699"/>
      <c r="AD37" s="1699"/>
      <c r="AE37" s="1699"/>
      <c r="AF37" s="1699"/>
      <c r="AG37" s="62" t="s">
        <v>202</v>
      </c>
      <c r="AH37" s="62"/>
      <c r="AI37" s="62"/>
      <c r="AJ37" s="62"/>
      <c r="AK37" s="696" t="s">
        <v>1085</v>
      </c>
      <c r="AL37" s="158" t="s">
        <v>1018</v>
      </c>
      <c r="AM37" s="158"/>
      <c r="AN37" s="158"/>
      <c r="AO37" s="143"/>
      <c r="AP37" s="113"/>
      <c r="AQ37" s="537"/>
      <c r="AR37" s="62"/>
      <c r="AS37" s="62"/>
      <c r="AT37" s="62"/>
      <c r="AU37" s="62"/>
      <c r="AV37" s="62"/>
      <c r="AW37" s="62"/>
    </row>
    <row r="38" spans="1:49" ht="12" customHeight="1">
      <c r="A38" s="1978"/>
      <c r="B38" s="124"/>
      <c r="C38" s="62"/>
      <c r="D38" s="62"/>
      <c r="E38" s="107"/>
      <c r="F38" s="124"/>
      <c r="G38" s="62"/>
      <c r="H38" s="107"/>
      <c r="I38" s="124" t="s">
        <v>1330</v>
      </c>
      <c r="J38" s="62"/>
      <c r="K38" s="62"/>
      <c r="L38" s="107"/>
      <c r="M38" s="127"/>
      <c r="N38" s="116"/>
      <c r="O38" s="116"/>
      <c r="P38" s="157"/>
      <c r="Q38" s="62"/>
      <c r="R38" s="62" t="s">
        <v>946</v>
      </c>
      <c r="S38" s="62"/>
      <c r="T38" s="62"/>
      <c r="U38" s="62"/>
      <c r="V38" s="62"/>
      <c r="W38" s="62"/>
      <c r="X38" s="62"/>
      <c r="Y38" s="62"/>
      <c r="Z38" s="62"/>
      <c r="AA38" s="62" t="s">
        <v>1373</v>
      </c>
      <c r="AB38" s="1699"/>
      <c r="AC38" s="1699"/>
      <c r="AD38" s="1699"/>
      <c r="AE38" s="1699"/>
      <c r="AF38" s="1699"/>
      <c r="AG38" s="62" t="s">
        <v>779</v>
      </c>
      <c r="AH38" s="62"/>
      <c r="AI38" s="62"/>
      <c r="AJ38" s="62"/>
      <c r="AK38" s="693" t="s">
        <v>1085</v>
      </c>
      <c r="AL38" s="63" t="s">
        <v>1585</v>
      </c>
      <c r="AM38" s="63"/>
      <c r="AN38" s="63"/>
      <c r="AO38" s="124"/>
      <c r="AP38" s="62"/>
      <c r="AQ38" s="110"/>
      <c r="AR38" s="62"/>
      <c r="AS38" s="62"/>
      <c r="AT38" s="62"/>
      <c r="AU38" s="62"/>
      <c r="AV38" s="62"/>
      <c r="AW38" s="62"/>
    </row>
    <row r="39" spans="1:49" ht="12" customHeight="1">
      <c r="A39" s="1978"/>
      <c r="B39" s="124"/>
      <c r="C39" s="62"/>
      <c r="D39" s="62"/>
      <c r="E39" s="107"/>
      <c r="F39" s="124"/>
      <c r="G39" s="62"/>
      <c r="H39" s="107"/>
      <c r="I39" s="124"/>
      <c r="J39" s="62"/>
      <c r="K39" s="62"/>
      <c r="L39" s="107"/>
      <c r="M39" s="143" t="s">
        <v>947</v>
      </c>
      <c r="N39" s="113"/>
      <c r="O39" s="113"/>
      <c r="P39" s="115"/>
      <c r="Q39" s="143" t="s">
        <v>771</v>
      </c>
      <c r="R39" s="113" t="s">
        <v>922</v>
      </c>
      <c r="S39" s="113"/>
      <c r="T39" s="113"/>
      <c r="U39" s="113"/>
      <c r="V39" s="113"/>
      <c r="W39" s="113"/>
      <c r="X39" s="113"/>
      <c r="Y39" s="113"/>
      <c r="Z39" s="113"/>
      <c r="AA39" s="113" t="s">
        <v>772</v>
      </c>
      <c r="AB39" s="1756"/>
      <c r="AC39" s="1756"/>
      <c r="AD39" s="1756"/>
      <c r="AE39" s="1756"/>
      <c r="AF39" s="1756"/>
      <c r="AG39" s="113" t="s">
        <v>773</v>
      </c>
      <c r="AH39" s="113"/>
      <c r="AI39" s="113"/>
      <c r="AJ39" s="115"/>
      <c r="AK39" s="693" t="s">
        <v>1085</v>
      </c>
      <c r="AL39" s="1975" t="s">
        <v>489</v>
      </c>
      <c r="AM39" s="1975"/>
      <c r="AN39" s="1976"/>
      <c r="AO39" s="124"/>
      <c r="AP39" s="62"/>
      <c r="AQ39" s="110"/>
      <c r="AR39" s="62"/>
      <c r="AS39" s="62"/>
      <c r="AT39" s="62" t="s">
        <v>382</v>
      </c>
      <c r="AU39" s="62" t="s">
        <v>384</v>
      </c>
      <c r="AV39" s="62" t="s">
        <v>385</v>
      </c>
      <c r="AW39" s="62"/>
    </row>
    <row r="40" spans="1:49" ht="12" customHeight="1">
      <c r="A40" s="1978"/>
      <c r="B40" s="124"/>
      <c r="C40" s="62"/>
      <c r="D40" s="62"/>
      <c r="E40" s="107"/>
      <c r="F40" s="124"/>
      <c r="G40" s="62"/>
      <c r="H40" s="107"/>
      <c r="I40" s="124"/>
      <c r="J40" s="62"/>
      <c r="K40" s="62"/>
      <c r="L40" s="107"/>
      <c r="M40" s="124"/>
      <c r="N40" s="62"/>
      <c r="O40" s="62"/>
      <c r="P40" s="107"/>
      <c r="Q40" s="124" t="s">
        <v>1203</v>
      </c>
      <c r="R40" s="62" t="s">
        <v>697</v>
      </c>
      <c r="S40" s="62"/>
      <c r="T40" s="62"/>
      <c r="U40" s="62"/>
      <c r="V40" s="62"/>
      <c r="W40" s="62"/>
      <c r="X40" s="62"/>
      <c r="Y40" s="62"/>
      <c r="Z40" s="62"/>
      <c r="AA40" s="62" t="s">
        <v>776</v>
      </c>
      <c r="AB40" s="1699"/>
      <c r="AC40" s="1699"/>
      <c r="AD40" s="1699"/>
      <c r="AE40" s="1699"/>
      <c r="AF40" s="1699"/>
      <c r="AG40" s="62" t="s">
        <v>203</v>
      </c>
      <c r="AH40" s="62"/>
      <c r="AI40" s="62"/>
      <c r="AJ40" s="62"/>
      <c r="AK40" s="109"/>
      <c r="AL40" s="63"/>
      <c r="AM40" s="63"/>
      <c r="AN40" s="63"/>
      <c r="AO40" s="124"/>
      <c r="AP40" s="62"/>
      <c r="AQ40" s="110"/>
      <c r="AR40" s="62"/>
      <c r="AS40" s="62"/>
      <c r="AT40" s="62" t="s">
        <v>382</v>
      </c>
      <c r="AU40" s="62" t="s">
        <v>948</v>
      </c>
      <c r="AV40" s="62" t="s">
        <v>949</v>
      </c>
      <c r="AW40" s="62" t="s">
        <v>950</v>
      </c>
    </row>
    <row r="41" spans="1:49" ht="12" customHeight="1">
      <c r="A41" s="1978"/>
      <c r="B41" s="124"/>
      <c r="C41" s="62"/>
      <c r="D41" s="62"/>
      <c r="E41" s="107"/>
      <c r="F41" s="124"/>
      <c r="G41" s="62"/>
      <c r="H41" s="107"/>
      <c r="I41" s="124"/>
      <c r="J41" s="62"/>
      <c r="K41" s="62"/>
      <c r="L41" s="107"/>
      <c r="M41" s="124"/>
      <c r="N41" s="62"/>
      <c r="O41" s="62"/>
      <c r="P41" s="107"/>
      <c r="Q41" s="124" t="s">
        <v>1203</v>
      </c>
      <c r="R41" s="62" t="s">
        <v>951</v>
      </c>
      <c r="S41" s="62"/>
      <c r="T41" s="62"/>
      <c r="U41" s="62"/>
      <c r="V41" s="62"/>
      <c r="W41" s="62"/>
      <c r="X41" s="62"/>
      <c r="Y41" s="62"/>
      <c r="Z41" s="62"/>
      <c r="AA41" s="62" t="s">
        <v>772</v>
      </c>
      <c r="AB41" s="1699"/>
      <c r="AC41" s="1699"/>
      <c r="AD41" s="1699"/>
      <c r="AE41" s="1699"/>
      <c r="AF41" s="1699"/>
      <c r="AG41" s="62" t="s">
        <v>773</v>
      </c>
      <c r="AH41" s="62"/>
      <c r="AI41" s="62"/>
      <c r="AJ41" s="62"/>
      <c r="AK41" s="109"/>
      <c r="AL41" s="63"/>
      <c r="AM41" s="63"/>
      <c r="AN41" s="63"/>
      <c r="AO41" s="124"/>
      <c r="AP41" s="62"/>
      <c r="AQ41" s="110"/>
      <c r="AR41" s="62"/>
      <c r="AS41" s="62"/>
      <c r="AT41" s="62" t="s">
        <v>382</v>
      </c>
      <c r="AU41" s="62" t="s">
        <v>384</v>
      </c>
      <c r="AV41" s="62" t="s">
        <v>385</v>
      </c>
      <c r="AW41" s="62"/>
    </row>
    <row r="42" spans="1:49" ht="12" customHeight="1">
      <c r="A42" s="1978"/>
      <c r="B42" s="124"/>
      <c r="C42" s="62"/>
      <c r="D42" s="62"/>
      <c r="E42" s="107"/>
      <c r="F42" s="124"/>
      <c r="G42" s="62"/>
      <c r="H42" s="107"/>
      <c r="I42" s="124"/>
      <c r="J42" s="62"/>
      <c r="K42" s="62"/>
      <c r="L42" s="107"/>
      <c r="M42" s="124"/>
      <c r="N42" s="62"/>
      <c r="O42" s="62"/>
      <c r="P42" s="107"/>
      <c r="Q42" s="124"/>
      <c r="R42" s="694" t="s">
        <v>204</v>
      </c>
      <c r="S42" s="62" t="s">
        <v>952</v>
      </c>
      <c r="T42" s="62"/>
      <c r="U42" s="62"/>
      <c r="V42" s="62"/>
      <c r="W42" s="62"/>
      <c r="X42" s="62"/>
      <c r="Y42" s="62"/>
      <c r="Z42" s="62"/>
      <c r="AA42" s="62"/>
      <c r="AB42" s="62"/>
      <c r="AC42" s="62"/>
      <c r="AD42" s="62"/>
      <c r="AE42" s="62"/>
      <c r="AF42" s="62"/>
      <c r="AG42" s="62"/>
      <c r="AH42" s="62"/>
      <c r="AI42" s="62"/>
      <c r="AJ42" s="62"/>
      <c r="AK42" s="109"/>
      <c r="AL42" s="63"/>
      <c r="AM42" s="63"/>
      <c r="AN42" s="63"/>
      <c r="AO42" s="124"/>
      <c r="AP42" s="62"/>
      <c r="AQ42" s="110"/>
      <c r="AR42" s="62"/>
      <c r="AS42" s="62"/>
      <c r="AT42" s="62"/>
      <c r="AU42" s="62"/>
      <c r="AV42" s="62"/>
      <c r="AW42" s="62"/>
    </row>
    <row r="43" spans="1:49" ht="12" customHeight="1">
      <c r="A43" s="1978"/>
      <c r="B43" s="124"/>
      <c r="C43" s="62"/>
      <c r="D43" s="62"/>
      <c r="E43" s="107"/>
      <c r="F43" s="124"/>
      <c r="G43" s="62"/>
      <c r="H43" s="107"/>
      <c r="I43" s="124"/>
      <c r="J43" s="62"/>
      <c r="K43" s="62"/>
      <c r="L43" s="107"/>
      <c r="M43" s="127"/>
      <c r="N43" s="116"/>
      <c r="O43" s="116"/>
      <c r="P43" s="157"/>
      <c r="Q43" s="124"/>
      <c r="R43" s="694" t="s">
        <v>1675</v>
      </c>
      <c r="S43" s="62" t="s">
        <v>954</v>
      </c>
      <c r="T43" s="62"/>
      <c r="U43" s="62"/>
      <c r="V43" s="62"/>
      <c r="W43" s="62"/>
      <c r="X43" s="62"/>
      <c r="Y43" s="62"/>
      <c r="Z43" s="62"/>
      <c r="AA43" s="62"/>
      <c r="AB43" s="62"/>
      <c r="AC43" s="62"/>
      <c r="AD43" s="62"/>
      <c r="AE43" s="62"/>
      <c r="AF43" s="62"/>
      <c r="AG43" s="62"/>
      <c r="AH43" s="62"/>
      <c r="AI43" s="62"/>
      <c r="AJ43" s="62"/>
      <c r="AK43" s="109"/>
      <c r="AL43" s="63"/>
      <c r="AM43" s="63"/>
      <c r="AN43" s="63"/>
      <c r="AO43" s="127"/>
      <c r="AP43" s="116"/>
      <c r="AQ43" s="119"/>
      <c r="AR43" s="62"/>
      <c r="AS43" s="62"/>
      <c r="AT43" s="62"/>
      <c r="AU43" s="62"/>
      <c r="AV43" s="62"/>
      <c r="AW43" s="62"/>
    </row>
    <row r="44" spans="1:49" ht="12" customHeight="1">
      <c r="A44" s="1978"/>
      <c r="B44" s="124"/>
      <c r="C44" s="62"/>
      <c r="D44" s="62"/>
      <c r="E44" s="107"/>
      <c r="F44" s="124"/>
      <c r="G44" s="62"/>
      <c r="H44" s="107"/>
      <c r="I44" s="143" t="s">
        <v>1331</v>
      </c>
      <c r="J44" s="113"/>
      <c r="K44" s="113"/>
      <c r="L44" s="115"/>
      <c r="M44" s="143" t="s">
        <v>955</v>
      </c>
      <c r="N44" s="113"/>
      <c r="O44" s="113"/>
      <c r="P44" s="115"/>
      <c r="Q44" s="143" t="s">
        <v>387</v>
      </c>
      <c r="R44" s="113" t="s">
        <v>956</v>
      </c>
      <c r="S44" s="113"/>
      <c r="T44" s="113"/>
      <c r="U44" s="113"/>
      <c r="V44" s="113"/>
      <c r="W44" s="113"/>
      <c r="X44" s="113"/>
      <c r="Y44" s="113"/>
      <c r="Z44" s="113"/>
      <c r="AA44" s="113" t="s">
        <v>1720</v>
      </c>
      <c r="AB44" s="1756"/>
      <c r="AC44" s="1756"/>
      <c r="AD44" s="1756"/>
      <c r="AE44" s="1756"/>
      <c r="AF44" s="1756"/>
      <c r="AG44" s="113" t="s">
        <v>945</v>
      </c>
      <c r="AH44" s="113"/>
      <c r="AI44" s="113"/>
      <c r="AJ44" s="115"/>
      <c r="AK44" s="696" t="s">
        <v>1085</v>
      </c>
      <c r="AL44" s="158" t="s">
        <v>1018</v>
      </c>
      <c r="AM44" s="158"/>
      <c r="AN44" s="158"/>
      <c r="AO44" s="143"/>
      <c r="AP44" s="113"/>
      <c r="AQ44" s="537"/>
      <c r="AR44" s="62"/>
      <c r="AS44" s="62"/>
      <c r="AT44" s="62" t="s">
        <v>957</v>
      </c>
      <c r="AU44" s="62" t="s">
        <v>958</v>
      </c>
      <c r="AV44" s="62" t="s">
        <v>959</v>
      </c>
      <c r="AW44" s="62" t="s">
        <v>960</v>
      </c>
    </row>
    <row r="45" spans="1:49" ht="12" customHeight="1">
      <c r="A45" s="1978"/>
      <c r="B45" s="124"/>
      <c r="C45" s="62"/>
      <c r="D45" s="62"/>
      <c r="E45" s="107"/>
      <c r="F45" s="124"/>
      <c r="G45" s="62"/>
      <c r="H45" s="107"/>
      <c r="I45" s="124" t="s">
        <v>1332</v>
      </c>
      <c r="J45" s="62"/>
      <c r="K45" s="62"/>
      <c r="L45" s="107"/>
      <c r="M45" s="127"/>
      <c r="N45" s="116"/>
      <c r="O45" s="116"/>
      <c r="P45" s="157"/>
      <c r="Q45" s="124" t="s">
        <v>387</v>
      </c>
      <c r="R45" s="62" t="s">
        <v>961</v>
      </c>
      <c r="S45" s="62"/>
      <c r="T45" s="62"/>
      <c r="U45" s="62"/>
      <c r="V45" s="62"/>
      <c r="W45" s="62"/>
      <c r="X45" s="62"/>
      <c r="Y45" s="62"/>
      <c r="Z45" s="62"/>
      <c r="AA45" s="62" t="s">
        <v>1720</v>
      </c>
      <c r="AB45" s="1699"/>
      <c r="AC45" s="1699"/>
      <c r="AD45" s="1699"/>
      <c r="AE45" s="1699"/>
      <c r="AF45" s="1699"/>
      <c r="AG45" s="62" t="s">
        <v>205</v>
      </c>
      <c r="AH45" s="62"/>
      <c r="AI45" s="62"/>
      <c r="AJ45" s="62"/>
      <c r="AK45" s="693" t="s">
        <v>1085</v>
      </c>
      <c r="AL45" s="63" t="s">
        <v>1585</v>
      </c>
      <c r="AM45" s="63"/>
      <c r="AN45" s="63"/>
      <c r="AO45" s="124"/>
      <c r="AP45" s="62"/>
      <c r="AQ45" s="110"/>
      <c r="AR45" s="62"/>
      <c r="AS45" s="62"/>
      <c r="AT45" s="62" t="s">
        <v>1654</v>
      </c>
      <c r="AU45" s="62" t="s">
        <v>1655</v>
      </c>
      <c r="AV45" s="62" t="s">
        <v>1656</v>
      </c>
      <c r="AW45" s="62" t="s">
        <v>1657</v>
      </c>
    </row>
    <row r="46" spans="1:49" ht="12" customHeight="1">
      <c r="A46" s="1978"/>
      <c r="B46" s="124"/>
      <c r="C46" s="62"/>
      <c r="D46" s="62"/>
      <c r="E46" s="107"/>
      <c r="F46" s="124"/>
      <c r="G46" s="62"/>
      <c r="H46" s="107"/>
      <c r="I46" s="124" t="s">
        <v>1333</v>
      </c>
      <c r="J46" s="62"/>
      <c r="K46" s="62"/>
      <c r="L46" s="107"/>
      <c r="M46" s="143" t="s">
        <v>1334</v>
      </c>
      <c r="N46" s="113"/>
      <c r="O46" s="113"/>
      <c r="P46" s="115"/>
      <c r="Q46" s="143" t="s">
        <v>206</v>
      </c>
      <c r="R46" s="113" t="s">
        <v>1663</v>
      </c>
      <c r="S46" s="113"/>
      <c r="T46" s="113"/>
      <c r="U46" s="113"/>
      <c r="V46" s="113"/>
      <c r="W46" s="113"/>
      <c r="X46" s="113"/>
      <c r="Y46" s="113"/>
      <c r="Z46" s="113"/>
      <c r="AA46" s="113"/>
      <c r="AB46" s="113"/>
      <c r="AC46" s="113"/>
      <c r="AD46" s="113"/>
      <c r="AE46" s="113"/>
      <c r="AF46" s="113"/>
      <c r="AG46" s="113"/>
      <c r="AH46" s="113"/>
      <c r="AI46" s="113"/>
      <c r="AJ46" s="115"/>
      <c r="AK46" s="693" t="s">
        <v>1085</v>
      </c>
      <c r="AL46" s="1975" t="s">
        <v>489</v>
      </c>
      <c r="AM46" s="1975"/>
      <c r="AN46" s="1976"/>
      <c r="AO46" s="124"/>
      <c r="AP46" s="62"/>
      <c r="AQ46" s="110"/>
      <c r="AR46" s="62"/>
      <c r="AS46" s="62"/>
      <c r="AT46" s="62"/>
      <c r="AU46" s="62"/>
      <c r="AV46" s="62"/>
      <c r="AW46" s="62"/>
    </row>
    <row r="47" spans="1:49" ht="12" customHeight="1">
      <c r="A47" s="1978"/>
      <c r="B47" s="124"/>
      <c r="C47" s="62"/>
      <c r="D47" s="62"/>
      <c r="E47" s="107"/>
      <c r="F47" s="124"/>
      <c r="G47" s="62"/>
      <c r="H47" s="107"/>
      <c r="I47" s="124" t="s">
        <v>1335</v>
      </c>
      <c r="J47" s="62"/>
      <c r="K47" s="62"/>
      <c r="L47" s="107"/>
      <c r="M47" s="173"/>
      <c r="N47" s="174"/>
      <c r="O47" s="174"/>
      <c r="P47" s="585"/>
      <c r="Q47" s="173"/>
      <c r="R47" s="709" t="s">
        <v>1062</v>
      </c>
      <c r="S47" s="174" t="s">
        <v>1664</v>
      </c>
      <c r="T47" s="174"/>
      <c r="U47" s="174"/>
      <c r="V47" s="174"/>
      <c r="W47" s="709" t="s">
        <v>1675</v>
      </c>
      <c r="X47" s="174" t="s">
        <v>404</v>
      </c>
      <c r="Y47" s="174"/>
      <c r="Z47" s="174"/>
      <c r="AA47" s="174"/>
      <c r="AB47" s="174"/>
      <c r="AC47" s="174"/>
      <c r="AD47" s="174"/>
      <c r="AE47" s="174"/>
      <c r="AF47" s="174"/>
      <c r="AG47" s="174"/>
      <c r="AH47" s="174"/>
      <c r="AI47" s="174"/>
      <c r="AJ47" s="585"/>
      <c r="AK47" s="693" t="s">
        <v>1085</v>
      </c>
      <c r="AL47" s="63" t="s">
        <v>207</v>
      </c>
      <c r="AM47" s="63"/>
      <c r="AN47" s="63"/>
      <c r="AO47" s="124"/>
      <c r="AP47" s="62"/>
      <c r="AQ47" s="110"/>
      <c r="AR47" s="62"/>
      <c r="AS47" s="62"/>
      <c r="AT47" s="62"/>
      <c r="AU47" s="62"/>
      <c r="AV47" s="62"/>
      <c r="AW47" s="62"/>
    </row>
    <row r="48" spans="1:49" ht="12" customHeight="1">
      <c r="A48" s="1978"/>
      <c r="B48" s="124"/>
      <c r="C48" s="62"/>
      <c r="D48" s="62"/>
      <c r="E48" s="107"/>
      <c r="F48" s="124"/>
      <c r="G48" s="62"/>
      <c r="H48" s="107"/>
      <c r="I48" s="124"/>
      <c r="J48" s="62"/>
      <c r="K48" s="62"/>
      <c r="L48" s="107"/>
      <c r="M48" s="124"/>
      <c r="N48" s="62"/>
      <c r="O48" s="62"/>
      <c r="P48" s="107"/>
      <c r="Q48" s="124" t="s">
        <v>420</v>
      </c>
      <c r="R48" s="62" t="s">
        <v>956</v>
      </c>
      <c r="S48" s="62"/>
      <c r="T48" s="62"/>
      <c r="U48" s="62"/>
      <c r="V48" s="62"/>
      <c r="W48" s="62"/>
      <c r="X48" s="62"/>
      <c r="Y48" s="62"/>
      <c r="Z48" s="62"/>
      <c r="AA48" s="62" t="s">
        <v>1720</v>
      </c>
      <c r="AB48" s="1699"/>
      <c r="AC48" s="1699"/>
      <c r="AD48" s="1699"/>
      <c r="AE48" s="1699"/>
      <c r="AF48" s="1699"/>
      <c r="AG48" s="62" t="s">
        <v>945</v>
      </c>
      <c r="AH48" s="62"/>
      <c r="AI48" s="62"/>
      <c r="AJ48" s="107"/>
      <c r="AK48" s="109"/>
      <c r="AL48" s="573"/>
      <c r="AM48" s="63"/>
      <c r="AN48" s="63"/>
      <c r="AO48" s="124"/>
      <c r="AP48" s="62"/>
      <c r="AQ48" s="110"/>
      <c r="AR48" s="62"/>
      <c r="AS48" s="62"/>
      <c r="AT48" s="62"/>
      <c r="AU48" s="62"/>
      <c r="AV48" s="62"/>
      <c r="AW48" s="62"/>
    </row>
    <row r="49" spans="1:49" ht="12" customHeight="1">
      <c r="A49" s="1978"/>
      <c r="B49" s="124"/>
      <c r="C49" s="62"/>
      <c r="D49" s="62"/>
      <c r="E49" s="107"/>
      <c r="F49" s="124"/>
      <c r="G49" s="62"/>
      <c r="H49" s="107"/>
      <c r="I49" s="124"/>
      <c r="J49" s="62"/>
      <c r="K49" s="62"/>
      <c r="L49" s="107"/>
      <c r="M49" s="124"/>
      <c r="N49" s="62"/>
      <c r="O49" s="62"/>
      <c r="P49" s="107"/>
      <c r="Q49" s="124"/>
      <c r="R49" s="62" t="s">
        <v>1336</v>
      </c>
      <c r="S49" s="62"/>
      <c r="T49" s="62"/>
      <c r="U49" s="62"/>
      <c r="V49" s="62"/>
      <c r="W49" s="62"/>
      <c r="X49" s="62"/>
      <c r="Y49" s="62"/>
      <c r="Z49" s="62"/>
      <c r="AA49" s="62" t="s">
        <v>1373</v>
      </c>
      <c r="AB49" s="1699"/>
      <c r="AC49" s="1699"/>
      <c r="AD49" s="1699"/>
      <c r="AE49" s="1699"/>
      <c r="AF49" s="1699"/>
      <c r="AG49" s="62" t="s">
        <v>779</v>
      </c>
      <c r="AH49" s="62"/>
      <c r="AI49" s="62"/>
      <c r="AJ49" s="62"/>
      <c r="AK49" s="109"/>
      <c r="AL49" s="63"/>
      <c r="AM49" s="63"/>
      <c r="AN49" s="63"/>
      <c r="AO49" s="124"/>
      <c r="AP49" s="62"/>
      <c r="AQ49" s="110"/>
      <c r="AR49" s="62"/>
      <c r="AS49" s="62"/>
      <c r="AT49" s="62"/>
      <c r="AU49" s="62"/>
      <c r="AV49" s="62"/>
      <c r="AW49" s="62"/>
    </row>
    <row r="50" spans="1:49" ht="12" customHeight="1">
      <c r="A50" s="1978"/>
      <c r="B50" s="124"/>
      <c r="C50" s="62"/>
      <c r="D50" s="62"/>
      <c r="E50" s="107"/>
      <c r="F50" s="124"/>
      <c r="G50" s="62"/>
      <c r="H50" s="107"/>
      <c r="I50" s="124"/>
      <c r="J50" s="62"/>
      <c r="K50" s="62"/>
      <c r="L50" s="107"/>
      <c r="M50" s="640"/>
      <c r="N50" s="174"/>
      <c r="O50" s="174"/>
      <c r="P50" s="641" t="s">
        <v>208</v>
      </c>
      <c r="Q50" s="173"/>
      <c r="R50" s="709" t="s">
        <v>1211</v>
      </c>
      <c r="S50" s="174" t="s">
        <v>952</v>
      </c>
      <c r="T50" s="174"/>
      <c r="U50" s="174"/>
      <c r="V50" s="174"/>
      <c r="W50" s="174"/>
      <c r="X50" s="174"/>
      <c r="Y50" s="174"/>
      <c r="Z50" s="174"/>
      <c r="AA50" s="174"/>
      <c r="AB50" s="174"/>
      <c r="AC50" s="174"/>
      <c r="AD50" s="174"/>
      <c r="AE50" s="174"/>
      <c r="AF50" s="174"/>
      <c r="AG50" s="174"/>
      <c r="AH50" s="174"/>
      <c r="AI50" s="174"/>
      <c r="AJ50" s="585"/>
      <c r="AK50" s="109"/>
      <c r="AL50" s="63"/>
      <c r="AM50" s="63"/>
      <c r="AN50" s="63"/>
      <c r="AO50" s="124"/>
      <c r="AP50" s="62"/>
      <c r="AQ50" s="110"/>
      <c r="AR50" s="62"/>
      <c r="AS50" s="62"/>
      <c r="AT50" s="62"/>
      <c r="AU50" s="62"/>
      <c r="AV50" s="62"/>
      <c r="AW50" s="62"/>
    </row>
    <row r="51" spans="1:49" ht="12" customHeight="1">
      <c r="A51" s="1978"/>
      <c r="B51" s="124"/>
      <c r="C51" s="62"/>
      <c r="D51" s="62"/>
      <c r="E51" s="107"/>
      <c r="F51" s="124"/>
      <c r="G51" s="62"/>
      <c r="H51" s="107"/>
      <c r="I51" s="124"/>
      <c r="J51" s="62"/>
      <c r="K51" s="62"/>
      <c r="L51" s="107"/>
      <c r="M51" s="124"/>
      <c r="N51" s="62"/>
      <c r="O51" s="62"/>
      <c r="P51" s="107"/>
      <c r="Q51" s="124" t="s">
        <v>1009</v>
      </c>
      <c r="R51" s="62" t="s">
        <v>956</v>
      </c>
      <c r="S51" s="62"/>
      <c r="T51" s="62"/>
      <c r="U51" s="62"/>
      <c r="V51" s="62"/>
      <c r="W51" s="62"/>
      <c r="X51" s="62"/>
      <c r="Y51" s="62"/>
      <c r="Z51" s="62"/>
      <c r="AA51" s="62" t="s">
        <v>1720</v>
      </c>
      <c r="AB51" s="1699"/>
      <c r="AC51" s="1699"/>
      <c r="AD51" s="1699"/>
      <c r="AE51" s="1699"/>
      <c r="AF51" s="1699"/>
      <c r="AG51" s="62" t="s">
        <v>945</v>
      </c>
      <c r="AH51" s="62"/>
      <c r="AI51" s="62"/>
      <c r="AJ51" s="107"/>
      <c r="AK51" s="109"/>
      <c r="AL51" s="573"/>
      <c r="AM51" s="63"/>
      <c r="AN51" s="63"/>
      <c r="AO51" s="124"/>
      <c r="AP51" s="62"/>
      <c r="AQ51" s="110"/>
      <c r="AR51" s="62"/>
      <c r="AS51" s="62"/>
      <c r="AT51" s="62" t="s">
        <v>1658</v>
      </c>
      <c r="AU51" s="62" t="s">
        <v>1659</v>
      </c>
      <c r="AV51" s="62"/>
      <c r="AW51" s="62"/>
    </row>
    <row r="52" spans="1:49" ht="12" customHeight="1">
      <c r="A52" s="1978"/>
      <c r="B52" s="124"/>
      <c r="C52" s="62"/>
      <c r="D52" s="62"/>
      <c r="E52" s="107"/>
      <c r="F52" s="124"/>
      <c r="G52" s="62"/>
      <c r="H52" s="107"/>
      <c r="I52" s="124"/>
      <c r="J52" s="62"/>
      <c r="K52" s="62"/>
      <c r="L52" s="107"/>
      <c r="M52" s="124"/>
      <c r="N52" s="62"/>
      <c r="O52" s="62"/>
      <c r="P52" s="107"/>
      <c r="Q52" s="124"/>
      <c r="R52" s="694" t="s">
        <v>204</v>
      </c>
      <c r="S52" s="62" t="s">
        <v>954</v>
      </c>
      <c r="T52" s="62"/>
      <c r="U52" s="62"/>
      <c r="V52" s="62"/>
      <c r="W52" s="62"/>
      <c r="X52" s="62"/>
      <c r="Y52" s="62"/>
      <c r="Z52" s="62"/>
      <c r="AA52" s="62"/>
      <c r="AB52" s="62"/>
      <c r="AC52" s="62"/>
      <c r="AD52" s="62"/>
      <c r="AE52" s="62"/>
      <c r="AF52" s="62"/>
      <c r="AG52" s="62"/>
      <c r="AH52" s="62"/>
      <c r="AI52" s="62"/>
      <c r="AJ52" s="62"/>
      <c r="AK52" s="109"/>
      <c r="AL52" s="63"/>
      <c r="AM52" s="63"/>
      <c r="AN52" s="63"/>
      <c r="AO52" s="124"/>
      <c r="AP52" s="62"/>
      <c r="AQ52" s="110"/>
      <c r="AR52" s="62"/>
      <c r="AS52" s="62"/>
      <c r="AT52" s="62"/>
      <c r="AU52" s="62"/>
      <c r="AV52" s="62"/>
      <c r="AW52" s="62"/>
    </row>
    <row r="53" spans="1:49" ht="12" customHeight="1">
      <c r="A53" s="1978"/>
      <c r="B53" s="124"/>
      <c r="C53" s="62"/>
      <c r="D53" s="62"/>
      <c r="E53" s="107"/>
      <c r="F53" s="124"/>
      <c r="G53" s="62"/>
      <c r="H53" s="107"/>
      <c r="I53" s="124"/>
      <c r="J53" s="62"/>
      <c r="K53" s="62"/>
      <c r="L53" s="107"/>
      <c r="M53" s="124"/>
      <c r="N53" s="62"/>
      <c r="O53" s="62"/>
      <c r="P53" s="107"/>
      <c r="Q53" s="582" t="s">
        <v>1017</v>
      </c>
      <c r="R53" s="160" t="s">
        <v>1661</v>
      </c>
      <c r="S53" s="160"/>
      <c r="T53" s="160"/>
      <c r="U53" s="160"/>
      <c r="V53" s="160"/>
      <c r="W53" s="160"/>
      <c r="X53" s="160"/>
      <c r="Y53" s="160"/>
      <c r="Z53" s="160"/>
      <c r="AA53" s="160" t="s">
        <v>1720</v>
      </c>
      <c r="AB53" s="1982"/>
      <c r="AC53" s="1982"/>
      <c r="AD53" s="1982"/>
      <c r="AE53" s="1982"/>
      <c r="AF53" s="1982"/>
      <c r="AG53" s="160" t="s">
        <v>945</v>
      </c>
      <c r="AH53" s="160"/>
      <c r="AI53" s="160"/>
      <c r="AJ53" s="583"/>
      <c r="AK53" s="109"/>
      <c r="AL53" s="63"/>
      <c r="AM53" s="63"/>
      <c r="AN53" s="63"/>
      <c r="AO53" s="124"/>
      <c r="AP53" s="62"/>
      <c r="AQ53" s="110"/>
      <c r="AR53" s="62"/>
      <c r="AS53" s="62"/>
      <c r="AT53" s="62" t="s">
        <v>958</v>
      </c>
      <c r="AU53" s="62" t="s">
        <v>1662</v>
      </c>
      <c r="AV53" s="62"/>
      <c r="AW53" s="62"/>
    </row>
    <row r="54" spans="1:49" ht="12" customHeight="1">
      <c r="A54" s="1978"/>
      <c r="B54" s="124"/>
      <c r="C54" s="62"/>
      <c r="D54" s="62"/>
      <c r="E54" s="107"/>
      <c r="F54" s="124"/>
      <c r="G54" s="62"/>
      <c r="H54" s="107"/>
      <c r="I54" s="124"/>
      <c r="J54" s="62"/>
      <c r="K54" s="62"/>
      <c r="L54" s="107"/>
      <c r="M54" s="124"/>
      <c r="N54" s="62"/>
      <c r="O54" s="62"/>
      <c r="P54" s="107"/>
      <c r="Q54" s="173"/>
      <c r="R54" s="709" t="s">
        <v>204</v>
      </c>
      <c r="S54" s="174" t="s">
        <v>954</v>
      </c>
      <c r="T54" s="174"/>
      <c r="U54" s="174"/>
      <c r="V54" s="174"/>
      <c r="W54" s="174"/>
      <c r="X54" s="174"/>
      <c r="Y54" s="174"/>
      <c r="Z54" s="174"/>
      <c r="AA54" s="174"/>
      <c r="AB54" s="174"/>
      <c r="AC54" s="174"/>
      <c r="AD54" s="174"/>
      <c r="AE54" s="174"/>
      <c r="AF54" s="174"/>
      <c r="AG54" s="174"/>
      <c r="AH54" s="174"/>
      <c r="AI54" s="174"/>
      <c r="AJ54" s="585"/>
      <c r="AK54" s="109"/>
      <c r="AL54" s="63"/>
      <c r="AM54" s="63"/>
      <c r="AN54" s="63"/>
      <c r="AO54" s="124"/>
      <c r="AP54" s="62"/>
      <c r="AQ54" s="110"/>
      <c r="AR54" s="62"/>
      <c r="AS54" s="62"/>
      <c r="AT54" s="62"/>
      <c r="AU54" s="62"/>
      <c r="AV54" s="62"/>
      <c r="AW54" s="62"/>
    </row>
    <row r="55" spans="1:49" ht="12" customHeight="1">
      <c r="A55" s="1978"/>
      <c r="B55" s="124"/>
      <c r="C55" s="62"/>
      <c r="D55" s="62"/>
      <c r="E55" s="107"/>
      <c r="F55" s="124"/>
      <c r="G55" s="62"/>
      <c r="H55" s="107"/>
      <c r="I55" s="124"/>
      <c r="J55" s="62"/>
      <c r="K55" s="62"/>
      <c r="L55" s="107"/>
      <c r="M55" s="124"/>
      <c r="N55" s="62"/>
      <c r="O55" s="62"/>
      <c r="P55" s="107"/>
      <c r="Q55" s="124" t="s">
        <v>1017</v>
      </c>
      <c r="R55" s="62" t="s">
        <v>1245</v>
      </c>
      <c r="S55" s="62"/>
      <c r="T55" s="62"/>
      <c r="U55" s="62"/>
      <c r="V55" s="62"/>
      <c r="W55" s="62"/>
      <c r="X55" s="62"/>
      <c r="Y55" s="62"/>
      <c r="Z55" s="62"/>
      <c r="AA55" s="62"/>
      <c r="AB55" s="62"/>
      <c r="AC55" s="62"/>
      <c r="AD55" s="62" t="s">
        <v>124</v>
      </c>
      <c r="AE55" s="1982"/>
      <c r="AF55" s="1982"/>
      <c r="AG55" s="1982"/>
      <c r="AH55" s="1982"/>
      <c r="AI55" s="1980" t="s">
        <v>209</v>
      </c>
      <c r="AJ55" s="1981"/>
      <c r="AK55" s="109"/>
      <c r="AL55" s="63"/>
      <c r="AM55" s="63"/>
      <c r="AN55" s="63"/>
      <c r="AO55" s="124"/>
      <c r="AP55" s="62"/>
      <c r="AQ55" s="110"/>
      <c r="AR55" s="62"/>
      <c r="AS55" s="62"/>
      <c r="AT55" s="62"/>
      <c r="AU55" s="62"/>
      <c r="AV55" s="62"/>
      <c r="AW55" s="62"/>
    </row>
    <row r="56" spans="1:49" ht="12" customHeight="1">
      <c r="A56" s="1978"/>
      <c r="B56" s="124"/>
      <c r="C56" s="62"/>
      <c r="D56" s="62"/>
      <c r="E56" s="107"/>
      <c r="F56" s="124"/>
      <c r="G56" s="62"/>
      <c r="H56" s="107"/>
      <c r="I56" s="124"/>
      <c r="J56" s="62"/>
      <c r="K56" s="62"/>
      <c r="L56" s="107"/>
      <c r="M56" s="531"/>
      <c r="N56" s="62"/>
      <c r="O56" s="62"/>
      <c r="P56" s="642" t="s">
        <v>210</v>
      </c>
      <c r="Q56" s="124"/>
      <c r="R56" s="694" t="s">
        <v>1085</v>
      </c>
      <c r="S56" s="62" t="s">
        <v>1210</v>
      </c>
      <c r="T56" s="62"/>
      <c r="U56" s="62"/>
      <c r="V56" s="62"/>
      <c r="W56" s="62"/>
      <c r="X56" s="62"/>
      <c r="Y56" s="62"/>
      <c r="Z56" s="62"/>
      <c r="AA56" s="62"/>
      <c r="AB56" s="62"/>
      <c r="AC56" s="62"/>
      <c r="AD56" s="62"/>
      <c r="AE56" s="62"/>
      <c r="AF56" s="62"/>
      <c r="AG56" s="62"/>
      <c r="AH56" s="62"/>
      <c r="AI56" s="62"/>
      <c r="AJ56" s="107"/>
      <c r="AK56" s="109"/>
      <c r="AL56" s="63"/>
      <c r="AM56" s="63"/>
      <c r="AN56" s="63"/>
      <c r="AO56" s="124"/>
      <c r="AP56" s="62"/>
      <c r="AQ56" s="110"/>
      <c r="AR56" s="62"/>
      <c r="AS56" s="62"/>
      <c r="AT56" s="62"/>
      <c r="AU56" s="62"/>
      <c r="AV56" s="62"/>
      <c r="AW56" s="62"/>
    </row>
    <row r="57" spans="1:49" ht="12" customHeight="1">
      <c r="A57" s="1978"/>
      <c r="B57" s="124"/>
      <c r="C57" s="62"/>
      <c r="D57" s="62"/>
      <c r="E57" s="107"/>
      <c r="F57" s="124"/>
      <c r="G57" s="62"/>
      <c r="H57" s="107"/>
      <c r="I57" s="124"/>
      <c r="J57" s="62"/>
      <c r="K57" s="62"/>
      <c r="L57" s="107"/>
      <c r="M57" s="582"/>
      <c r="N57" s="160"/>
      <c r="O57" s="160"/>
      <c r="P57" s="583"/>
      <c r="Q57" s="582" t="s">
        <v>206</v>
      </c>
      <c r="R57" s="160" t="s">
        <v>1661</v>
      </c>
      <c r="S57" s="160"/>
      <c r="T57" s="160"/>
      <c r="U57" s="160"/>
      <c r="V57" s="160"/>
      <c r="W57" s="160"/>
      <c r="X57" s="160"/>
      <c r="Y57" s="160"/>
      <c r="Z57" s="160"/>
      <c r="AA57" s="160" t="s">
        <v>1720</v>
      </c>
      <c r="AB57" s="1982"/>
      <c r="AC57" s="1982"/>
      <c r="AD57" s="1982"/>
      <c r="AE57" s="1982"/>
      <c r="AF57" s="1982"/>
      <c r="AG57" s="160" t="s">
        <v>945</v>
      </c>
      <c r="AH57" s="160"/>
      <c r="AI57" s="160"/>
      <c r="AJ57" s="583"/>
      <c r="AK57" s="109"/>
      <c r="AL57" s="63"/>
      <c r="AM57" s="63"/>
      <c r="AN57" s="63"/>
      <c r="AO57" s="124"/>
      <c r="AP57" s="62"/>
      <c r="AQ57" s="110"/>
      <c r="AR57" s="62"/>
      <c r="AS57" s="62"/>
      <c r="AT57" s="62" t="s">
        <v>958</v>
      </c>
      <c r="AU57" s="62" t="s">
        <v>1662</v>
      </c>
      <c r="AV57" s="62"/>
      <c r="AW57" s="62"/>
    </row>
    <row r="58" spans="1:49" ht="12" customHeight="1">
      <c r="A58" s="1978"/>
      <c r="B58" s="124"/>
      <c r="C58" s="62"/>
      <c r="D58" s="62"/>
      <c r="E58" s="107"/>
      <c r="F58" s="124"/>
      <c r="G58" s="62"/>
      <c r="H58" s="107"/>
      <c r="I58" s="124"/>
      <c r="J58" s="62"/>
      <c r="K58" s="62"/>
      <c r="L58" s="107"/>
      <c r="M58" s="124"/>
      <c r="N58" s="62"/>
      <c r="O58" s="62"/>
      <c r="P58" s="107"/>
      <c r="Q58" s="173"/>
      <c r="R58" s="709" t="s">
        <v>204</v>
      </c>
      <c r="S58" s="174" t="s">
        <v>954</v>
      </c>
      <c r="T58" s="174"/>
      <c r="U58" s="174"/>
      <c r="V58" s="174"/>
      <c r="W58" s="174"/>
      <c r="X58" s="174"/>
      <c r="Y58" s="174"/>
      <c r="Z58" s="174"/>
      <c r="AA58" s="174"/>
      <c r="AB58" s="174"/>
      <c r="AC58" s="174"/>
      <c r="AD58" s="174"/>
      <c r="AE58" s="174"/>
      <c r="AF58" s="174"/>
      <c r="AG58" s="174"/>
      <c r="AH58" s="174"/>
      <c r="AI58" s="174"/>
      <c r="AJ58" s="585"/>
      <c r="AK58" s="109"/>
      <c r="AL58" s="63"/>
      <c r="AM58" s="63"/>
      <c r="AN58" s="63"/>
      <c r="AO58" s="124"/>
      <c r="AP58" s="62"/>
      <c r="AQ58" s="110"/>
      <c r="AR58" s="62"/>
      <c r="AS58" s="62"/>
      <c r="AT58" s="62"/>
      <c r="AU58" s="62"/>
      <c r="AV58" s="62"/>
      <c r="AW58" s="62"/>
    </row>
    <row r="59" spans="1:49" ht="12" customHeight="1">
      <c r="A59" s="1978"/>
      <c r="B59" s="124"/>
      <c r="C59" s="62"/>
      <c r="D59" s="62"/>
      <c r="E59" s="107"/>
      <c r="F59" s="124"/>
      <c r="G59" s="62"/>
      <c r="H59" s="107"/>
      <c r="I59" s="124"/>
      <c r="J59" s="62"/>
      <c r="K59" s="62"/>
      <c r="L59" s="107"/>
      <c r="M59" s="124"/>
      <c r="N59" s="62"/>
      <c r="O59" s="62"/>
      <c r="P59" s="107"/>
      <c r="Q59" s="124" t="s">
        <v>1017</v>
      </c>
      <c r="R59" s="62" t="s">
        <v>1246</v>
      </c>
      <c r="S59" s="62"/>
      <c r="T59" s="62"/>
      <c r="U59" s="62"/>
      <c r="V59" s="62"/>
      <c r="W59" s="62"/>
      <c r="X59" s="62"/>
      <c r="Y59" s="62"/>
      <c r="Z59" s="62"/>
      <c r="AA59" s="62"/>
      <c r="AB59" s="62"/>
      <c r="AC59" s="62"/>
      <c r="AD59" s="62" t="s">
        <v>124</v>
      </c>
      <c r="AE59" s="1982"/>
      <c r="AF59" s="1982"/>
      <c r="AG59" s="1982"/>
      <c r="AH59" s="1982"/>
      <c r="AI59" s="1980" t="s">
        <v>209</v>
      </c>
      <c r="AJ59" s="1981"/>
      <c r="AK59" s="109"/>
      <c r="AL59" s="63"/>
      <c r="AM59" s="63"/>
      <c r="AN59" s="63"/>
      <c r="AO59" s="124"/>
      <c r="AP59" s="62"/>
      <c r="AQ59" s="110"/>
      <c r="AR59" s="62"/>
      <c r="AS59" s="62"/>
      <c r="AT59" s="62"/>
      <c r="AU59" s="62"/>
      <c r="AV59" s="62"/>
      <c r="AW59" s="62"/>
    </row>
    <row r="60" spans="1:49" ht="12" customHeight="1">
      <c r="A60" s="1978"/>
      <c r="B60" s="124"/>
      <c r="C60" s="62"/>
      <c r="D60" s="62"/>
      <c r="E60" s="107"/>
      <c r="F60" s="124"/>
      <c r="G60" s="62"/>
      <c r="H60" s="107"/>
      <c r="I60" s="124"/>
      <c r="J60" s="62"/>
      <c r="K60" s="62"/>
      <c r="L60" s="107"/>
      <c r="M60" s="531"/>
      <c r="N60" s="62"/>
      <c r="O60" s="62"/>
      <c r="P60" s="642" t="s">
        <v>211</v>
      </c>
      <c r="Q60" s="124"/>
      <c r="R60" s="694" t="s">
        <v>1085</v>
      </c>
      <c r="S60" s="62" t="s">
        <v>1210</v>
      </c>
      <c r="T60" s="62"/>
      <c r="U60" s="62"/>
      <c r="V60" s="62"/>
      <c r="W60" s="62"/>
      <c r="X60" s="62"/>
      <c r="Y60" s="62"/>
      <c r="Z60" s="62"/>
      <c r="AA60" s="62"/>
      <c r="AB60" s="62"/>
      <c r="AC60" s="62"/>
      <c r="AD60" s="62"/>
      <c r="AE60" s="62"/>
      <c r="AF60" s="62"/>
      <c r="AG60" s="62"/>
      <c r="AH60" s="62"/>
      <c r="AI60" s="62"/>
      <c r="AJ60" s="62"/>
      <c r="AK60" s="109"/>
      <c r="AL60" s="63"/>
      <c r="AM60" s="63"/>
      <c r="AN60" s="63"/>
      <c r="AO60" s="124"/>
      <c r="AP60" s="62"/>
      <c r="AQ60" s="110"/>
      <c r="AR60" s="62"/>
      <c r="AS60" s="62"/>
      <c r="AT60" s="62"/>
      <c r="AU60" s="62"/>
      <c r="AV60" s="62"/>
      <c r="AW60" s="62"/>
    </row>
    <row r="61" spans="1:49" ht="12" customHeight="1">
      <c r="A61" s="1978"/>
      <c r="B61" s="124"/>
      <c r="C61" s="62"/>
      <c r="D61" s="62"/>
      <c r="E61" s="107"/>
      <c r="F61" s="124"/>
      <c r="G61" s="62"/>
      <c r="H61" s="107"/>
      <c r="I61" s="124"/>
      <c r="J61" s="62"/>
      <c r="K61" s="62"/>
      <c r="L61" s="107"/>
      <c r="M61" s="143" t="s">
        <v>373</v>
      </c>
      <c r="N61" s="113"/>
      <c r="O61" s="113"/>
      <c r="P61" s="115"/>
      <c r="Q61" s="143" t="s">
        <v>1368</v>
      </c>
      <c r="R61" s="113" t="s">
        <v>1665</v>
      </c>
      <c r="S61" s="113"/>
      <c r="T61" s="113"/>
      <c r="U61" s="113"/>
      <c r="V61" s="113"/>
      <c r="W61" s="113"/>
      <c r="X61" s="113"/>
      <c r="Y61" s="113"/>
      <c r="Z61" s="113"/>
      <c r="AA61" s="113" t="s">
        <v>265</v>
      </c>
      <c r="AB61" s="1756"/>
      <c r="AC61" s="1756"/>
      <c r="AD61" s="1756"/>
      <c r="AE61" s="1756"/>
      <c r="AF61" s="1756"/>
      <c r="AG61" s="113" t="s">
        <v>1367</v>
      </c>
      <c r="AH61" s="113"/>
      <c r="AI61" s="113"/>
      <c r="AJ61" s="115"/>
      <c r="AK61" s="109"/>
      <c r="AL61" s="63"/>
      <c r="AM61" s="63"/>
      <c r="AN61" s="63"/>
      <c r="AO61" s="124"/>
      <c r="AP61" s="62"/>
      <c r="AQ61" s="110"/>
      <c r="AR61" s="62"/>
      <c r="AS61" s="62"/>
      <c r="AT61" s="62"/>
      <c r="AU61" s="62"/>
      <c r="AV61" s="62"/>
      <c r="AW61" s="62"/>
    </row>
    <row r="62" spans="1:49" ht="12" customHeight="1" thickBot="1">
      <c r="A62" s="1979"/>
      <c r="B62" s="145"/>
      <c r="C62" s="131"/>
      <c r="D62" s="131"/>
      <c r="E62" s="133"/>
      <c r="F62" s="145"/>
      <c r="G62" s="131"/>
      <c r="H62" s="133"/>
      <c r="I62" s="145"/>
      <c r="J62" s="131"/>
      <c r="K62" s="131"/>
      <c r="L62" s="133"/>
      <c r="M62" s="145"/>
      <c r="N62" s="131"/>
      <c r="O62" s="131"/>
      <c r="P62" s="133"/>
      <c r="Q62" s="145" t="s">
        <v>1368</v>
      </c>
      <c r="R62" s="131" t="s">
        <v>961</v>
      </c>
      <c r="S62" s="131"/>
      <c r="T62" s="131"/>
      <c r="U62" s="131"/>
      <c r="V62" s="131"/>
      <c r="W62" s="131"/>
      <c r="X62" s="131"/>
      <c r="Y62" s="131"/>
      <c r="Z62" s="131"/>
      <c r="AA62" s="131" t="s">
        <v>1720</v>
      </c>
      <c r="AB62" s="1983"/>
      <c r="AC62" s="1983"/>
      <c r="AD62" s="1983"/>
      <c r="AE62" s="1983"/>
      <c r="AF62" s="1983"/>
      <c r="AG62" s="131" t="s">
        <v>205</v>
      </c>
      <c r="AH62" s="131"/>
      <c r="AI62" s="131"/>
      <c r="AJ62" s="133"/>
      <c r="AK62" s="134"/>
      <c r="AL62" s="66"/>
      <c r="AM62" s="66"/>
      <c r="AN62" s="66"/>
      <c r="AO62" s="145"/>
      <c r="AP62" s="131"/>
      <c r="AQ62" s="135"/>
      <c r="AR62" s="62"/>
      <c r="AS62" s="62"/>
      <c r="AT62" s="62" t="s">
        <v>1247</v>
      </c>
      <c r="AU62" s="62" t="s">
        <v>1248</v>
      </c>
      <c r="AV62" s="62" t="s">
        <v>1666</v>
      </c>
      <c r="AW62" s="62"/>
    </row>
    <row r="63" spans="1:49" ht="12"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581"/>
      <c r="AM63" s="581"/>
      <c r="AN63" s="581"/>
      <c r="AO63" s="62"/>
      <c r="AP63" s="62"/>
      <c r="AQ63" s="62"/>
      <c r="AR63" s="62"/>
      <c r="AS63" s="62"/>
      <c r="AT63" s="62"/>
      <c r="AU63" s="62"/>
      <c r="AV63" s="62"/>
      <c r="AW63" s="62"/>
    </row>
    <row r="64" spans="1:49" ht="12"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581"/>
      <c r="AM64" s="581"/>
      <c r="AN64" s="581"/>
      <c r="AO64" s="62"/>
      <c r="AP64" s="62"/>
      <c r="AQ64" s="62"/>
      <c r="AR64" s="62"/>
      <c r="AS64" s="62"/>
      <c r="AT64" s="62"/>
      <c r="AU64" s="62"/>
      <c r="AV64" s="62"/>
      <c r="AW64" s="62"/>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5">
    <mergeCell ref="AB62:AF62"/>
    <mergeCell ref="AB53:AF53"/>
    <mergeCell ref="AB57:AF57"/>
    <mergeCell ref="AE59:AH59"/>
    <mergeCell ref="AI59:AJ59"/>
    <mergeCell ref="F12:H12"/>
    <mergeCell ref="AL16:AN16"/>
    <mergeCell ref="AL39:AN39"/>
    <mergeCell ref="AL46:AN46"/>
    <mergeCell ref="AB61:AF61"/>
    <mergeCell ref="AI55:AJ55"/>
    <mergeCell ref="AB45:AF45"/>
    <mergeCell ref="AB48:AF48"/>
    <mergeCell ref="AB49:AF49"/>
    <mergeCell ref="AB51:AF51"/>
    <mergeCell ref="AC35:AF35"/>
    <mergeCell ref="AC36:AF36"/>
    <mergeCell ref="AB37:AF37"/>
    <mergeCell ref="AB38:AF38"/>
    <mergeCell ref="AE55:AH55"/>
    <mergeCell ref="AK11:AN11"/>
    <mergeCell ref="AO11:AQ11"/>
    <mergeCell ref="AC30:AF30"/>
    <mergeCell ref="AC31:AF31"/>
    <mergeCell ref="AC33:AF33"/>
    <mergeCell ref="AC25:AF25"/>
    <mergeCell ref="AC26:AF26"/>
    <mergeCell ref="AC28:AF28"/>
    <mergeCell ref="AC29:AF29"/>
    <mergeCell ref="A12:A62"/>
    <mergeCell ref="AC13:AF13"/>
    <mergeCell ref="AC14:AF14"/>
    <mergeCell ref="AC15:AF15"/>
    <mergeCell ref="AC16:AF16"/>
    <mergeCell ref="AC18:AF18"/>
    <mergeCell ref="AC19:AF19"/>
    <mergeCell ref="AC20:AF20"/>
    <mergeCell ref="AC21:AF21"/>
    <mergeCell ref="AC23:AF23"/>
    <mergeCell ref="AC24:AF24"/>
    <mergeCell ref="AC34:AF34"/>
    <mergeCell ref="AB39:AF39"/>
    <mergeCell ref="AB40:AF40"/>
    <mergeCell ref="AB41:AF41"/>
    <mergeCell ref="AB44:AF44"/>
    <mergeCell ref="B11:E11"/>
    <mergeCell ref="F11:H11"/>
    <mergeCell ref="I11:L11"/>
    <mergeCell ref="M11:P11"/>
    <mergeCell ref="Q5:T5"/>
    <mergeCell ref="B10:E10"/>
    <mergeCell ref="F10:H10"/>
    <mergeCell ref="I10:L10"/>
    <mergeCell ref="A7:AE7"/>
    <mergeCell ref="AO10:AQ10"/>
    <mergeCell ref="Q1:T1"/>
    <mergeCell ref="U1:AL1"/>
    <mergeCell ref="AM1:AQ1"/>
    <mergeCell ref="Q2:T4"/>
    <mergeCell ref="U2:AL2"/>
    <mergeCell ref="AM2:AO4"/>
    <mergeCell ref="AP2:AQ4"/>
    <mergeCell ref="U3:AL3"/>
    <mergeCell ref="U4:AL4"/>
    <mergeCell ref="U5:AQ5"/>
  </mergeCells>
  <phoneticPr fontId="4"/>
  <dataValidations count="12">
    <dataValidation type="list" allowBlank="1" showInputMessage="1" sqref="AB44:AF44" xr:uid="{00000000-0002-0000-1A00-000000000000}">
      <formula1>$AS$44:$AW$44</formula1>
    </dataValidation>
    <dataValidation type="list" allowBlank="1" showInputMessage="1" sqref="AB41:AF41" xr:uid="{00000000-0002-0000-1A00-000001000000}">
      <formula1>$AS$41:$AV$41</formula1>
    </dataValidation>
    <dataValidation type="list" allowBlank="1" showInputMessage="1" sqref="AB40:AF40" xr:uid="{00000000-0002-0000-1A00-000002000000}">
      <formula1>$AS$40:$AW$40</formula1>
    </dataValidation>
    <dataValidation type="list" allowBlank="1" showInputMessage="1" sqref="AB39:AF39" xr:uid="{00000000-0002-0000-1A00-000003000000}">
      <formula1>$AS$39:$AV$39</formula1>
    </dataValidation>
    <dataValidation type="list" allowBlank="1" showInputMessage="1" sqref="AB45:AF45" xr:uid="{00000000-0002-0000-1A00-000004000000}">
      <formula1>$AS$45:$AW$45</formula1>
    </dataValidation>
    <dataValidation type="list" allowBlank="1" showInputMessage="1" sqref="AB51:AF51" xr:uid="{00000000-0002-0000-1A00-000005000000}">
      <formula1>$AS$51:$AU$51</formula1>
    </dataValidation>
    <dataValidation type="list" allowBlank="1" showInputMessage="1" sqref="AB53:AF53 AB57:AF57" xr:uid="{00000000-0002-0000-1A00-000006000000}">
      <formula1>$AS$53:$AU$53</formula1>
    </dataValidation>
    <dataValidation type="list" allowBlank="1" showInputMessage="1" sqref="AE59:AH59 AE55:AH55" xr:uid="{00000000-0002-0000-1A00-000007000000}">
      <formula1>"500以上"</formula1>
    </dataValidation>
    <dataValidation type="list" allowBlank="1" showInputMessage="1" showErrorMessage="1" sqref="R58 R47 W47 R56 R54 R52 R50 W14:W15 R42:R43 W24:W25 W34:W35 W29:W30 W19:W20 R60 AK12:AK16 AK37:AK39 AK44:AK47" xr:uid="{00000000-0002-0000-1A00-000008000000}">
      <formula1>"■,□"</formula1>
    </dataValidation>
    <dataValidation allowBlank="1" showInputMessage="1" sqref="AB61:AF61 AB48:AF49" xr:uid="{00000000-0002-0000-1A00-000009000000}"/>
    <dataValidation type="list" allowBlank="1" showInputMessage="1" sqref="AB62:AF62" xr:uid="{00000000-0002-0000-1A00-00000A000000}">
      <formula1>$AS$62:$AV$62</formula1>
    </dataValidation>
    <dataValidation type="list" allowBlank="1" showInputMessage="1" sqref="F12:H12" xr:uid="{00000000-0002-0000-1A00-00000B000000}">
      <formula1>"5,4,3,2,1"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unlocked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tabColor rgb="FF92D050"/>
  </sheetPr>
  <dimension ref="A1:AW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9"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970" t="s">
        <v>1667</v>
      </c>
      <c r="AN1" s="1971"/>
      <c r="AO1" s="1971"/>
      <c r="AP1" s="1971"/>
      <c r="AQ1" s="1972"/>
      <c r="AR1" s="62"/>
      <c r="AS1" s="62"/>
      <c r="AT1" s="62"/>
      <c r="AU1" s="62"/>
      <c r="AV1" s="62"/>
      <c r="AW1" s="62"/>
    </row>
    <row r="2" spans="1:49"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96"/>
      <c r="AM2" s="1860" t="s">
        <v>266</v>
      </c>
      <c r="AN2" s="1861"/>
      <c r="AO2" s="1861"/>
      <c r="AP2" s="1663">
        <v>1</v>
      </c>
      <c r="AQ2" s="1865"/>
      <c r="AR2" s="62"/>
      <c r="AS2" s="62"/>
      <c r="AT2" s="62"/>
      <c r="AU2" s="62"/>
      <c r="AV2" s="62"/>
      <c r="AW2" s="62"/>
    </row>
    <row r="3" spans="1:49"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97"/>
      <c r="AM3" s="1862"/>
      <c r="AN3" s="1735"/>
      <c r="AO3" s="1735"/>
      <c r="AP3" s="1656"/>
      <c r="AQ3" s="1866"/>
      <c r="AR3" s="62"/>
      <c r="AS3" s="62"/>
      <c r="AT3" s="62"/>
      <c r="AU3" s="62"/>
      <c r="AV3" s="62"/>
      <c r="AW3" s="62"/>
    </row>
    <row r="4" spans="1:49"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98"/>
      <c r="AM4" s="1863"/>
      <c r="AN4" s="1864"/>
      <c r="AO4" s="1864"/>
      <c r="AP4" s="1731"/>
      <c r="AQ4" s="1867"/>
      <c r="AR4" s="62"/>
      <c r="AS4" s="62"/>
      <c r="AT4" s="62"/>
      <c r="AU4" s="62"/>
      <c r="AV4" s="62"/>
      <c r="AW4" s="62"/>
    </row>
    <row r="5" spans="1:49"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c r="AV5" s="62"/>
      <c r="AW5" s="62"/>
    </row>
    <row r="6" spans="1:49"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581"/>
      <c r="AM6" s="581"/>
      <c r="AN6" s="581"/>
      <c r="AO6" s="62"/>
      <c r="AP6" s="62"/>
      <c r="AQ6" s="62"/>
      <c r="AR6" s="62"/>
      <c r="AS6" s="62"/>
      <c r="AT6" s="62"/>
      <c r="AU6" s="62"/>
      <c r="AV6" s="62"/>
      <c r="AW6" s="62"/>
    </row>
    <row r="7" spans="1:49"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581"/>
      <c r="AM7" s="581"/>
      <c r="AN7" s="581"/>
      <c r="AO7" s="125"/>
      <c r="AP7" s="125"/>
      <c r="AQ7" s="125" t="s">
        <v>2813</v>
      </c>
      <c r="AR7" s="62"/>
      <c r="AS7" s="62"/>
      <c r="AT7" s="62"/>
      <c r="AU7" s="62"/>
      <c r="AV7" s="62"/>
      <c r="AW7" s="62"/>
    </row>
    <row r="8" spans="1:49"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581"/>
      <c r="AM8" s="581"/>
      <c r="AN8" s="581"/>
      <c r="AO8" s="125"/>
      <c r="AP8" s="125"/>
      <c r="AQ8" s="125"/>
      <c r="AR8" s="62"/>
      <c r="AS8" s="62"/>
      <c r="AT8" s="62"/>
      <c r="AU8" s="62"/>
      <c r="AV8" s="62"/>
      <c r="AW8" s="62"/>
    </row>
    <row r="9" spans="1:49" ht="12" customHeight="1" thickBot="1">
      <c r="A9" s="155" t="s">
        <v>626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581"/>
      <c r="AM9" s="581"/>
      <c r="AN9" s="581"/>
      <c r="AO9" s="62"/>
      <c r="AP9" s="62"/>
      <c r="AQ9" s="62"/>
      <c r="AR9" s="62"/>
      <c r="AS9" s="62"/>
      <c r="AT9" s="62"/>
      <c r="AU9" s="62"/>
      <c r="AV9" s="62"/>
      <c r="AW9" s="62"/>
    </row>
    <row r="10" spans="1:49" ht="12" customHeight="1">
      <c r="A10" s="523"/>
      <c r="B10" s="1687" t="s">
        <v>112</v>
      </c>
      <c r="C10" s="1688"/>
      <c r="D10" s="1688"/>
      <c r="E10" s="1689"/>
      <c r="F10" s="1690" t="s">
        <v>24</v>
      </c>
      <c r="G10" s="1691"/>
      <c r="H10" s="1692"/>
      <c r="I10" s="1690" t="s">
        <v>113</v>
      </c>
      <c r="J10" s="1691"/>
      <c r="K10" s="1691"/>
      <c r="L10" s="1692"/>
      <c r="M10" s="524"/>
      <c r="N10" s="518"/>
      <c r="O10" s="518"/>
      <c r="P10" s="518"/>
      <c r="Q10" s="518"/>
      <c r="R10" s="518"/>
      <c r="S10" s="518"/>
      <c r="T10" s="518"/>
      <c r="U10" s="518"/>
      <c r="V10" s="518" t="s">
        <v>114</v>
      </c>
      <c r="W10" s="518"/>
      <c r="X10" s="518"/>
      <c r="Y10" s="518"/>
      <c r="Z10" s="518"/>
      <c r="AA10" s="518"/>
      <c r="AB10" s="518"/>
      <c r="AC10" s="518"/>
      <c r="AD10" s="518"/>
      <c r="AE10" s="518"/>
      <c r="AF10" s="518"/>
      <c r="AG10" s="518"/>
      <c r="AH10" s="518"/>
      <c r="AI10" s="518"/>
      <c r="AJ10" s="518"/>
      <c r="AK10" s="146"/>
      <c r="AL10" s="148"/>
      <c r="AM10" s="148"/>
      <c r="AN10" s="525" t="s">
        <v>414</v>
      </c>
      <c r="AO10" s="1690" t="s">
        <v>116</v>
      </c>
      <c r="AP10" s="1691"/>
      <c r="AQ10" s="1696"/>
      <c r="AR10" s="62"/>
      <c r="AS10" s="62"/>
      <c r="AT10" s="62"/>
      <c r="AU10" s="62"/>
      <c r="AV10" s="62"/>
      <c r="AW10" s="62"/>
    </row>
    <row r="11" spans="1:49"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131"/>
      <c r="AK11" s="1681" t="s">
        <v>117</v>
      </c>
      <c r="AL11" s="1682"/>
      <c r="AM11" s="1682"/>
      <c r="AN11" s="1683"/>
      <c r="AO11" s="1678" t="s">
        <v>1762</v>
      </c>
      <c r="AP11" s="1679"/>
      <c r="AQ11" s="1697"/>
      <c r="AR11" s="62"/>
      <c r="AS11" s="62"/>
      <c r="AT11" s="62"/>
      <c r="AU11" s="62"/>
      <c r="AV11" s="62"/>
      <c r="AW11" s="62"/>
    </row>
    <row r="12" spans="1:49" ht="12" customHeight="1">
      <c r="A12" s="1665" t="s">
        <v>1241</v>
      </c>
      <c r="B12" s="151" t="s">
        <v>1536</v>
      </c>
      <c r="C12" s="152"/>
      <c r="D12" s="152"/>
      <c r="E12" s="153"/>
      <c r="F12" s="1705" t="str">
        <f>自己評価書表紙!O54</f>
        <v>-</v>
      </c>
      <c r="G12" s="1706"/>
      <c r="H12" s="1707"/>
      <c r="I12" s="529" t="s">
        <v>102</v>
      </c>
      <c r="J12" s="146"/>
      <c r="K12" s="146"/>
      <c r="L12" s="177"/>
      <c r="M12" s="529" t="s">
        <v>906</v>
      </c>
      <c r="N12" s="146"/>
      <c r="O12" s="146"/>
      <c r="P12" s="177"/>
      <c r="Q12" s="146"/>
      <c r="R12" s="704" t="s">
        <v>953</v>
      </c>
      <c r="S12" s="146" t="s">
        <v>911</v>
      </c>
      <c r="T12" s="146"/>
      <c r="U12" s="146"/>
      <c r="V12" s="146"/>
      <c r="W12" s="704" t="s">
        <v>917</v>
      </c>
      <c r="X12" s="146" t="s">
        <v>912</v>
      </c>
      <c r="Y12" s="146"/>
      <c r="Z12" s="146"/>
      <c r="AA12" s="146"/>
      <c r="AB12" s="704" t="s">
        <v>909</v>
      </c>
      <c r="AC12" s="146" t="s">
        <v>129</v>
      </c>
      <c r="AD12" s="146"/>
      <c r="AE12" s="146"/>
      <c r="AF12" s="146"/>
      <c r="AG12" s="146"/>
      <c r="AH12" s="146"/>
      <c r="AI12" s="146"/>
      <c r="AJ12" s="177"/>
      <c r="AK12" s="706" t="s">
        <v>1085</v>
      </c>
      <c r="AL12" s="64" t="s">
        <v>1018</v>
      </c>
      <c r="AM12" s="64"/>
      <c r="AN12" s="64"/>
      <c r="AO12" s="143"/>
      <c r="AP12" s="113"/>
      <c r="AQ12" s="537"/>
      <c r="AR12" s="62"/>
      <c r="AS12" s="62"/>
      <c r="AT12" s="62"/>
      <c r="AU12" s="62"/>
      <c r="AV12" s="62"/>
      <c r="AW12" s="62"/>
    </row>
    <row r="13" spans="1:49" ht="12" customHeight="1">
      <c r="A13" s="1666"/>
      <c r="B13" s="124" t="s">
        <v>1320</v>
      </c>
      <c r="C13" s="62"/>
      <c r="D13" s="62"/>
      <c r="E13" s="107"/>
      <c r="F13" s="111"/>
      <c r="G13" s="108"/>
      <c r="H13" s="112"/>
      <c r="I13" s="124"/>
      <c r="J13" s="62"/>
      <c r="K13" s="62"/>
      <c r="L13" s="107"/>
      <c r="M13" s="127"/>
      <c r="N13" s="116"/>
      <c r="O13" s="116"/>
      <c r="P13" s="157"/>
      <c r="Q13" s="62" t="s">
        <v>1009</v>
      </c>
      <c r="R13" s="63" t="s">
        <v>1669</v>
      </c>
      <c r="S13" s="62"/>
      <c r="T13" s="62"/>
      <c r="U13" s="62"/>
      <c r="V13" s="62"/>
      <c r="W13" s="63"/>
      <c r="X13" s="62"/>
      <c r="Y13" s="62"/>
      <c r="Z13" s="62"/>
      <c r="AA13" s="62"/>
      <c r="AB13" s="62" t="s">
        <v>1616</v>
      </c>
      <c r="AC13" s="1813"/>
      <c r="AD13" s="1813"/>
      <c r="AE13" s="1813"/>
      <c r="AF13" s="1813"/>
      <c r="AG13" s="62" t="s">
        <v>1617</v>
      </c>
      <c r="AH13" s="62"/>
      <c r="AI13" s="62"/>
      <c r="AJ13" s="107"/>
      <c r="AK13" s="693" t="s">
        <v>1085</v>
      </c>
      <c r="AL13" s="63" t="s">
        <v>1585</v>
      </c>
      <c r="AM13" s="63"/>
      <c r="AN13" s="63"/>
      <c r="AO13" s="124"/>
      <c r="AP13" s="62"/>
      <c r="AQ13" s="110"/>
      <c r="AR13" s="62"/>
      <c r="AS13" s="62"/>
      <c r="AT13" s="62"/>
      <c r="AU13" s="62"/>
      <c r="AV13" s="62"/>
      <c r="AW13" s="62"/>
    </row>
    <row r="14" spans="1:49" ht="12" customHeight="1">
      <c r="A14" s="1666"/>
      <c r="B14" s="124" t="s">
        <v>1321</v>
      </c>
      <c r="C14" s="62"/>
      <c r="D14" s="62"/>
      <c r="E14" s="107"/>
      <c r="F14" s="124"/>
      <c r="G14" s="62"/>
      <c r="H14" s="107"/>
      <c r="I14" s="124"/>
      <c r="J14" s="62"/>
      <c r="K14" s="62"/>
      <c r="L14" s="107"/>
      <c r="M14" s="143" t="s">
        <v>1249</v>
      </c>
      <c r="N14" s="113"/>
      <c r="O14" s="113"/>
      <c r="P14" s="115"/>
      <c r="Q14" s="113" t="s">
        <v>1339</v>
      </c>
      <c r="R14" s="113" t="s">
        <v>928</v>
      </c>
      <c r="S14" s="113"/>
      <c r="T14" s="113"/>
      <c r="U14" s="113"/>
      <c r="V14" s="113"/>
      <c r="W14" s="113"/>
      <c r="X14" s="113"/>
      <c r="Y14" s="113"/>
      <c r="Z14" s="113"/>
      <c r="AA14" s="113"/>
      <c r="AB14" s="113" t="s">
        <v>416</v>
      </c>
      <c r="AC14" s="1756"/>
      <c r="AD14" s="1756"/>
      <c r="AE14" s="1756"/>
      <c r="AF14" s="1756"/>
      <c r="AG14" s="113" t="s">
        <v>785</v>
      </c>
      <c r="AH14" s="113"/>
      <c r="AI14" s="113"/>
      <c r="AJ14" s="115"/>
      <c r="AK14" s="693" t="s">
        <v>1085</v>
      </c>
      <c r="AL14" s="63" t="s">
        <v>1607</v>
      </c>
      <c r="AM14" s="63"/>
      <c r="AN14" s="63"/>
      <c r="AO14" s="124"/>
      <c r="AP14" s="62"/>
      <c r="AQ14" s="110"/>
      <c r="AR14" s="62"/>
      <c r="AS14" s="62"/>
      <c r="AT14" s="62"/>
      <c r="AU14" s="62"/>
      <c r="AV14" s="62"/>
      <c r="AW14" s="62"/>
    </row>
    <row r="15" spans="1:49" ht="12" customHeight="1">
      <c r="A15" s="1666"/>
      <c r="B15" s="124" t="s">
        <v>1250</v>
      </c>
      <c r="C15" s="62"/>
      <c r="D15" s="62"/>
      <c r="E15" s="107"/>
      <c r="F15" s="124"/>
      <c r="G15" s="62"/>
      <c r="H15" s="107"/>
      <c r="I15" s="124"/>
      <c r="J15" s="62"/>
      <c r="K15" s="62"/>
      <c r="L15" s="107"/>
      <c r="M15" s="124" t="s">
        <v>1251</v>
      </c>
      <c r="N15" s="62"/>
      <c r="O15" s="62"/>
      <c r="P15" s="107"/>
      <c r="Q15" s="62"/>
      <c r="R15" s="62" t="s">
        <v>930</v>
      </c>
      <c r="S15" s="62"/>
      <c r="T15" s="62"/>
      <c r="U15" s="62"/>
      <c r="V15" s="62"/>
      <c r="W15" s="694" t="s">
        <v>953</v>
      </c>
      <c r="X15" s="62" t="s">
        <v>931</v>
      </c>
      <c r="Y15" s="62"/>
      <c r="Z15" s="62"/>
      <c r="AA15" s="62"/>
      <c r="AB15" s="62" t="s">
        <v>416</v>
      </c>
      <c r="AC15" s="1699"/>
      <c r="AD15" s="1699"/>
      <c r="AE15" s="1699"/>
      <c r="AF15" s="1699"/>
      <c r="AG15" s="62" t="s">
        <v>785</v>
      </c>
      <c r="AH15" s="62"/>
      <c r="AI15" s="62"/>
      <c r="AJ15" s="62"/>
      <c r="AK15" s="693" t="s">
        <v>1085</v>
      </c>
      <c r="AL15" s="63" t="s">
        <v>393</v>
      </c>
      <c r="AM15" s="63"/>
      <c r="AN15" s="63"/>
      <c r="AO15" s="124"/>
      <c r="AP15" s="62"/>
      <c r="AQ15" s="110"/>
      <c r="AR15" s="62"/>
      <c r="AS15" s="62"/>
      <c r="AT15" s="62"/>
      <c r="AU15" s="62"/>
      <c r="AV15" s="62"/>
      <c r="AW15" s="62"/>
    </row>
    <row r="16" spans="1:49" ht="12" customHeight="1">
      <c r="A16" s="1666"/>
      <c r="B16" s="124"/>
      <c r="C16" s="62"/>
      <c r="D16" s="62"/>
      <c r="E16" s="107"/>
      <c r="F16" s="124"/>
      <c r="G16" s="62"/>
      <c r="H16" s="107"/>
      <c r="I16" s="124"/>
      <c r="J16" s="62"/>
      <c r="K16" s="62"/>
      <c r="L16" s="107"/>
      <c r="M16" s="124" t="s">
        <v>906</v>
      </c>
      <c r="N16" s="62"/>
      <c r="O16" s="62"/>
      <c r="P16" s="107"/>
      <c r="Q16" s="62"/>
      <c r="R16" s="62"/>
      <c r="S16" s="62"/>
      <c r="T16" s="62"/>
      <c r="U16" s="62"/>
      <c r="V16" s="62"/>
      <c r="W16" s="694" t="s">
        <v>953</v>
      </c>
      <c r="X16" s="62" t="s">
        <v>932</v>
      </c>
      <c r="Y16" s="62"/>
      <c r="Z16" s="62"/>
      <c r="AA16" s="62"/>
      <c r="AB16" s="62" t="s">
        <v>1616</v>
      </c>
      <c r="AC16" s="1699"/>
      <c r="AD16" s="1699"/>
      <c r="AE16" s="1699"/>
      <c r="AF16" s="1699"/>
      <c r="AG16" s="62" t="s">
        <v>1617</v>
      </c>
      <c r="AH16" s="62"/>
      <c r="AI16" s="62"/>
      <c r="AJ16" s="62"/>
      <c r="AK16" s="693" t="s">
        <v>1085</v>
      </c>
      <c r="AL16" s="1986" t="s">
        <v>489</v>
      </c>
      <c r="AM16" s="1986"/>
      <c r="AN16" s="1987"/>
      <c r="AO16" s="124"/>
      <c r="AP16" s="62"/>
      <c r="AQ16" s="110"/>
      <c r="AR16" s="62"/>
      <c r="AS16" s="62"/>
      <c r="AT16" s="62"/>
      <c r="AU16" s="62"/>
      <c r="AV16" s="62"/>
      <c r="AW16" s="62"/>
    </row>
    <row r="17" spans="1:49" ht="12" customHeight="1">
      <c r="A17" s="1666"/>
      <c r="B17" s="1713" t="str">
        <f>IF(自己評価書表紙!A54="□","■選択無","□選択無")</f>
        <v>■選択無</v>
      </c>
      <c r="C17" s="1714"/>
      <c r="D17" s="1714"/>
      <c r="E17" s="1715"/>
      <c r="F17" s="124"/>
      <c r="G17" s="62"/>
      <c r="H17" s="107"/>
      <c r="I17" s="124"/>
      <c r="J17" s="62"/>
      <c r="K17" s="62"/>
      <c r="L17" s="107"/>
      <c r="M17" s="127"/>
      <c r="N17" s="116"/>
      <c r="O17" s="116"/>
      <c r="P17" s="157"/>
      <c r="Q17" s="62"/>
      <c r="R17" s="62" t="s">
        <v>933</v>
      </c>
      <c r="S17" s="62"/>
      <c r="T17" s="62"/>
      <c r="U17" s="62"/>
      <c r="V17" s="62"/>
      <c r="W17" s="62"/>
      <c r="X17" s="116"/>
      <c r="Y17" s="116"/>
      <c r="Z17" s="116"/>
      <c r="AA17" s="62"/>
      <c r="AB17" s="62" t="s">
        <v>1348</v>
      </c>
      <c r="AC17" s="1813"/>
      <c r="AD17" s="1813"/>
      <c r="AE17" s="1813"/>
      <c r="AF17" s="1813"/>
      <c r="AG17" s="62" t="s">
        <v>1950</v>
      </c>
      <c r="AH17" s="62"/>
      <c r="AI17" s="62"/>
      <c r="AJ17" s="62"/>
      <c r="AK17" s="109"/>
      <c r="AL17" s="63"/>
      <c r="AM17" s="63"/>
      <c r="AN17" s="63"/>
      <c r="AO17" s="124"/>
      <c r="AP17" s="62"/>
      <c r="AQ17" s="110"/>
      <c r="AR17" s="62"/>
      <c r="AS17" s="62"/>
      <c r="AT17" s="62"/>
      <c r="AU17" s="62"/>
      <c r="AV17" s="62"/>
      <c r="AW17" s="62"/>
    </row>
    <row r="18" spans="1:49" ht="12" customHeight="1">
      <c r="A18" s="1666"/>
      <c r="B18" s="124"/>
      <c r="C18" s="62"/>
      <c r="D18" s="62"/>
      <c r="E18" s="107"/>
      <c r="F18" s="124"/>
      <c r="G18" s="62"/>
      <c r="H18" s="107"/>
      <c r="I18" s="124"/>
      <c r="J18" s="62"/>
      <c r="K18" s="62"/>
      <c r="L18" s="107"/>
      <c r="M18" s="143" t="s">
        <v>1670</v>
      </c>
      <c r="N18" s="113"/>
      <c r="O18" s="113"/>
      <c r="P18" s="115"/>
      <c r="Q18" s="113"/>
      <c r="R18" s="705" t="s">
        <v>1615</v>
      </c>
      <c r="S18" s="113" t="s">
        <v>1671</v>
      </c>
      <c r="T18" s="113"/>
      <c r="U18" s="113"/>
      <c r="V18" s="113"/>
      <c r="W18" s="113"/>
      <c r="X18" s="113"/>
      <c r="Y18" s="113"/>
      <c r="Z18" s="113"/>
      <c r="AA18" s="113"/>
      <c r="AB18" s="113"/>
      <c r="AC18" s="113"/>
      <c r="AD18" s="113"/>
      <c r="AE18" s="113"/>
      <c r="AF18" s="113"/>
      <c r="AG18" s="113"/>
      <c r="AH18" s="113"/>
      <c r="AI18" s="113"/>
      <c r="AJ18" s="115"/>
      <c r="AK18" s="109"/>
      <c r="AL18" s="63"/>
      <c r="AM18" s="63"/>
      <c r="AN18" s="63"/>
      <c r="AO18" s="124"/>
      <c r="AP18" s="62"/>
      <c r="AQ18" s="110"/>
      <c r="AR18" s="62"/>
      <c r="AS18" s="62"/>
      <c r="AT18" s="62"/>
      <c r="AU18" s="62"/>
      <c r="AV18" s="62"/>
      <c r="AW18" s="62"/>
    </row>
    <row r="19" spans="1:49" ht="12" customHeight="1">
      <c r="A19" s="1666"/>
      <c r="B19" s="124"/>
      <c r="C19" s="62"/>
      <c r="D19" s="62"/>
      <c r="E19" s="107"/>
      <c r="F19" s="124"/>
      <c r="G19" s="62"/>
      <c r="H19" s="107"/>
      <c r="I19" s="124"/>
      <c r="J19" s="62"/>
      <c r="K19" s="62"/>
      <c r="L19" s="107"/>
      <c r="M19" s="124"/>
      <c r="N19" s="62"/>
      <c r="O19" s="62"/>
      <c r="P19" s="107"/>
      <c r="Q19" s="175" t="s">
        <v>1363</v>
      </c>
      <c r="R19" s="175" t="s">
        <v>1672</v>
      </c>
      <c r="S19" s="175"/>
      <c r="T19" s="175"/>
      <c r="U19" s="722" t="s">
        <v>1675</v>
      </c>
      <c r="V19" s="175" t="s">
        <v>1537</v>
      </c>
      <c r="W19" s="175"/>
      <c r="X19" s="722" t="s">
        <v>1675</v>
      </c>
      <c r="Y19" s="175" t="s">
        <v>1341</v>
      </c>
      <c r="Z19" s="175"/>
      <c r="AA19" s="175"/>
      <c r="AB19" s="175" t="s">
        <v>416</v>
      </c>
      <c r="AC19" s="1984"/>
      <c r="AD19" s="1984"/>
      <c r="AE19" s="1984"/>
      <c r="AF19" s="1984"/>
      <c r="AG19" s="175" t="s">
        <v>785</v>
      </c>
      <c r="AH19" s="175"/>
      <c r="AI19" s="175"/>
      <c r="AJ19" s="643"/>
      <c r="AK19" s="109"/>
      <c r="AL19" s="63"/>
      <c r="AM19" s="63"/>
      <c r="AN19" s="63"/>
      <c r="AO19" s="124"/>
      <c r="AP19" s="62"/>
      <c r="AQ19" s="110"/>
      <c r="AR19" s="62"/>
      <c r="AS19" s="62"/>
      <c r="AT19" s="62"/>
      <c r="AU19" s="62"/>
      <c r="AV19" s="62"/>
      <c r="AW19" s="62"/>
    </row>
    <row r="20" spans="1:49" ht="12" customHeight="1">
      <c r="A20" s="1666"/>
      <c r="B20" s="124"/>
      <c r="C20" s="62"/>
      <c r="D20" s="62"/>
      <c r="E20" s="107"/>
      <c r="F20" s="124"/>
      <c r="G20" s="62"/>
      <c r="H20" s="107"/>
      <c r="I20" s="124"/>
      <c r="J20" s="62"/>
      <c r="K20" s="62"/>
      <c r="L20" s="107"/>
      <c r="M20" s="124"/>
      <c r="N20" s="62"/>
      <c r="O20" s="62"/>
      <c r="P20" s="107"/>
      <c r="Q20" s="62"/>
      <c r="R20" s="62" t="s">
        <v>1673</v>
      </c>
      <c r="S20" s="62"/>
      <c r="T20" s="62"/>
      <c r="U20" s="62"/>
      <c r="V20" s="62"/>
      <c r="W20" s="62"/>
      <c r="X20" s="62"/>
      <c r="Y20" s="62"/>
      <c r="Z20" s="62"/>
      <c r="AA20" s="62"/>
      <c r="AB20" s="62"/>
      <c r="AC20" s="62"/>
      <c r="AD20" s="62"/>
      <c r="AE20" s="62"/>
      <c r="AF20" s="62"/>
      <c r="AG20" s="62"/>
      <c r="AH20" s="62"/>
      <c r="AI20" s="62"/>
      <c r="AJ20" s="62"/>
      <c r="AK20" s="109"/>
      <c r="AL20" s="63"/>
      <c r="AM20" s="63"/>
      <c r="AN20" s="63"/>
      <c r="AO20" s="124"/>
      <c r="AP20" s="62"/>
      <c r="AQ20" s="110"/>
      <c r="AR20" s="62"/>
      <c r="AS20" s="62"/>
      <c r="AT20" s="62"/>
      <c r="AU20" s="62"/>
      <c r="AV20" s="62"/>
      <c r="AW20" s="62"/>
    </row>
    <row r="21" spans="1:49" ht="12" customHeight="1">
      <c r="A21" s="1666"/>
      <c r="B21" s="124"/>
      <c r="C21" s="62"/>
      <c r="D21" s="62"/>
      <c r="E21" s="107"/>
      <c r="F21" s="124"/>
      <c r="G21" s="62"/>
      <c r="H21" s="107"/>
      <c r="I21" s="124"/>
      <c r="J21" s="62"/>
      <c r="K21" s="62"/>
      <c r="L21" s="107"/>
      <c r="M21" s="124"/>
      <c r="N21" s="62"/>
      <c r="O21" s="62"/>
      <c r="P21" s="107"/>
      <c r="Q21" s="62"/>
      <c r="R21" s="62" t="s">
        <v>1674</v>
      </c>
      <c r="S21" s="62"/>
      <c r="T21" s="62"/>
      <c r="U21" s="62"/>
      <c r="V21" s="62"/>
      <c r="W21" s="694" t="s">
        <v>538</v>
      </c>
      <c r="X21" s="535" t="s">
        <v>2</v>
      </c>
      <c r="Y21" s="62"/>
      <c r="Z21" s="62"/>
      <c r="AA21" s="62"/>
      <c r="AB21" s="62"/>
      <c r="AC21" s="62"/>
      <c r="AD21" s="62"/>
      <c r="AE21" s="62"/>
      <c r="AF21" s="62"/>
      <c r="AG21" s="62"/>
      <c r="AH21" s="62"/>
      <c r="AI21" s="62"/>
      <c r="AJ21" s="107"/>
      <c r="AK21" s="109"/>
      <c r="AL21" s="63"/>
      <c r="AM21" s="63"/>
      <c r="AN21" s="63"/>
      <c r="AO21" s="124"/>
      <c r="AP21" s="62"/>
      <c r="AQ21" s="110"/>
      <c r="AR21" s="62"/>
      <c r="AS21" s="62"/>
      <c r="AT21" s="62"/>
      <c r="AU21" s="62"/>
      <c r="AV21" s="62"/>
      <c r="AW21" s="62"/>
    </row>
    <row r="22" spans="1:49" ht="12" customHeight="1">
      <c r="A22" s="1666"/>
      <c r="B22" s="124"/>
      <c r="C22" s="62"/>
      <c r="D22" s="62"/>
      <c r="E22" s="107"/>
      <c r="F22" s="124"/>
      <c r="G22" s="62"/>
      <c r="H22" s="107"/>
      <c r="I22" s="124"/>
      <c r="J22" s="62"/>
      <c r="K22" s="62"/>
      <c r="L22" s="107"/>
      <c r="M22" s="124"/>
      <c r="N22" s="62"/>
      <c r="O22" s="62"/>
      <c r="P22" s="107"/>
      <c r="Q22" s="62"/>
      <c r="R22" s="62"/>
      <c r="S22" s="62"/>
      <c r="T22" s="62"/>
      <c r="U22" s="62"/>
      <c r="V22" s="62"/>
      <c r="W22" s="694" t="s">
        <v>1526</v>
      </c>
      <c r="X22" s="155" t="s">
        <v>4</v>
      </c>
      <c r="Y22" s="62"/>
      <c r="Z22" s="62"/>
      <c r="AA22" s="62"/>
      <c r="AB22" s="62"/>
      <c r="AC22" s="62"/>
      <c r="AD22" s="62"/>
      <c r="AE22" s="62"/>
      <c r="AF22" s="62"/>
      <c r="AG22" s="62"/>
      <c r="AH22" s="62"/>
      <c r="AI22" s="62"/>
      <c r="AJ22" s="107"/>
      <c r="AK22" s="109"/>
      <c r="AL22" s="63"/>
      <c r="AM22" s="63"/>
      <c r="AN22" s="63"/>
      <c r="AO22" s="124"/>
      <c r="AP22" s="62"/>
      <c r="AQ22" s="110"/>
      <c r="AR22" s="62"/>
      <c r="AS22" s="62"/>
      <c r="AT22" s="62"/>
      <c r="AU22" s="62"/>
      <c r="AV22" s="62"/>
      <c r="AW22" s="62"/>
    </row>
    <row r="23" spans="1:49" ht="12" customHeight="1">
      <c r="A23" s="1666"/>
      <c r="B23" s="124"/>
      <c r="C23" s="62"/>
      <c r="D23" s="62"/>
      <c r="E23" s="107"/>
      <c r="F23" s="124"/>
      <c r="G23" s="62"/>
      <c r="H23" s="107"/>
      <c r="I23" s="124"/>
      <c r="J23" s="62"/>
      <c r="K23" s="62"/>
      <c r="L23" s="107"/>
      <c r="M23" s="124"/>
      <c r="N23" s="62"/>
      <c r="O23" s="62"/>
      <c r="P23" s="107"/>
      <c r="Q23" s="62"/>
      <c r="R23" s="62"/>
      <c r="S23" s="62"/>
      <c r="T23" s="62"/>
      <c r="U23" s="62"/>
      <c r="V23" s="62"/>
      <c r="W23" s="694" t="s">
        <v>1526</v>
      </c>
      <c r="X23" s="155" t="s">
        <v>5</v>
      </c>
      <c r="Y23" s="62"/>
      <c r="Z23" s="62"/>
      <c r="AA23" s="62"/>
      <c r="AB23" s="62"/>
      <c r="AC23" s="62"/>
      <c r="AD23" s="62"/>
      <c r="AE23" s="62"/>
      <c r="AF23" s="62"/>
      <c r="AG23" s="62"/>
      <c r="AH23" s="62"/>
      <c r="AI23" s="62"/>
      <c r="AJ23" s="107"/>
      <c r="AK23" s="109"/>
      <c r="AL23" s="63"/>
      <c r="AM23" s="63"/>
      <c r="AN23" s="63"/>
      <c r="AO23" s="124"/>
      <c r="AP23" s="62"/>
      <c r="AQ23" s="110"/>
      <c r="AR23" s="62"/>
      <c r="AS23" s="62"/>
      <c r="AT23" s="62"/>
      <c r="AU23" s="62"/>
      <c r="AV23" s="62"/>
      <c r="AW23" s="62"/>
    </row>
    <row r="24" spans="1:49" ht="12" customHeight="1">
      <c r="A24" s="1666"/>
      <c r="B24" s="124"/>
      <c r="C24" s="62"/>
      <c r="D24" s="62"/>
      <c r="E24" s="107"/>
      <c r="F24" s="124"/>
      <c r="G24" s="62"/>
      <c r="H24" s="107"/>
      <c r="I24" s="124"/>
      <c r="J24" s="62"/>
      <c r="K24" s="62"/>
      <c r="L24" s="107"/>
      <c r="M24" s="124"/>
      <c r="N24" s="62"/>
      <c r="O24" s="62"/>
      <c r="P24" s="107"/>
      <c r="Q24" s="175" t="s">
        <v>479</v>
      </c>
      <c r="R24" s="175" t="s">
        <v>6</v>
      </c>
      <c r="S24" s="175"/>
      <c r="T24" s="175"/>
      <c r="U24" s="175"/>
      <c r="V24" s="175"/>
      <c r="W24" s="175"/>
      <c r="X24" s="175"/>
      <c r="Y24" s="175"/>
      <c r="Z24" s="175"/>
      <c r="AA24" s="175"/>
      <c r="AB24" s="175"/>
      <c r="AC24" s="175"/>
      <c r="AD24" s="175"/>
      <c r="AE24" s="175"/>
      <c r="AF24" s="175"/>
      <c r="AG24" s="175"/>
      <c r="AH24" s="175"/>
      <c r="AI24" s="175"/>
      <c r="AJ24" s="643"/>
      <c r="AK24" s="109"/>
      <c r="AL24" s="63"/>
      <c r="AM24" s="63"/>
      <c r="AN24" s="63"/>
      <c r="AO24" s="124"/>
      <c r="AP24" s="62"/>
      <c r="AQ24" s="110"/>
      <c r="AR24" s="62"/>
      <c r="AS24" s="62"/>
      <c r="AT24" s="62"/>
      <c r="AU24" s="62"/>
      <c r="AV24" s="62"/>
      <c r="AW24" s="62"/>
    </row>
    <row r="25" spans="1:49" ht="12" customHeight="1">
      <c r="A25" s="1666"/>
      <c r="B25" s="124"/>
      <c r="C25" s="62"/>
      <c r="D25" s="62"/>
      <c r="E25" s="107"/>
      <c r="F25" s="124"/>
      <c r="G25" s="62"/>
      <c r="H25" s="107"/>
      <c r="I25" s="124"/>
      <c r="J25" s="62"/>
      <c r="K25" s="62"/>
      <c r="L25" s="107"/>
      <c r="M25" s="124"/>
      <c r="N25" s="62"/>
      <c r="O25" s="62"/>
      <c r="P25" s="107"/>
      <c r="Q25" s="62"/>
      <c r="R25" s="62" t="s">
        <v>906</v>
      </c>
      <c r="S25" s="62"/>
      <c r="T25" s="62" t="s">
        <v>1348</v>
      </c>
      <c r="U25" s="694" t="s">
        <v>953</v>
      </c>
      <c r="V25" s="62" t="s">
        <v>911</v>
      </c>
      <c r="W25" s="62"/>
      <c r="X25" s="62"/>
      <c r="Y25" s="62"/>
      <c r="Z25" s="694" t="s">
        <v>917</v>
      </c>
      <c r="AA25" s="62" t="s">
        <v>912</v>
      </c>
      <c r="AB25" s="62"/>
      <c r="AC25" s="62"/>
      <c r="AD25" s="62"/>
      <c r="AE25" s="694" t="s">
        <v>909</v>
      </c>
      <c r="AF25" s="62" t="s">
        <v>1538</v>
      </c>
      <c r="AG25" s="62"/>
      <c r="AH25" s="62"/>
      <c r="AI25" s="62"/>
      <c r="AJ25" s="62"/>
      <c r="AK25" s="109"/>
      <c r="AL25" s="63"/>
      <c r="AM25" s="63"/>
      <c r="AN25" s="63"/>
      <c r="AO25" s="124"/>
      <c r="AP25" s="62"/>
      <c r="AQ25" s="110"/>
      <c r="AR25" s="62"/>
      <c r="AS25" s="62"/>
      <c r="AT25" s="62"/>
      <c r="AU25" s="62"/>
      <c r="AV25" s="62"/>
      <c r="AW25" s="62"/>
    </row>
    <row r="26" spans="1:49" ht="12" customHeight="1">
      <c r="A26" s="1666"/>
      <c r="B26" s="124"/>
      <c r="C26" s="62"/>
      <c r="D26" s="62"/>
      <c r="E26" s="107"/>
      <c r="F26" s="124"/>
      <c r="G26" s="62"/>
      <c r="H26" s="107"/>
      <c r="I26" s="124"/>
      <c r="J26" s="62"/>
      <c r="K26" s="62"/>
      <c r="L26" s="107"/>
      <c r="M26" s="124"/>
      <c r="N26" s="62"/>
      <c r="O26" s="62"/>
      <c r="P26" s="107"/>
      <c r="Q26" s="62"/>
      <c r="R26" s="62" t="s">
        <v>7</v>
      </c>
      <c r="S26" s="62"/>
      <c r="T26" s="62"/>
      <c r="U26" s="62"/>
      <c r="V26" s="62"/>
      <c r="W26" s="62"/>
      <c r="X26" s="62"/>
      <c r="Y26" s="62"/>
      <c r="Z26" s="62"/>
      <c r="AA26" s="62"/>
      <c r="AB26" s="62" t="s">
        <v>1348</v>
      </c>
      <c r="AC26" s="1699"/>
      <c r="AD26" s="1699"/>
      <c r="AE26" s="1699"/>
      <c r="AF26" s="1699"/>
      <c r="AG26" s="62" t="s">
        <v>1950</v>
      </c>
      <c r="AH26" s="62"/>
      <c r="AI26" s="62"/>
      <c r="AJ26" s="107"/>
      <c r="AK26" s="109"/>
      <c r="AL26" s="63"/>
      <c r="AM26" s="63"/>
      <c r="AN26" s="63"/>
      <c r="AO26" s="124"/>
      <c r="AP26" s="62"/>
      <c r="AQ26" s="110"/>
      <c r="AR26" s="62"/>
      <c r="AS26" s="62"/>
      <c r="AT26" s="62"/>
      <c r="AU26" s="62"/>
      <c r="AV26" s="62"/>
      <c r="AW26" s="62"/>
    </row>
    <row r="27" spans="1:49" ht="12" customHeight="1">
      <c r="A27" s="1666"/>
      <c r="B27" s="124"/>
      <c r="C27" s="62"/>
      <c r="D27" s="62"/>
      <c r="E27" s="107"/>
      <c r="F27" s="124"/>
      <c r="G27" s="62"/>
      <c r="H27" s="107"/>
      <c r="I27" s="124"/>
      <c r="J27" s="62"/>
      <c r="K27" s="62"/>
      <c r="L27" s="107"/>
      <c r="M27" s="124"/>
      <c r="N27" s="62"/>
      <c r="O27" s="62"/>
      <c r="P27" s="107"/>
      <c r="Q27" s="62"/>
      <c r="R27" s="62" t="s">
        <v>9</v>
      </c>
      <c r="S27" s="62"/>
      <c r="T27" s="62"/>
      <c r="U27" s="62"/>
      <c r="V27" s="62"/>
      <c r="W27" s="62"/>
      <c r="X27" s="62"/>
      <c r="Y27" s="62"/>
      <c r="Z27" s="62"/>
      <c r="AA27" s="62"/>
      <c r="AB27" s="62" t="s">
        <v>1616</v>
      </c>
      <c r="AC27" s="1985"/>
      <c r="AD27" s="1985"/>
      <c r="AE27" s="1985"/>
      <c r="AF27" s="1985"/>
      <c r="AG27" s="62" t="s">
        <v>1617</v>
      </c>
      <c r="AH27" s="62"/>
      <c r="AI27" s="62"/>
      <c r="AJ27" s="107"/>
      <c r="AK27" s="109"/>
      <c r="AL27" s="63"/>
      <c r="AM27" s="63"/>
      <c r="AN27" s="63"/>
      <c r="AO27" s="124"/>
      <c r="AP27" s="62"/>
      <c r="AQ27" s="110"/>
      <c r="AR27" s="62"/>
      <c r="AS27" s="62"/>
      <c r="AT27" s="62"/>
      <c r="AU27" s="62"/>
      <c r="AV27" s="62"/>
      <c r="AW27" s="62"/>
    </row>
    <row r="28" spans="1:49" ht="12" customHeight="1">
      <c r="A28" s="1666"/>
      <c r="B28" s="124"/>
      <c r="C28" s="62"/>
      <c r="D28" s="62"/>
      <c r="E28" s="107"/>
      <c r="F28" s="124"/>
      <c r="G28" s="62"/>
      <c r="H28" s="107"/>
      <c r="I28" s="124"/>
      <c r="J28" s="62"/>
      <c r="K28" s="62"/>
      <c r="L28" s="107"/>
      <c r="M28" s="124"/>
      <c r="N28" s="62"/>
      <c r="O28" s="62"/>
      <c r="P28" s="107"/>
      <c r="Q28" s="175" t="s">
        <v>539</v>
      </c>
      <c r="R28" s="175" t="s">
        <v>10</v>
      </c>
      <c r="S28" s="175"/>
      <c r="T28" s="175"/>
      <c r="U28" s="175"/>
      <c r="V28" s="175"/>
      <c r="W28" s="175"/>
      <c r="X28" s="175"/>
      <c r="Y28" s="175"/>
      <c r="Z28" s="175"/>
      <c r="AA28" s="175"/>
      <c r="AB28" s="176"/>
      <c r="AC28" s="176"/>
      <c r="AD28" s="176"/>
      <c r="AE28" s="176"/>
      <c r="AF28" s="175"/>
      <c r="AG28" s="175"/>
      <c r="AH28" s="175"/>
      <c r="AI28" s="175"/>
      <c r="AJ28" s="643"/>
      <c r="AK28" s="109"/>
      <c r="AL28" s="63"/>
      <c r="AM28" s="63"/>
      <c r="AN28" s="63"/>
      <c r="AO28" s="124"/>
      <c r="AP28" s="62"/>
      <c r="AQ28" s="110"/>
      <c r="AR28" s="62"/>
      <c r="AS28" s="62"/>
      <c r="AT28" s="62"/>
      <c r="AU28" s="62"/>
      <c r="AV28" s="62"/>
      <c r="AW28" s="62"/>
    </row>
    <row r="29" spans="1:49" ht="12" customHeight="1">
      <c r="A29" s="1666"/>
      <c r="B29" s="124"/>
      <c r="C29" s="62"/>
      <c r="D29" s="62"/>
      <c r="E29" s="107"/>
      <c r="F29" s="124"/>
      <c r="G29" s="62"/>
      <c r="H29" s="107"/>
      <c r="I29" s="124"/>
      <c r="J29" s="62"/>
      <c r="K29" s="62"/>
      <c r="L29" s="107"/>
      <c r="M29" s="124"/>
      <c r="N29" s="62"/>
      <c r="O29" s="62"/>
      <c r="P29" s="107"/>
      <c r="Q29" s="62"/>
      <c r="R29" s="62" t="s">
        <v>9</v>
      </c>
      <c r="S29" s="62"/>
      <c r="T29" s="62"/>
      <c r="U29" s="62"/>
      <c r="V29" s="62"/>
      <c r="W29" s="62"/>
      <c r="X29" s="62"/>
      <c r="Y29" s="62"/>
      <c r="Z29" s="62"/>
      <c r="AA29" s="62"/>
      <c r="AB29" s="62" t="s">
        <v>1616</v>
      </c>
      <c r="AC29" s="1699"/>
      <c r="AD29" s="1699"/>
      <c r="AE29" s="1699"/>
      <c r="AF29" s="1699"/>
      <c r="AG29" s="62" t="s">
        <v>1617</v>
      </c>
      <c r="AH29" s="62"/>
      <c r="AI29" s="62"/>
      <c r="AJ29" s="62"/>
      <c r="AK29" s="109"/>
      <c r="AL29" s="63"/>
      <c r="AM29" s="63"/>
      <c r="AN29" s="63"/>
      <c r="AO29" s="124"/>
      <c r="AP29" s="62"/>
      <c r="AQ29" s="110"/>
      <c r="AR29" s="62"/>
      <c r="AS29" s="62"/>
      <c r="AT29" s="62"/>
      <c r="AU29" s="62"/>
      <c r="AV29" s="62"/>
      <c r="AW29" s="62"/>
    </row>
    <row r="30" spans="1:49" ht="12" customHeight="1">
      <c r="A30" s="1666"/>
      <c r="B30" s="124"/>
      <c r="C30" s="62"/>
      <c r="D30" s="62"/>
      <c r="E30" s="107"/>
      <c r="F30" s="124"/>
      <c r="G30" s="62"/>
      <c r="H30" s="107"/>
      <c r="I30" s="124"/>
      <c r="J30" s="62"/>
      <c r="K30" s="62"/>
      <c r="L30" s="107"/>
      <c r="M30" s="124"/>
      <c r="N30" s="62"/>
      <c r="O30" s="62"/>
      <c r="P30" s="107"/>
      <c r="Q30" s="62"/>
      <c r="R30" s="62" t="s">
        <v>1539</v>
      </c>
      <c r="S30" s="62"/>
      <c r="T30" s="62"/>
      <c r="U30" s="62"/>
      <c r="V30" s="62"/>
      <c r="W30" s="62"/>
      <c r="X30" s="62"/>
      <c r="Y30" s="62"/>
      <c r="Z30" s="62"/>
      <c r="AA30" s="62"/>
      <c r="AB30" s="62" t="s">
        <v>1616</v>
      </c>
      <c r="AC30" s="1699"/>
      <c r="AD30" s="1699"/>
      <c r="AE30" s="1699"/>
      <c r="AF30" s="1699"/>
      <c r="AG30" s="62" t="s">
        <v>1617</v>
      </c>
      <c r="AH30" s="62"/>
      <c r="AI30" s="62"/>
      <c r="AJ30" s="62"/>
      <c r="AK30" s="109"/>
      <c r="AL30" s="63"/>
      <c r="AM30" s="63"/>
      <c r="AN30" s="63"/>
      <c r="AO30" s="124"/>
      <c r="AP30" s="62"/>
      <c r="AQ30" s="110"/>
      <c r="AR30" s="62"/>
      <c r="AS30" s="62"/>
      <c r="AT30" s="62"/>
      <c r="AU30" s="62"/>
      <c r="AV30" s="62"/>
      <c r="AW30" s="62"/>
    </row>
    <row r="31" spans="1:49" ht="12" customHeight="1">
      <c r="A31" s="1666"/>
      <c r="B31" s="124"/>
      <c r="C31" s="62"/>
      <c r="D31" s="62"/>
      <c r="E31" s="107"/>
      <c r="F31" s="124"/>
      <c r="G31" s="62"/>
      <c r="H31" s="107"/>
      <c r="I31" s="124"/>
      <c r="J31" s="62"/>
      <c r="K31" s="62"/>
      <c r="L31" s="107"/>
      <c r="M31" s="124"/>
      <c r="N31" s="62"/>
      <c r="O31" s="62"/>
      <c r="P31" s="107"/>
      <c r="Q31" s="62"/>
      <c r="R31" s="62" t="s">
        <v>1325</v>
      </c>
      <c r="S31" s="62"/>
      <c r="T31" s="62"/>
      <c r="U31" s="62"/>
      <c r="V31" s="62"/>
      <c r="W31" s="62"/>
      <c r="X31" s="62"/>
      <c r="Y31" s="62"/>
      <c r="Z31" s="62"/>
      <c r="AA31" s="62"/>
      <c r="AB31" s="62" t="s">
        <v>1354</v>
      </c>
      <c r="AC31" s="1699"/>
      <c r="AD31" s="1699"/>
      <c r="AE31" s="1699"/>
      <c r="AF31" s="1699"/>
      <c r="AG31" s="62" t="s">
        <v>786</v>
      </c>
      <c r="AH31" s="62"/>
      <c r="AI31" s="62"/>
      <c r="AJ31" s="62"/>
      <c r="AK31" s="109"/>
      <c r="AL31" s="63"/>
      <c r="AM31" s="63"/>
      <c r="AN31" s="63"/>
      <c r="AO31" s="124"/>
      <c r="AP31" s="62"/>
      <c r="AQ31" s="110"/>
      <c r="AR31" s="62"/>
      <c r="AS31" s="62"/>
      <c r="AT31" s="62"/>
      <c r="AU31" s="62"/>
      <c r="AV31" s="62"/>
      <c r="AW31" s="62"/>
    </row>
    <row r="32" spans="1:49" ht="12" customHeight="1">
      <c r="A32" s="1666"/>
      <c r="B32" s="124"/>
      <c r="C32" s="62"/>
      <c r="D32" s="62"/>
      <c r="E32" s="107"/>
      <c r="F32" s="124"/>
      <c r="G32" s="62"/>
      <c r="H32" s="107"/>
      <c r="I32" s="124"/>
      <c r="J32" s="62"/>
      <c r="K32" s="62"/>
      <c r="L32" s="107"/>
      <c r="M32" s="124"/>
      <c r="N32" s="62"/>
      <c r="O32" s="62"/>
      <c r="P32" s="107"/>
      <c r="Q32" s="62"/>
      <c r="R32" s="62" t="s">
        <v>719</v>
      </c>
      <c r="S32" s="62"/>
      <c r="T32" s="62"/>
      <c r="U32" s="62"/>
      <c r="V32" s="62"/>
      <c r="W32" s="62"/>
      <c r="X32" s="62"/>
      <c r="Y32" s="62"/>
      <c r="Z32" s="62"/>
      <c r="AA32" s="62"/>
      <c r="AB32" s="62" t="s">
        <v>416</v>
      </c>
      <c r="AC32" s="1977"/>
      <c r="AD32" s="1977"/>
      <c r="AE32" s="62" t="s">
        <v>787</v>
      </c>
      <c r="AF32" s="1709"/>
      <c r="AG32" s="1709"/>
      <c r="AH32" s="62" t="s">
        <v>998</v>
      </c>
      <c r="AI32" s="62"/>
      <c r="AJ32" s="62"/>
      <c r="AK32" s="109"/>
      <c r="AL32" s="63"/>
      <c r="AM32" s="63"/>
      <c r="AN32" s="63"/>
      <c r="AO32" s="124"/>
      <c r="AP32" s="62"/>
      <c r="AQ32" s="110"/>
      <c r="AR32" s="62"/>
      <c r="AS32" s="62"/>
      <c r="AT32" s="62"/>
      <c r="AU32" s="62"/>
      <c r="AV32" s="62"/>
      <c r="AW32" s="62"/>
    </row>
    <row r="33" spans="1:49" ht="12" customHeight="1">
      <c r="A33" s="1666"/>
      <c r="B33" s="124"/>
      <c r="C33" s="62"/>
      <c r="D33" s="62"/>
      <c r="E33" s="107"/>
      <c r="F33" s="124"/>
      <c r="G33" s="62"/>
      <c r="H33" s="107"/>
      <c r="I33" s="124"/>
      <c r="J33" s="62"/>
      <c r="K33" s="62"/>
      <c r="L33" s="107"/>
      <c r="M33" s="124"/>
      <c r="N33" s="62"/>
      <c r="O33" s="62"/>
      <c r="P33" s="107"/>
      <c r="Q33" s="62"/>
      <c r="R33" s="62" t="s">
        <v>1540</v>
      </c>
      <c r="S33" s="62"/>
      <c r="T33" s="62"/>
      <c r="U33" s="62"/>
      <c r="V33" s="62"/>
      <c r="W33" s="62"/>
      <c r="X33" s="62"/>
      <c r="Y33" s="62"/>
      <c r="Z33" s="62"/>
      <c r="AA33" s="62"/>
      <c r="AB33" s="62" t="s">
        <v>416</v>
      </c>
      <c r="AC33" s="1656"/>
      <c r="AD33" s="1656"/>
      <c r="AE33" s="1656"/>
      <c r="AF33" s="1656"/>
      <c r="AG33" s="1656"/>
      <c r="AH33" s="62" t="s">
        <v>998</v>
      </c>
      <c r="AI33" s="62"/>
      <c r="AJ33" s="107"/>
      <c r="AK33" s="109"/>
      <c r="AL33" s="63"/>
      <c r="AM33" s="63"/>
      <c r="AN33" s="63"/>
      <c r="AO33" s="124"/>
      <c r="AP33" s="62"/>
      <c r="AQ33" s="110"/>
      <c r="AR33" s="62"/>
      <c r="AS33" s="62"/>
      <c r="AT33" s="62"/>
      <c r="AU33" s="62"/>
      <c r="AV33" s="62"/>
      <c r="AW33" s="62"/>
    </row>
    <row r="34" spans="1:49" ht="12" customHeight="1">
      <c r="A34" s="1666"/>
      <c r="B34" s="124"/>
      <c r="C34" s="62"/>
      <c r="D34" s="62"/>
      <c r="E34" s="107"/>
      <c r="F34" s="124"/>
      <c r="G34" s="62"/>
      <c r="H34" s="107"/>
      <c r="I34" s="124"/>
      <c r="J34" s="62"/>
      <c r="K34" s="62"/>
      <c r="L34" s="107"/>
      <c r="M34" s="124"/>
      <c r="N34" s="62"/>
      <c r="O34" s="62"/>
      <c r="P34" s="107"/>
      <c r="Q34" s="62"/>
      <c r="R34" s="62" t="s">
        <v>721</v>
      </c>
      <c r="S34" s="62"/>
      <c r="T34" s="62"/>
      <c r="U34" s="62"/>
      <c r="V34" s="62"/>
      <c r="W34" s="62"/>
      <c r="X34" s="62"/>
      <c r="Y34" s="62"/>
      <c r="Z34" s="62"/>
      <c r="AA34" s="62"/>
      <c r="AB34" s="62" t="s">
        <v>1722</v>
      </c>
      <c r="AC34" s="1699"/>
      <c r="AD34" s="1699"/>
      <c r="AE34" s="1699"/>
      <c r="AF34" s="1699"/>
      <c r="AG34" s="62" t="s">
        <v>789</v>
      </c>
      <c r="AH34" s="62"/>
      <c r="AI34" s="62"/>
      <c r="AJ34" s="107"/>
      <c r="AK34" s="109"/>
      <c r="AL34" s="63"/>
      <c r="AM34" s="63"/>
      <c r="AN34" s="63"/>
      <c r="AO34" s="124"/>
      <c r="AP34" s="62"/>
      <c r="AQ34" s="110"/>
      <c r="AR34" s="62"/>
      <c r="AS34" s="62"/>
      <c r="AT34" s="62" t="s">
        <v>722</v>
      </c>
      <c r="AU34" s="62" t="s">
        <v>723</v>
      </c>
      <c r="AV34" s="62"/>
      <c r="AW34" s="62"/>
    </row>
    <row r="35" spans="1:49" ht="12" customHeight="1">
      <c r="A35" s="1666"/>
      <c r="B35" s="124"/>
      <c r="C35" s="62"/>
      <c r="D35" s="62"/>
      <c r="E35" s="107"/>
      <c r="F35" s="124"/>
      <c r="G35" s="62"/>
      <c r="H35" s="107"/>
      <c r="I35" s="124"/>
      <c r="J35" s="62"/>
      <c r="K35" s="62"/>
      <c r="L35" s="107"/>
      <c r="M35" s="124"/>
      <c r="N35" s="62"/>
      <c r="O35" s="62"/>
      <c r="P35" s="107"/>
      <c r="Q35" s="62"/>
      <c r="R35" s="62" t="s">
        <v>724</v>
      </c>
      <c r="S35" s="62"/>
      <c r="T35" s="62"/>
      <c r="U35" s="62"/>
      <c r="V35" s="62"/>
      <c r="W35" s="62"/>
      <c r="X35" s="62"/>
      <c r="Y35" s="62"/>
      <c r="Z35" s="62"/>
      <c r="AA35" s="62"/>
      <c r="AB35" s="62"/>
      <c r="AC35" s="694" t="s">
        <v>538</v>
      </c>
      <c r="AD35" s="62" t="s">
        <v>790</v>
      </c>
      <c r="AE35" s="62"/>
      <c r="AF35" s="694" t="s">
        <v>538</v>
      </c>
      <c r="AG35" s="62" t="s">
        <v>791</v>
      </c>
      <c r="AH35" s="62"/>
      <c r="AI35" s="62"/>
      <c r="AJ35" s="62"/>
      <c r="AK35" s="109"/>
      <c r="AL35" s="63"/>
      <c r="AM35" s="63"/>
      <c r="AN35" s="63"/>
      <c r="AO35" s="124"/>
      <c r="AP35" s="62"/>
      <c r="AQ35" s="110"/>
      <c r="AR35" s="62"/>
      <c r="AS35" s="62"/>
      <c r="AT35" s="62"/>
      <c r="AU35" s="62"/>
      <c r="AV35" s="62"/>
      <c r="AW35" s="62"/>
    </row>
    <row r="36" spans="1:49" ht="12" customHeight="1">
      <c r="A36" s="1666"/>
      <c r="B36" s="124"/>
      <c r="C36" s="62"/>
      <c r="D36" s="62"/>
      <c r="E36" s="107"/>
      <c r="F36" s="124"/>
      <c r="G36" s="62"/>
      <c r="H36" s="107"/>
      <c r="I36" s="124"/>
      <c r="J36" s="62"/>
      <c r="K36" s="62"/>
      <c r="L36" s="107"/>
      <c r="M36" s="124"/>
      <c r="N36" s="62"/>
      <c r="O36" s="62"/>
      <c r="P36" s="107"/>
      <c r="Q36" s="62"/>
      <c r="R36" s="62" t="s">
        <v>1852</v>
      </c>
      <c r="S36" s="62"/>
      <c r="T36" s="62"/>
      <c r="U36" s="62"/>
      <c r="V36" s="62"/>
      <c r="W36" s="62"/>
      <c r="X36" s="62"/>
      <c r="Y36" s="62"/>
      <c r="Z36" s="62"/>
      <c r="AA36" s="62"/>
      <c r="AB36" s="62"/>
      <c r="AC36" s="694" t="s">
        <v>21</v>
      </c>
      <c r="AD36" s="62" t="s">
        <v>792</v>
      </c>
      <c r="AE36" s="62"/>
      <c r="AF36" s="694" t="s">
        <v>21</v>
      </c>
      <c r="AG36" s="62" t="s">
        <v>793</v>
      </c>
      <c r="AH36" s="62"/>
      <c r="AI36" s="62"/>
      <c r="AJ36" s="62"/>
      <c r="AK36" s="109"/>
      <c r="AL36" s="63"/>
      <c r="AM36" s="63"/>
      <c r="AN36" s="63"/>
      <c r="AO36" s="124"/>
      <c r="AP36" s="62"/>
      <c r="AQ36" s="110"/>
      <c r="AR36" s="62"/>
      <c r="AS36" s="62"/>
      <c r="AT36" s="62"/>
      <c r="AU36" s="62"/>
      <c r="AV36" s="62"/>
      <c r="AW36" s="62"/>
    </row>
    <row r="37" spans="1:49" ht="12" customHeight="1">
      <c r="A37" s="1666"/>
      <c r="B37" s="124"/>
      <c r="C37" s="62"/>
      <c r="D37" s="62"/>
      <c r="E37" s="107"/>
      <c r="F37" s="124"/>
      <c r="G37" s="62"/>
      <c r="H37" s="107"/>
      <c r="I37" s="124"/>
      <c r="J37" s="62"/>
      <c r="K37" s="62"/>
      <c r="L37" s="107"/>
      <c r="M37" s="124"/>
      <c r="N37" s="62"/>
      <c r="O37" s="62"/>
      <c r="P37" s="107"/>
      <c r="Q37" s="62"/>
      <c r="R37" s="62" t="s">
        <v>901</v>
      </c>
      <c r="S37" s="62"/>
      <c r="T37" s="62"/>
      <c r="U37" s="62"/>
      <c r="V37" s="62"/>
      <c r="W37" s="62"/>
      <c r="X37" s="62"/>
      <c r="Y37" s="62"/>
      <c r="Z37" s="62"/>
      <c r="AA37" s="62"/>
      <c r="AB37" s="62"/>
      <c r="AC37" s="694" t="s">
        <v>21</v>
      </c>
      <c r="AD37" s="62" t="s">
        <v>792</v>
      </c>
      <c r="AE37" s="62"/>
      <c r="AF37" s="694" t="s">
        <v>21</v>
      </c>
      <c r="AG37" s="62" t="s">
        <v>793</v>
      </c>
      <c r="AH37" s="62"/>
      <c r="AI37" s="62"/>
      <c r="AJ37" s="62"/>
      <c r="AK37" s="109"/>
      <c r="AL37" s="63"/>
      <c r="AM37" s="63"/>
      <c r="AN37" s="63"/>
      <c r="AO37" s="124"/>
      <c r="AP37" s="62"/>
      <c r="AQ37" s="110"/>
      <c r="AR37" s="62"/>
      <c r="AS37" s="62"/>
      <c r="AT37" s="62"/>
      <c r="AU37" s="62"/>
      <c r="AV37" s="62"/>
      <c r="AW37" s="62"/>
    </row>
    <row r="38" spans="1:49" ht="12" customHeight="1">
      <c r="A38" s="1666"/>
      <c r="B38" s="124"/>
      <c r="C38" s="62"/>
      <c r="D38" s="62"/>
      <c r="E38" s="107"/>
      <c r="F38" s="124"/>
      <c r="G38" s="62"/>
      <c r="H38" s="107"/>
      <c r="I38" s="124"/>
      <c r="J38" s="62"/>
      <c r="K38" s="62"/>
      <c r="L38" s="107"/>
      <c r="M38" s="124"/>
      <c r="N38" s="62"/>
      <c r="O38" s="62"/>
      <c r="P38" s="107"/>
      <c r="Q38" s="62"/>
      <c r="R38" s="62" t="s">
        <v>903</v>
      </c>
      <c r="S38" s="62"/>
      <c r="T38" s="62"/>
      <c r="U38" s="62"/>
      <c r="V38" s="62"/>
      <c r="W38" s="62"/>
      <c r="X38" s="62"/>
      <c r="Y38" s="62"/>
      <c r="Z38" s="62"/>
      <c r="AA38" s="62"/>
      <c r="AB38" s="62"/>
      <c r="AC38" s="694" t="s">
        <v>735</v>
      </c>
      <c r="AD38" s="62" t="s">
        <v>794</v>
      </c>
      <c r="AE38" s="62"/>
      <c r="AF38" s="694" t="s">
        <v>735</v>
      </c>
      <c r="AG38" s="62" t="s">
        <v>795</v>
      </c>
      <c r="AH38" s="62"/>
      <c r="AI38" s="62"/>
      <c r="AJ38" s="107"/>
      <c r="AK38" s="109"/>
      <c r="AL38" s="63"/>
      <c r="AM38" s="63"/>
      <c r="AN38" s="63"/>
      <c r="AO38" s="124"/>
      <c r="AP38" s="62"/>
      <c r="AQ38" s="110"/>
      <c r="AR38" s="62"/>
      <c r="AS38" s="62"/>
      <c r="AT38" s="62"/>
      <c r="AU38" s="62"/>
      <c r="AV38" s="62"/>
      <c r="AW38" s="62"/>
    </row>
    <row r="39" spans="1:49" ht="12" customHeight="1">
      <c r="A39" s="1666"/>
      <c r="B39" s="124"/>
      <c r="C39" s="62"/>
      <c r="D39" s="62"/>
      <c r="E39" s="107"/>
      <c r="F39" s="124"/>
      <c r="G39" s="62"/>
      <c r="H39" s="107"/>
      <c r="I39" s="124"/>
      <c r="J39" s="62"/>
      <c r="K39" s="62"/>
      <c r="L39" s="107"/>
      <c r="M39" s="124"/>
      <c r="N39" s="62"/>
      <c r="O39" s="62"/>
      <c r="P39" s="107"/>
      <c r="Q39" s="62"/>
      <c r="R39" s="62" t="s">
        <v>905</v>
      </c>
      <c r="S39" s="62"/>
      <c r="T39" s="62"/>
      <c r="U39" s="62"/>
      <c r="V39" s="62"/>
      <c r="W39" s="62"/>
      <c r="X39" s="62"/>
      <c r="Y39" s="62"/>
      <c r="Z39" s="62"/>
      <c r="AA39" s="62"/>
      <c r="AB39" s="62"/>
      <c r="AC39" s="694" t="s">
        <v>1297</v>
      </c>
      <c r="AD39" s="62" t="s">
        <v>796</v>
      </c>
      <c r="AE39" s="62"/>
      <c r="AF39" s="694" t="s">
        <v>1297</v>
      </c>
      <c r="AG39" s="62" t="s">
        <v>797</v>
      </c>
      <c r="AH39" s="62"/>
      <c r="AI39" s="62"/>
      <c r="AJ39" s="107"/>
      <c r="AK39" s="109"/>
      <c r="AL39" s="63"/>
      <c r="AM39" s="63"/>
      <c r="AN39" s="63"/>
      <c r="AO39" s="124"/>
      <c r="AP39" s="62"/>
      <c r="AQ39" s="110"/>
      <c r="AR39" s="62"/>
      <c r="AS39" s="62"/>
      <c r="AT39" s="62"/>
      <c r="AU39" s="62"/>
      <c r="AV39" s="62"/>
      <c r="AW39" s="62"/>
    </row>
    <row r="40" spans="1:49" ht="12" customHeight="1">
      <c r="A40" s="1666"/>
      <c r="B40" s="124"/>
      <c r="C40" s="62"/>
      <c r="D40" s="62"/>
      <c r="E40" s="107"/>
      <c r="F40" s="124"/>
      <c r="G40" s="62"/>
      <c r="H40" s="107"/>
      <c r="I40" s="124"/>
      <c r="J40" s="62"/>
      <c r="K40" s="62"/>
      <c r="L40" s="107"/>
      <c r="M40" s="124"/>
      <c r="N40" s="62"/>
      <c r="O40" s="62"/>
      <c r="P40" s="107"/>
      <c r="Q40" s="62"/>
      <c r="R40" s="62" t="s">
        <v>906</v>
      </c>
      <c r="S40" s="62"/>
      <c r="T40" s="62" t="s">
        <v>1348</v>
      </c>
      <c r="U40" s="694" t="s">
        <v>953</v>
      </c>
      <c r="V40" s="62" t="s">
        <v>911</v>
      </c>
      <c r="W40" s="62"/>
      <c r="X40" s="62"/>
      <c r="Y40" s="62"/>
      <c r="Z40" s="62"/>
      <c r="AA40" s="694" t="s">
        <v>917</v>
      </c>
      <c r="AB40" s="62" t="s">
        <v>912</v>
      </c>
      <c r="AC40" s="62"/>
      <c r="AD40" s="62"/>
      <c r="AE40" s="62"/>
      <c r="AF40" s="694" t="s">
        <v>909</v>
      </c>
      <c r="AG40" s="62" t="s">
        <v>1538</v>
      </c>
      <c r="AH40" s="62"/>
      <c r="AI40" s="62"/>
      <c r="AJ40" s="62"/>
      <c r="AK40" s="109"/>
      <c r="AL40" s="63"/>
      <c r="AM40" s="63"/>
      <c r="AN40" s="63"/>
      <c r="AO40" s="124"/>
      <c r="AP40" s="62"/>
      <c r="AQ40" s="110"/>
      <c r="AR40" s="62"/>
      <c r="AS40" s="62"/>
      <c r="AT40" s="62"/>
      <c r="AU40" s="62"/>
      <c r="AV40" s="62"/>
      <c r="AW40" s="62"/>
    </row>
    <row r="41" spans="1:49" ht="12" customHeight="1">
      <c r="A41" s="1666"/>
      <c r="B41" s="124"/>
      <c r="C41" s="62"/>
      <c r="D41" s="62"/>
      <c r="E41" s="107"/>
      <c r="F41" s="124"/>
      <c r="G41" s="62"/>
      <c r="H41" s="107"/>
      <c r="I41" s="124"/>
      <c r="J41" s="62"/>
      <c r="K41" s="62"/>
      <c r="L41" s="107"/>
      <c r="M41" s="127"/>
      <c r="N41" s="116"/>
      <c r="O41" s="116"/>
      <c r="P41" s="157"/>
      <c r="Q41" s="62"/>
      <c r="R41" s="62" t="s">
        <v>11</v>
      </c>
      <c r="S41" s="62"/>
      <c r="T41" s="62"/>
      <c r="U41" s="62"/>
      <c r="V41" s="62"/>
      <c r="W41" s="62"/>
      <c r="X41" s="62"/>
      <c r="Y41" s="62"/>
      <c r="Z41" s="62"/>
      <c r="AA41" s="62"/>
      <c r="AB41" s="62" t="s">
        <v>1348</v>
      </c>
      <c r="AC41" s="1813"/>
      <c r="AD41" s="1813"/>
      <c r="AE41" s="1813"/>
      <c r="AF41" s="1813"/>
      <c r="AG41" s="62" t="s">
        <v>1950</v>
      </c>
      <c r="AH41" s="62"/>
      <c r="AI41" s="62"/>
      <c r="AJ41" s="107"/>
      <c r="AK41" s="109"/>
      <c r="AL41" s="63"/>
      <c r="AM41" s="63"/>
      <c r="AN41" s="63"/>
      <c r="AO41" s="124"/>
      <c r="AP41" s="62"/>
      <c r="AQ41" s="110"/>
      <c r="AR41" s="62"/>
      <c r="AS41" s="62"/>
      <c r="AT41" s="62"/>
      <c r="AU41" s="62"/>
      <c r="AV41" s="62"/>
      <c r="AW41" s="62"/>
    </row>
    <row r="42" spans="1:49" ht="12" customHeight="1">
      <c r="A42" s="1666"/>
      <c r="B42" s="124"/>
      <c r="C42" s="62"/>
      <c r="D42" s="62"/>
      <c r="E42" s="107"/>
      <c r="F42" s="124"/>
      <c r="G42" s="62"/>
      <c r="H42" s="107"/>
      <c r="I42" s="124"/>
      <c r="J42" s="62"/>
      <c r="K42" s="62"/>
      <c r="L42" s="107"/>
      <c r="M42" s="143" t="s">
        <v>1252</v>
      </c>
      <c r="N42" s="113"/>
      <c r="O42" s="113"/>
      <c r="P42" s="115"/>
      <c r="Q42" s="113"/>
      <c r="R42" s="113" t="s">
        <v>9</v>
      </c>
      <c r="S42" s="113"/>
      <c r="T42" s="113"/>
      <c r="U42" s="113"/>
      <c r="V42" s="113"/>
      <c r="W42" s="113"/>
      <c r="X42" s="113"/>
      <c r="Y42" s="113"/>
      <c r="Z42" s="113"/>
      <c r="AA42" s="113"/>
      <c r="AB42" s="113" t="s">
        <v>1616</v>
      </c>
      <c r="AC42" s="1756"/>
      <c r="AD42" s="1756"/>
      <c r="AE42" s="1756"/>
      <c r="AF42" s="1756"/>
      <c r="AG42" s="113" t="s">
        <v>1617</v>
      </c>
      <c r="AH42" s="113"/>
      <c r="AI42" s="113"/>
      <c r="AJ42" s="115"/>
      <c r="AK42" s="109"/>
      <c r="AL42" s="63"/>
      <c r="AM42" s="63"/>
      <c r="AN42" s="63"/>
      <c r="AO42" s="124"/>
      <c r="AP42" s="62"/>
      <c r="AQ42" s="110"/>
      <c r="AR42" s="62"/>
      <c r="AS42" s="62"/>
      <c r="AT42" s="62"/>
      <c r="AU42" s="62"/>
      <c r="AV42" s="62"/>
      <c r="AW42" s="62"/>
    </row>
    <row r="43" spans="1:49" ht="12" customHeight="1">
      <c r="A43" s="1666"/>
      <c r="B43" s="124"/>
      <c r="C43" s="62"/>
      <c r="D43" s="62"/>
      <c r="E43" s="107"/>
      <c r="F43" s="124"/>
      <c r="G43" s="62"/>
      <c r="H43" s="107"/>
      <c r="I43" s="127"/>
      <c r="J43" s="116"/>
      <c r="K43" s="116"/>
      <c r="L43" s="157"/>
      <c r="M43" s="127" t="s">
        <v>1253</v>
      </c>
      <c r="N43" s="116"/>
      <c r="O43" s="116"/>
      <c r="P43" s="157"/>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27"/>
      <c r="AP43" s="116"/>
      <c r="AQ43" s="119"/>
      <c r="AR43" s="62"/>
      <c r="AS43" s="62"/>
      <c r="AT43" s="62"/>
      <c r="AU43" s="62"/>
      <c r="AV43" s="62"/>
      <c r="AW43" s="62"/>
    </row>
    <row r="44" spans="1:49" ht="12" customHeight="1">
      <c r="A44" s="1978"/>
      <c r="B44" s="124"/>
      <c r="C44" s="62"/>
      <c r="D44" s="62"/>
      <c r="E44" s="107"/>
      <c r="F44" s="124"/>
      <c r="G44" s="62"/>
      <c r="H44" s="107"/>
      <c r="I44" s="143" t="s">
        <v>101</v>
      </c>
      <c r="J44" s="113"/>
      <c r="K44" s="113"/>
      <c r="L44" s="115"/>
      <c r="M44" s="143" t="s">
        <v>717</v>
      </c>
      <c r="N44" s="113"/>
      <c r="O44" s="113"/>
      <c r="P44" s="115"/>
      <c r="Q44" s="143" t="s">
        <v>1009</v>
      </c>
      <c r="R44" s="113" t="s">
        <v>784</v>
      </c>
      <c r="S44" s="113"/>
      <c r="T44" s="113"/>
      <c r="U44" s="113"/>
      <c r="V44" s="113"/>
      <c r="W44" s="113"/>
      <c r="X44" s="113"/>
      <c r="Y44" s="113"/>
      <c r="Z44" s="113"/>
      <c r="AA44" s="113"/>
      <c r="AB44" s="113" t="s">
        <v>416</v>
      </c>
      <c r="AC44" s="1756"/>
      <c r="AD44" s="1756"/>
      <c r="AE44" s="1756"/>
      <c r="AF44" s="1756"/>
      <c r="AG44" s="113" t="s">
        <v>785</v>
      </c>
      <c r="AH44" s="113"/>
      <c r="AI44" s="113"/>
      <c r="AJ44" s="115"/>
      <c r="AK44" s="696" t="s">
        <v>1085</v>
      </c>
      <c r="AL44" s="158" t="s">
        <v>1110</v>
      </c>
      <c r="AM44" s="158"/>
      <c r="AN44" s="158"/>
      <c r="AO44" s="143"/>
      <c r="AP44" s="113"/>
      <c r="AQ44" s="537"/>
      <c r="AR44" s="62"/>
      <c r="AS44" s="62"/>
      <c r="AT44" s="62"/>
      <c r="AU44" s="62"/>
      <c r="AV44" s="62"/>
      <c r="AW44" s="62"/>
    </row>
    <row r="45" spans="1:49" ht="12" customHeight="1">
      <c r="A45" s="1978"/>
      <c r="B45" s="124"/>
      <c r="C45" s="62"/>
      <c r="D45" s="62"/>
      <c r="E45" s="107"/>
      <c r="F45" s="124"/>
      <c r="G45" s="62"/>
      <c r="H45" s="107"/>
      <c r="I45" s="124"/>
      <c r="J45" s="62"/>
      <c r="K45" s="62"/>
      <c r="L45" s="107"/>
      <c r="M45" s="124"/>
      <c r="N45" s="62"/>
      <c r="O45" s="62"/>
      <c r="P45" s="107"/>
      <c r="Q45" s="124" t="s">
        <v>131</v>
      </c>
      <c r="R45" s="62" t="s">
        <v>1325</v>
      </c>
      <c r="S45" s="62"/>
      <c r="T45" s="62"/>
      <c r="U45" s="62"/>
      <c r="V45" s="62"/>
      <c r="W45" s="62"/>
      <c r="X45" s="62"/>
      <c r="Y45" s="62"/>
      <c r="Z45" s="62"/>
      <c r="AA45" s="62"/>
      <c r="AB45" s="62" t="s">
        <v>1354</v>
      </c>
      <c r="AC45" s="1699"/>
      <c r="AD45" s="1699"/>
      <c r="AE45" s="1699"/>
      <c r="AF45" s="1699"/>
      <c r="AG45" s="62" t="s">
        <v>786</v>
      </c>
      <c r="AH45" s="62"/>
      <c r="AI45" s="62"/>
      <c r="AJ45" s="62"/>
      <c r="AK45" s="693" t="s">
        <v>1085</v>
      </c>
      <c r="AL45" s="63" t="s">
        <v>1209</v>
      </c>
      <c r="AM45" s="63"/>
      <c r="AN45" s="63"/>
      <c r="AO45" s="124"/>
      <c r="AP45" s="62"/>
      <c r="AQ45" s="110"/>
      <c r="AR45" s="62"/>
      <c r="AS45" s="62"/>
      <c r="AT45" s="62"/>
      <c r="AU45" s="62"/>
      <c r="AV45" s="62"/>
      <c r="AW45" s="62"/>
    </row>
    <row r="46" spans="1:49" ht="12" customHeight="1">
      <c r="A46" s="1978"/>
      <c r="B46" s="124"/>
      <c r="C46" s="62"/>
      <c r="D46" s="62"/>
      <c r="E46" s="107"/>
      <c r="F46" s="124"/>
      <c r="G46" s="62"/>
      <c r="H46" s="107"/>
      <c r="I46" s="124"/>
      <c r="J46" s="62"/>
      <c r="K46" s="62"/>
      <c r="L46" s="107"/>
      <c r="M46" s="124"/>
      <c r="N46" s="62"/>
      <c r="O46" s="62"/>
      <c r="P46" s="107"/>
      <c r="Q46" s="124" t="s">
        <v>289</v>
      </c>
      <c r="R46" s="62" t="s">
        <v>719</v>
      </c>
      <c r="S46" s="62"/>
      <c r="T46" s="62"/>
      <c r="U46" s="62"/>
      <c r="V46" s="62"/>
      <c r="W46" s="62"/>
      <c r="X46" s="62"/>
      <c r="Y46" s="62"/>
      <c r="Z46" s="62"/>
      <c r="AA46" s="62"/>
      <c r="AB46" s="62" t="s">
        <v>416</v>
      </c>
      <c r="AC46" s="1977"/>
      <c r="AD46" s="1977"/>
      <c r="AE46" s="62" t="s">
        <v>787</v>
      </c>
      <c r="AF46" s="1709"/>
      <c r="AG46" s="1709"/>
      <c r="AH46" s="62" t="s">
        <v>998</v>
      </c>
      <c r="AI46" s="62"/>
      <c r="AJ46" s="62"/>
      <c r="AK46" s="693" t="s">
        <v>1085</v>
      </c>
      <c r="AL46" s="63" t="s">
        <v>393</v>
      </c>
      <c r="AM46" s="63"/>
      <c r="AN46" s="63"/>
      <c r="AO46" s="124"/>
      <c r="AP46" s="62"/>
      <c r="AQ46" s="110"/>
      <c r="AR46" s="62"/>
      <c r="AS46" s="62"/>
      <c r="AT46" s="62"/>
      <c r="AU46" s="62"/>
      <c r="AV46" s="62"/>
      <c r="AW46" s="62"/>
    </row>
    <row r="47" spans="1:49" ht="12" customHeight="1">
      <c r="A47" s="1978"/>
      <c r="B47" s="124"/>
      <c r="C47" s="62"/>
      <c r="D47" s="62"/>
      <c r="E47" s="107"/>
      <c r="F47" s="124"/>
      <c r="G47" s="62"/>
      <c r="H47" s="107"/>
      <c r="I47" s="124"/>
      <c r="J47" s="62"/>
      <c r="K47" s="62"/>
      <c r="L47" s="107"/>
      <c r="M47" s="127"/>
      <c r="N47" s="116"/>
      <c r="O47" s="116"/>
      <c r="P47" s="157"/>
      <c r="Q47" s="124" t="s">
        <v>495</v>
      </c>
      <c r="R47" s="62" t="s">
        <v>788</v>
      </c>
      <c r="S47" s="116"/>
      <c r="T47" s="116"/>
      <c r="U47" s="116"/>
      <c r="V47" s="116"/>
      <c r="W47" s="116"/>
      <c r="X47" s="116"/>
      <c r="Y47" s="116"/>
      <c r="Z47" s="116"/>
      <c r="AA47" s="116"/>
      <c r="AB47" s="62" t="s">
        <v>8</v>
      </c>
      <c r="AC47" s="1731"/>
      <c r="AD47" s="1731"/>
      <c r="AE47" s="1731"/>
      <c r="AF47" s="1731"/>
      <c r="AG47" s="1731"/>
      <c r="AH47" s="62" t="s">
        <v>494</v>
      </c>
      <c r="AI47" s="116"/>
      <c r="AJ47" s="157"/>
      <c r="AK47" s="693" t="s">
        <v>1085</v>
      </c>
      <c r="AL47" s="1986" t="s">
        <v>12</v>
      </c>
      <c r="AM47" s="1986"/>
      <c r="AN47" s="1987"/>
      <c r="AO47" s="124"/>
      <c r="AP47" s="62"/>
      <c r="AQ47" s="110"/>
      <c r="AR47" s="62"/>
      <c r="AS47" s="62"/>
      <c r="AT47" s="62"/>
      <c r="AU47" s="62"/>
      <c r="AV47" s="62"/>
      <c r="AW47" s="62"/>
    </row>
    <row r="48" spans="1:49" ht="12" customHeight="1">
      <c r="A48" s="1978"/>
      <c r="B48" s="124"/>
      <c r="C48" s="62"/>
      <c r="D48" s="62"/>
      <c r="E48" s="107"/>
      <c r="F48" s="124"/>
      <c r="G48" s="62"/>
      <c r="H48" s="107"/>
      <c r="I48" s="124"/>
      <c r="J48" s="62"/>
      <c r="K48" s="62"/>
      <c r="L48" s="107"/>
      <c r="M48" s="143" t="s">
        <v>720</v>
      </c>
      <c r="N48" s="113"/>
      <c r="O48" s="113"/>
      <c r="P48" s="115"/>
      <c r="Q48" s="143" t="s">
        <v>1017</v>
      </c>
      <c r="R48" s="113" t="s">
        <v>721</v>
      </c>
      <c r="S48" s="62"/>
      <c r="T48" s="62"/>
      <c r="U48" s="62"/>
      <c r="V48" s="62"/>
      <c r="W48" s="62"/>
      <c r="X48" s="62"/>
      <c r="Y48" s="62"/>
      <c r="Z48" s="62"/>
      <c r="AA48" s="62"/>
      <c r="AB48" s="113" t="s">
        <v>1722</v>
      </c>
      <c r="AC48" s="1756"/>
      <c r="AD48" s="1756"/>
      <c r="AE48" s="1756"/>
      <c r="AF48" s="1756"/>
      <c r="AG48" s="113" t="s">
        <v>789</v>
      </c>
      <c r="AH48" s="113"/>
      <c r="AI48" s="62"/>
      <c r="AJ48" s="62"/>
      <c r="AK48" s="109"/>
      <c r="AL48" s="63"/>
      <c r="AM48" s="63"/>
      <c r="AN48" s="63"/>
      <c r="AO48" s="124"/>
      <c r="AP48" s="62"/>
      <c r="AQ48" s="110"/>
      <c r="AR48" s="62"/>
      <c r="AS48" s="62"/>
      <c r="AT48" s="62" t="s">
        <v>722</v>
      </c>
      <c r="AU48" s="62" t="s">
        <v>723</v>
      </c>
      <c r="AV48" s="62"/>
      <c r="AW48" s="62"/>
    </row>
    <row r="49" spans="1:49" ht="12" customHeight="1">
      <c r="A49" s="1978"/>
      <c r="B49" s="124"/>
      <c r="C49" s="62"/>
      <c r="D49" s="62"/>
      <c r="E49" s="107"/>
      <c r="F49" s="124"/>
      <c r="G49" s="62"/>
      <c r="H49" s="107"/>
      <c r="I49" s="124"/>
      <c r="J49" s="62"/>
      <c r="K49" s="62"/>
      <c r="L49" s="107"/>
      <c r="M49" s="127"/>
      <c r="N49" s="116"/>
      <c r="O49" s="116"/>
      <c r="P49" s="157"/>
      <c r="Q49" s="124" t="s">
        <v>1017</v>
      </c>
      <c r="R49" s="62" t="s">
        <v>724</v>
      </c>
      <c r="S49" s="62"/>
      <c r="T49" s="62"/>
      <c r="U49" s="62"/>
      <c r="V49" s="62"/>
      <c r="W49" s="62"/>
      <c r="X49" s="62"/>
      <c r="Y49" s="62"/>
      <c r="Z49" s="62"/>
      <c r="AA49" s="62"/>
      <c r="AB49" s="62"/>
      <c r="AC49" s="694" t="s">
        <v>538</v>
      </c>
      <c r="AD49" s="62" t="s">
        <v>790</v>
      </c>
      <c r="AE49" s="62"/>
      <c r="AF49" s="694" t="s">
        <v>538</v>
      </c>
      <c r="AG49" s="62" t="s">
        <v>791</v>
      </c>
      <c r="AH49" s="62"/>
      <c r="AI49" s="62"/>
      <c r="AJ49" s="62"/>
      <c r="AK49" s="109"/>
      <c r="AL49" s="63"/>
      <c r="AM49" s="63"/>
      <c r="AN49" s="63"/>
      <c r="AO49" s="124"/>
      <c r="AP49" s="62"/>
      <c r="AQ49" s="110"/>
      <c r="AR49" s="62"/>
      <c r="AS49" s="62"/>
      <c r="AT49" s="62"/>
      <c r="AU49" s="62"/>
      <c r="AV49" s="62"/>
      <c r="AW49" s="62"/>
    </row>
    <row r="50" spans="1:49" ht="12" customHeight="1">
      <c r="A50" s="1978"/>
      <c r="B50" s="124"/>
      <c r="C50" s="62"/>
      <c r="D50" s="62"/>
      <c r="E50" s="107"/>
      <c r="F50" s="124"/>
      <c r="G50" s="62"/>
      <c r="H50" s="107"/>
      <c r="I50" s="124"/>
      <c r="J50" s="62"/>
      <c r="K50" s="62"/>
      <c r="L50" s="107"/>
      <c r="M50" s="143" t="s">
        <v>725</v>
      </c>
      <c r="N50" s="113"/>
      <c r="O50" s="113"/>
      <c r="P50" s="115"/>
      <c r="Q50" s="113" t="s">
        <v>1017</v>
      </c>
      <c r="R50" s="113" t="s">
        <v>1847</v>
      </c>
      <c r="S50" s="113"/>
      <c r="T50" s="113"/>
      <c r="U50" s="113"/>
      <c r="V50" s="113" t="s">
        <v>8</v>
      </c>
      <c r="W50" s="1756"/>
      <c r="X50" s="1756"/>
      <c r="Y50" s="1756"/>
      <c r="Z50" s="1756"/>
      <c r="AA50" s="1756"/>
      <c r="AB50" s="1756"/>
      <c r="AC50" s="1756"/>
      <c r="AD50" s="1756"/>
      <c r="AE50" s="1756"/>
      <c r="AF50" s="1756"/>
      <c r="AG50" s="113" t="s">
        <v>494</v>
      </c>
      <c r="AH50" s="113"/>
      <c r="AI50" s="113"/>
      <c r="AJ50" s="115"/>
      <c r="AK50" s="109"/>
      <c r="AL50" s="63"/>
      <c r="AM50" s="63"/>
      <c r="AN50" s="63"/>
      <c r="AO50" s="124"/>
      <c r="AP50" s="62"/>
      <c r="AQ50" s="110"/>
      <c r="AR50" s="62"/>
      <c r="AS50" s="62"/>
      <c r="AT50" s="62" t="s">
        <v>1848</v>
      </c>
      <c r="AU50" s="62" t="s">
        <v>1849</v>
      </c>
      <c r="AV50" s="62" t="s">
        <v>1850</v>
      </c>
      <c r="AW50" s="62" t="s">
        <v>1851</v>
      </c>
    </row>
    <row r="51" spans="1:49" ht="12" customHeight="1">
      <c r="A51" s="1978"/>
      <c r="B51" s="124"/>
      <c r="C51" s="62"/>
      <c r="D51" s="62"/>
      <c r="E51" s="107"/>
      <c r="F51" s="124"/>
      <c r="G51" s="62"/>
      <c r="H51" s="107"/>
      <c r="I51" s="124"/>
      <c r="J51" s="62"/>
      <c r="K51" s="62"/>
      <c r="L51" s="107"/>
      <c r="M51" s="124"/>
      <c r="N51" s="62"/>
      <c r="O51" s="62"/>
      <c r="P51" s="107"/>
      <c r="Q51" s="62" t="s">
        <v>495</v>
      </c>
      <c r="R51" s="62" t="s">
        <v>1852</v>
      </c>
      <c r="S51" s="62"/>
      <c r="T51" s="62"/>
      <c r="U51" s="62"/>
      <c r="V51" s="62"/>
      <c r="W51" s="62"/>
      <c r="X51" s="62"/>
      <c r="Y51" s="62"/>
      <c r="Z51" s="62"/>
      <c r="AA51" s="62"/>
      <c r="AB51" s="694" t="s">
        <v>21</v>
      </c>
      <c r="AC51" s="62" t="s">
        <v>792</v>
      </c>
      <c r="AD51" s="62"/>
      <c r="AE51" s="694" t="s">
        <v>21</v>
      </c>
      <c r="AF51" s="62" t="s">
        <v>793</v>
      </c>
      <c r="AG51" s="62"/>
      <c r="AH51" s="62"/>
      <c r="AI51" s="62"/>
      <c r="AJ51" s="62"/>
      <c r="AK51" s="109"/>
      <c r="AL51" s="63"/>
      <c r="AM51" s="63"/>
      <c r="AN51" s="63"/>
      <c r="AO51" s="124"/>
      <c r="AP51" s="62"/>
      <c r="AQ51" s="110"/>
      <c r="AR51" s="62"/>
      <c r="AS51" s="62"/>
      <c r="AT51" s="62"/>
      <c r="AU51" s="62"/>
      <c r="AV51" s="62"/>
      <c r="AW51" s="62"/>
    </row>
    <row r="52" spans="1:49" ht="12" customHeight="1">
      <c r="A52" s="1978"/>
      <c r="B52" s="124"/>
      <c r="C52" s="62"/>
      <c r="D52" s="62"/>
      <c r="E52" s="107"/>
      <c r="F52" s="124"/>
      <c r="G52" s="62"/>
      <c r="H52" s="107"/>
      <c r="I52" s="124"/>
      <c r="J52" s="62"/>
      <c r="K52" s="62"/>
      <c r="L52" s="107"/>
      <c r="M52" s="127"/>
      <c r="N52" s="116"/>
      <c r="O52" s="116"/>
      <c r="P52" s="157"/>
      <c r="Q52" s="62" t="s">
        <v>439</v>
      </c>
      <c r="R52" s="62" t="s">
        <v>901</v>
      </c>
      <c r="S52" s="62"/>
      <c r="T52" s="62"/>
      <c r="U52" s="62"/>
      <c r="V52" s="62"/>
      <c r="W52" s="62"/>
      <c r="X52" s="62"/>
      <c r="Y52" s="62"/>
      <c r="Z52" s="62"/>
      <c r="AA52" s="62"/>
      <c r="AB52" s="694" t="s">
        <v>21</v>
      </c>
      <c r="AC52" s="62" t="s">
        <v>792</v>
      </c>
      <c r="AD52" s="62"/>
      <c r="AE52" s="694" t="s">
        <v>21</v>
      </c>
      <c r="AF52" s="62" t="s">
        <v>793</v>
      </c>
      <c r="AG52" s="62"/>
      <c r="AH52" s="62"/>
      <c r="AI52" s="62"/>
      <c r="AJ52" s="62"/>
      <c r="AK52" s="109"/>
      <c r="AL52" s="63"/>
      <c r="AM52" s="63"/>
      <c r="AN52" s="63"/>
      <c r="AO52" s="124"/>
      <c r="AP52" s="62"/>
      <c r="AQ52" s="110"/>
      <c r="AR52" s="62"/>
      <c r="AS52" s="62"/>
      <c r="AT52" s="62"/>
      <c r="AU52" s="62"/>
      <c r="AV52" s="62"/>
      <c r="AW52" s="62"/>
    </row>
    <row r="53" spans="1:49" ht="12" customHeight="1">
      <c r="A53" s="1978"/>
      <c r="B53" s="124"/>
      <c r="C53" s="62"/>
      <c r="D53" s="62"/>
      <c r="E53" s="107"/>
      <c r="F53" s="124"/>
      <c r="G53" s="62"/>
      <c r="H53" s="107"/>
      <c r="I53" s="124"/>
      <c r="J53" s="62"/>
      <c r="K53" s="62"/>
      <c r="L53" s="107"/>
      <c r="M53" s="143" t="s">
        <v>902</v>
      </c>
      <c r="N53" s="113"/>
      <c r="O53" s="113"/>
      <c r="P53" s="115"/>
      <c r="Q53" s="113" t="s">
        <v>939</v>
      </c>
      <c r="R53" s="113" t="s">
        <v>903</v>
      </c>
      <c r="S53" s="113"/>
      <c r="T53" s="113"/>
      <c r="U53" s="113"/>
      <c r="V53" s="113"/>
      <c r="W53" s="113"/>
      <c r="X53" s="113"/>
      <c r="Y53" s="113"/>
      <c r="Z53" s="113"/>
      <c r="AA53" s="113"/>
      <c r="AB53" s="705" t="s">
        <v>735</v>
      </c>
      <c r="AC53" s="113" t="s">
        <v>794</v>
      </c>
      <c r="AD53" s="113"/>
      <c r="AE53" s="705" t="s">
        <v>735</v>
      </c>
      <c r="AF53" s="113" t="s">
        <v>795</v>
      </c>
      <c r="AG53" s="113"/>
      <c r="AH53" s="113"/>
      <c r="AI53" s="113"/>
      <c r="AJ53" s="115"/>
      <c r="AK53" s="109"/>
      <c r="AL53" s="63"/>
      <c r="AM53" s="63"/>
      <c r="AN53" s="63"/>
      <c r="AO53" s="124"/>
      <c r="AP53" s="62"/>
      <c r="AQ53" s="110"/>
      <c r="AR53" s="62"/>
      <c r="AS53" s="62"/>
      <c r="AT53" s="62"/>
      <c r="AU53" s="62"/>
      <c r="AV53" s="62"/>
      <c r="AW53" s="62"/>
    </row>
    <row r="54" spans="1:49" ht="12" customHeight="1">
      <c r="A54" s="1978"/>
      <c r="B54" s="124"/>
      <c r="C54" s="62"/>
      <c r="D54" s="62"/>
      <c r="E54" s="107"/>
      <c r="F54" s="124"/>
      <c r="G54" s="62"/>
      <c r="H54" s="107"/>
      <c r="I54" s="124"/>
      <c r="J54" s="62"/>
      <c r="K54" s="62"/>
      <c r="L54" s="107"/>
      <c r="M54" s="576" t="s">
        <v>13</v>
      </c>
      <c r="N54" s="116"/>
      <c r="O54" s="116"/>
      <c r="P54" s="157"/>
      <c r="Q54" s="62"/>
      <c r="R54" s="62"/>
      <c r="S54" s="62"/>
      <c r="T54" s="62"/>
      <c r="U54" s="62"/>
      <c r="V54" s="62"/>
      <c r="W54" s="62"/>
      <c r="X54" s="62"/>
      <c r="Y54" s="62"/>
      <c r="Z54" s="62"/>
      <c r="AA54" s="62"/>
      <c r="AB54" s="62"/>
      <c r="AC54" s="62"/>
      <c r="AD54" s="62"/>
      <c r="AE54" s="62"/>
      <c r="AF54" s="62"/>
      <c r="AG54" s="62"/>
      <c r="AH54" s="62"/>
      <c r="AI54" s="62"/>
      <c r="AJ54" s="62"/>
      <c r="AK54" s="109"/>
      <c r="AL54" s="63"/>
      <c r="AM54" s="63"/>
      <c r="AN54" s="63"/>
      <c r="AO54" s="124"/>
      <c r="AP54" s="62"/>
      <c r="AQ54" s="110"/>
      <c r="AR54" s="62"/>
      <c r="AS54" s="62"/>
      <c r="AT54" s="62"/>
      <c r="AU54" s="62"/>
      <c r="AV54" s="62"/>
      <c r="AW54" s="62"/>
    </row>
    <row r="55" spans="1:49" ht="12" customHeight="1">
      <c r="A55" s="1978"/>
      <c r="B55" s="124"/>
      <c r="C55" s="62"/>
      <c r="D55" s="62"/>
      <c r="E55" s="107"/>
      <c r="F55" s="124"/>
      <c r="G55" s="62"/>
      <c r="H55" s="107"/>
      <c r="I55" s="124"/>
      <c r="J55" s="62"/>
      <c r="K55" s="62"/>
      <c r="L55" s="107"/>
      <c r="M55" s="143" t="s">
        <v>904</v>
      </c>
      <c r="N55" s="113"/>
      <c r="O55" s="113"/>
      <c r="P55" s="115"/>
      <c r="Q55" s="113" t="s">
        <v>1363</v>
      </c>
      <c r="R55" s="113" t="s">
        <v>905</v>
      </c>
      <c r="S55" s="113"/>
      <c r="T55" s="113"/>
      <c r="U55" s="113"/>
      <c r="V55" s="113"/>
      <c r="W55" s="113"/>
      <c r="X55" s="113"/>
      <c r="Y55" s="113"/>
      <c r="Z55" s="113"/>
      <c r="AA55" s="113"/>
      <c r="AB55" s="705" t="s">
        <v>1297</v>
      </c>
      <c r="AC55" s="113" t="s">
        <v>796</v>
      </c>
      <c r="AD55" s="113"/>
      <c r="AE55" s="705" t="s">
        <v>1297</v>
      </c>
      <c r="AF55" s="113" t="s">
        <v>797</v>
      </c>
      <c r="AG55" s="113"/>
      <c r="AH55" s="113"/>
      <c r="AI55" s="113"/>
      <c r="AJ55" s="115"/>
      <c r="AK55" s="109"/>
      <c r="AL55" s="63"/>
      <c r="AM55" s="63"/>
      <c r="AN55" s="63"/>
      <c r="AO55" s="124"/>
      <c r="AP55" s="62"/>
      <c r="AQ55" s="110"/>
      <c r="AR55" s="62"/>
      <c r="AS55" s="62"/>
      <c r="AT55" s="62"/>
      <c r="AU55" s="62"/>
      <c r="AV55" s="62"/>
      <c r="AW55" s="62"/>
    </row>
    <row r="56" spans="1:49" ht="12" customHeight="1">
      <c r="A56" s="1978"/>
      <c r="B56" s="124"/>
      <c r="C56" s="62"/>
      <c r="D56" s="62"/>
      <c r="E56" s="107"/>
      <c r="F56" s="124"/>
      <c r="G56" s="62"/>
      <c r="H56" s="107"/>
      <c r="I56" s="124"/>
      <c r="J56" s="62"/>
      <c r="K56" s="62"/>
      <c r="L56" s="107"/>
      <c r="M56" s="576" t="s">
        <v>13</v>
      </c>
      <c r="N56" s="116"/>
      <c r="O56" s="116"/>
      <c r="P56" s="157"/>
      <c r="Q56" s="116"/>
      <c r="R56" s="116"/>
      <c r="S56" s="116"/>
      <c r="T56" s="116"/>
      <c r="U56" s="116"/>
      <c r="V56" s="116"/>
      <c r="W56" s="116"/>
      <c r="X56" s="116"/>
      <c r="Y56" s="116"/>
      <c r="Z56" s="116"/>
      <c r="AA56" s="116"/>
      <c r="AB56" s="116"/>
      <c r="AC56" s="116"/>
      <c r="AD56" s="116"/>
      <c r="AE56" s="116"/>
      <c r="AF56" s="116"/>
      <c r="AG56" s="116"/>
      <c r="AH56" s="116"/>
      <c r="AI56" s="116"/>
      <c r="AJ56" s="157"/>
      <c r="AK56" s="109"/>
      <c r="AL56" s="63"/>
      <c r="AM56" s="63"/>
      <c r="AN56" s="63"/>
      <c r="AO56" s="124"/>
      <c r="AP56" s="62"/>
      <c r="AQ56" s="110"/>
      <c r="AR56" s="62"/>
      <c r="AS56" s="62"/>
      <c r="AT56" s="62"/>
      <c r="AU56" s="62"/>
      <c r="AV56" s="62"/>
      <c r="AW56" s="62"/>
    </row>
    <row r="57" spans="1:49" ht="12" customHeight="1">
      <c r="A57" s="1978"/>
      <c r="B57" s="124"/>
      <c r="C57" s="62"/>
      <c r="D57" s="62"/>
      <c r="E57" s="107"/>
      <c r="F57" s="124"/>
      <c r="G57" s="62"/>
      <c r="H57" s="107"/>
      <c r="I57" s="124"/>
      <c r="J57" s="62"/>
      <c r="K57" s="62"/>
      <c r="L57" s="107"/>
      <c r="M57" s="143" t="s">
        <v>906</v>
      </c>
      <c r="N57" s="113"/>
      <c r="O57" s="113"/>
      <c r="P57" s="115"/>
      <c r="Q57" s="62"/>
      <c r="R57" s="694" t="s">
        <v>953</v>
      </c>
      <c r="S57" s="62" t="s">
        <v>911</v>
      </c>
      <c r="T57" s="62"/>
      <c r="U57" s="62"/>
      <c r="V57" s="62"/>
      <c r="W57" s="694" t="s">
        <v>917</v>
      </c>
      <c r="X57" s="62" t="s">
        <v>912</v>
      </c>
      <c r="Y57" s="62"/>
      <c r="Z57" s="62"/>
      <c r="AA57" s="62"/>
      <c r="AB57" s="694" t="s">
        <v>909</v>
      </c>
      <c r="AC57" s="62" t="s">
        <v>129</v>
      </c>
      <c r="AD57" s="62"/>
      <c r="AE57" s="62"/>
      <c r="AF57" s="62"/>
      <c r="AG57" s="62"/>
      <c r="AH57" s="62"/>
      <c r="AI57" s="62"/>
      <c r="AJ57" s="107"/>
      <c r="AK57" s="109"/>
      <c r="AL57" s="63"/>
      <c r="AM57" s="63"/>
      <c r="AN57" s="63"/>
      <c r="AO57" s="124"/>
      <c r="AP57" s="62"/>
      <c r="AQ57" s="110"/>
      <c r="AR57" s="62"/>
      <c r="AS57" s="62"/>
      <c r="AT57" s="62"/>
      <c r="AU57" s="62"/>
      <c r="AV57" s="62"/>
      <c r="AW57" s="62"/>
    </row>
    <row r="58" spans="1:49" ht="12" customHeight="1">
      <c r="A58" s="1978"/>
      <c r="B58" s="124"/>
      <c r="C58" s="62"/>
      <c r="D58" s="62"/>
      <c r="E58" s="107"/>
      <c r="F58" s="124"/>
      <c r="G58" s="62"/>
      <c r="H58" s="107"/>
      <c r="I58" s="124"/>
      <c r="J58" s="62"/>
      <c r="K58" s="62"/>
      <c r="L58" s="107"/>
      <c r="M58" s="127"/>
      <c r="N58" s="116"/>
      <c r="O58" s="116"/>
      <c r="P58" s="157"/>
      <c r="Q58" s="62" t="s">
        <v>495</v>
      </c>
      <c r="R58" s="63" t="s">
        <v>14</v>
      </c>
      <c r="S58" s="62"/>
      <c r="T58" s="62"/>
      <c r="U58" s="62"/>
      <c r="V58" s="62"/>
      <c r="W58" s="63"/>
      <c r="X58" s="62"/>
      <c r="Y58" s="62"/>
      <c r="Z58" s="62"/>
      <c r="AA58" s="62"/>
      <c r="AB58" s="62" t="s">
        <v>265</v>
      </c>
      <c r="AC58" s="1813"/>
      <c r="AD58" s="1813"/>
      <c r="AE58" s="1813"/>
      <c r="AF58" s="1813"/>
      <c r="AG58" s="62" t="s">
        <v>1541</v>
      </c>
      <c r="AH58" s="62"/>
      <c r="AI58" s="62"/>
      <c r="AJ58" s="107"/>
      <c r="AK58" s="109"/>
      <c r="AL58" s="63"/>
      <c r="AM58" s="63"/>
      <c r="AN58" s="63"/>
      <c r="AO58" s="124"/>
      <c r="AP58" s="62"/>
      <c r="AQ58" s="110"/>
      <c r="AR58" s="62"/>
      <c r="AS58" s="62"/>
      <c r="AT58" s="62"/>
      <c r="AU58" s="62"/>
      <c r="AV58" s="62"/>
      <c r="AW58" s="62"/>
    </row>
    <row r="59" spans="1:49" ht="12" customHeight="1">
      <c r="A59" s="1978"/>
      <c r="B59" s="124"/>
      <c r="C59" s="62"/>
      <c r="D59" s="62"/>
      <c r="E59" s="107"/>
      <c r="F59" s="124"/>
      <c r="G59" s="62"/>
      <c r="H59" s="107"/>
      <c r="I59" s="124"/>
      <c r="J59" s="62"/>
      <c r="K59" s="62"/>
      <c r="L59" s="107"/>
      <c r="M59" s="143" t="s">
        <v>926</v>
      </c>
      <c r="N59" s="113"/>
      <c r="O59" s="113"/>
      <c r="P59" s="115"/>
      <c r="Q59" s="113"/>
      <c r="R59" s="113" t="s">
        <v>928</v>
      </c>
      <c r="S59" s="113"/>
      <c r="T59" s="113"/>
      <c r="U59" s="113"/>
      <c r="V59" s="113"/>
      <c r="W59" s="113"/>
      <c r="X59" s="113"/>
      <c r="Y59" s="113"/>
      <c r="Z59" s="113"/>
      <c r="AA59" s="113"/>
      <c r="AB59" s="113" t="s">
        <v>416</v>
      </c>
      <c r="AC59" s="1756"/>
      <c r="AD59" s="1756"/>
      <c r="AE59" s="1756"/>
      <c r="AF59" s="1756"/>
      <c r="AG59" s="113" t="s">
        <v>785</v>
      </c>
      <c r="AH59" s="113"/>
      <c r="AI59" s="113"/>
      <c r="AJ59" s="115"/>
      <c r="AK59" s="109"/>
      <c r="AL59" s="63"/>
      <c r="AM59" s="63"/>
      <c r="AN59" s="63"/>
      <c r="AO59" s="124"/>
      <c r="AP59" s="62"/>
      <c r="AQ59" s="110"/>
      <c r="AR59" s="62"/>
      <c r="AS59" s="62"/>
      <c r="AT59" s="62"/>
      <c r="AU59" s="62"/>
      <c r="AV59" s="62"/>
      <c r="AW59" s="62"/>
    </row>
    <row r="60" spans="1:49" ht="12" customHeight="1">
      <c r="A60" s="1978"/>
      <c r="B60" s="124"/>
      <c r="C60" s="62"/>
      <c r="D60" s="62"/>
      <c r="E60" s="107"/>
      <c r="F60" s="124"/>
      <c r="G60" s="62"/>
      <c r="H60" s="107"/>
      <c r="I60" s="124"/>
      <c r="J60" s="62"/>
      <c r="K60" s="62"/>
      <c r="L60" s="107"/>
      <c r="M60" s="124" t="s">
        <v>927</v>
      </c>
      <c r="N60" s="62"/>
      <c r="O60" s="62"/>
      <c r="P60" s="107"/>
      <c r="Q60" s="62"/>
      <c r="R60" s="62" t="s">
        <v>930</v>
      </c>
      <c r="S60" s="62"/>
      <c r="T60" s="62"/>
      <c r="U60" s="62"/>
      <c r="V60" s="62"/>
      <c r="W60" s="694" t="s">
        <v>953</v>
      </c>
      <c r="X60" s="62" t="s">
        <v>931</v>
      </c>
      <c r="Y60" s="62"/>
      <c r="Z60" s="62"/>
      <c r="AA60" s="62"/>
      <c r="AB60" s="62" t="s">
        <v>416</v>
      </c>
      <c r="AC60" s="1699"/>
      <c r="AD60" s="1699"/>
      <c r="AE60" s="1699"/>
      <c r="AF60" s="1699"/>
      <c r="AG60" s="62" t="s">
        <v>785</v>
      </c>
      <c r="AH60" s="62"/>
      <c r="AI60" s="62"/>
      <c r="AJ60" s="62"/>
      <c r="AK60" s="109"/>
      <c r="AL60" s="63"/>
      <c r="AM60" s="63"/>
      <c r="AN60" s="63"/>
      <c r="AO60" s="124"/>
      <c r="AP60" s="62"/>
      <c r="AQ60" s="110"/>
      <c r="AR60" s="62"/>
      <c r="AS60" s="62"/>
      <c r="AT60" s="62"/>
      <c r="AU60" s="62"/>
      <c r="AV60" s="62"/>
      <c r="AW60" s="62"/>
    </row>
    <row r="61" spans="1:49" ht="12" customHeight="1">
      <c r="A61" s="1978"/>
      <c r="B61" s="124"/>
      <c r="C61" s="62"/>
      <c r="D61" s="62"/>
      <c r="E61" s="107"/>
      <c r="F61" s="124"/>
      <c r="G61" s="62"/>
      <c r="H61" s="107"/>
      <c r="I61" s="124"/>
      <c r="J61" s="62"/>
      <c r="K61" s="62"/>
      <c r="L61" s="107"/>
      <c r="M61" s="124"/>
      <c r="N61" s="62"/>
      <c r="O61" s="62"/>
      <c r="P61" s="107"/>
      <c r="Q61" s="62"/>
      <c r="R61" s="62"/>
      <c r="S61" s="62"/>
      <c r="T61" s="62"/>
      <c r="U61" s="62"/>
      <c r="V61" s="62"/>
      <c r="W61" s="694" t="s">
        <v>1675</v>
      </c>
      <c r="X61" s="62" t="s">
        <v>932</v>
      </c>
      <c r="Y61" s="62"/>
      <c r="Z61" s="62"/>
      <c r="AA61" s="62"/>
      <c r="AB61" s="62" t="s">
        <v>1616</v>
      </c>
      <c r="AC61" s="1699"/>
      <c r="AD61" s="1699"/>
      <c r="AE61" s="1699"/>
      <c r="AF61" s="1699"/>
      <c r="AG61" s="62" t="s">
        <v>1617</v>
      </c>
      <c r="AH61" s="62"/>
      <c r="AI61" s="62"/>
      <c r="AJ61" s="62"/>
      <c r="AK61" s="109"/>
      <c r="AL61" s="63"/>
      <c r="AM61" s="63"/>
      <c r="AN61" s="63"/>
      <c r="AO61" s="124"/>
      <c r="AP61" s="62"/>
      <c r="AQ61" s="110"/>
      <c r="AR61" s="62"/>
      <c r="AS61" s="62"/>
      <c r="AT61" s="62"/>
      <c r="AU61" s="62"/>
      <c r="AV61" s="62"/>
      <c r="AW61" s="62"/>
    </row>
    <row r="62" spans="1:49" ht="12" customHeight="1">
      <c r="A62" s="1978"/>
      <c r="B62" s="124"/>
      <c r="C62" s="62"/>
      <c r="D62" s="62"/>
      <c r="E62" s="107"/>
      <c r="F62" s="124"/>
      <c r="G62" s="62"/>
      <c r="H62" s="107"/>
      <c r="I62" s="124"/>
      <c r="J62" s="62"/>
      <c r="K62" s="62"/>
      <c r="L62" s="107"/>
      <c r="M62" s="127"/>
      <c r="N62" s="116"/>
      <c r="O62" s="116"/>
      <c r="P62" s="157"/>
      <c r="Q62" s="62"/>
      <c r="R62" s="62" t="s">
        <v>933</v>
      </c>
      <c r="S62" s="62"/>
      <c r="T62" s="62"/>
      <c r="U62" s="62"/>
      <c r="V62" s="62"/>
      <c r="W62" s="62"/>
      <c r="X62" s="62"/>
      <c r="Y62" s="62"/>
      <c r="Z62" s="62"/>
      <c r="AA62" s="62"/>
      <c r="AB62" s="62" t="s">
        <v>1348</v>
      </c>
      <c r="AC62" s="1813"/>
      <c r="AD62" s="1813"/>
      <c r="AE62" s="1813"/>
      <c r="AF62" s="1813"/>
      <c r="AG62" s="62" t="s">
        <v>1950</v>
      </c>
      <c r="AH62" s="62"/>
      <c r="AI62" s="62"/>
      <c r="AJ62" s="62"/>
      <c r="AK62" s="109"/>
      <c r="AL62" s="63"/>
      <c r="AM62" s="63"/>
      <c r="AN62" s="63"/>
      <c r="AO62" s="124"/>
      <c r="AP62" s="62"/>
      <c r="AQ62" s="110"/>
      <c r="AR62" s="62"/>
      <c r="AS62" s="62"/>
      <c r="AT62" s="62"/>
      <c r="AU62" s="62"/>
      <c r="AV62" s="62"/>
      <c r="AW62" s="62"/>
    </row>
    <row r="63" spans="1:49" ht="12" customHeight="1">
      <c r="A63" s="1978"/>
      <c r="B63" s="124"/>
      <c r="C63" s="62"/>
      <c r="D63" s="62"/>
      <c r="E63" s="107"/>
      <c r="F63" s="124"/>
      <c r="G63" s="62"/>
      <c r="H63" s="107"/>
      <c r="I63" s="124"/>
      <c r="J63" s="62"/>
      <c r="K63" s="62"/>
      <c r="L63" s="107"/>
      <c r="M63" s="143" t="s">
        <v>15</v>
      </c>
      <c r="N63" s="113"/>
      <c r="O63" s="113"/>
      <c r="P63" s="115"/>
      <c r="Q63" s="113"/>
      <c r="R63" s="113" t="s">
        <v>9</v>
      </c>
      <c r="S63" s="113"/>
      <c r="T63" s="113"/>
      <c r="U63" s="113"/>
      <c r="V63" s="113"/>
      <c r="W63" s="113"/>
      <c r="X63" s="113"/>
      <c r="Y63" s="113"/>
      <c r="Z63" s="113"/>
      <c r="AA63" s="113"/>
      <c r="AB63" s="113" t="s">
        <v>1616</v>
      </c>
      <c r="AC63" s="1756"/>
      <c r="AD63" s="1756"/>
      <c r="AE63" s="1756"/>
      <c r="AF63" s="1756"/>
      <c r="AG63" s="113" t="s">
        <v>1617</v>
      </c>
      <c r="AH63" s="113"/>
      <c r="AI63" s="113"/>
      <c r="AJ63" s="115"/>
      <c r="AK63" s="109"/>
      <c r="AL63" s="63"/>
      <c r="AM63" s="63"/>
      <c r="AN63" s="63"/>
      <c r="AO63" s="124"/>
      <c r="AP63" s="62"/>
      <c r="AQ63" s="110"/>
      <c r="AR63" s="62"/>
      <c r="AS63" s="62"/>
      <c r="AT63" s="62"/>
      <c r="AU63" s="62"/>
      <c r="AV63" s="62"/>
      <c r="AW63" s="62"/>
    </row>
    <row r="64" spans="1:49" ht="12" customHeight="1">
      <c r="A64" s="1978"/>
      <c r="B64" s="124"/>
      <c r="C64" s="62"/>
      <c r="D64" s="62"/>
      <c r="E64" s="107"/>
      <c r="F64" s="124"/>
      <c r="G64" s="62"/>
      <c r="H64" s="107"/>
      <c r="I64" s="124"/>
      <c r="J64" s="62"/>
      <c r="K64" s="62"/>
      <c r="L64" s="107"/>
      <c r="M64" s="124" t="s">
        <v>1254</v>
      </c>
      <c r="N64" s="62"/>
      <c r="O64" s="62"/>
      <c r="P64" s="107"/>
      <c r="Q64" s="62"/>
      <c r="R64" s="62"/>
      <c r="S64" s="62"/>
      <c r="T64" s="62"/>
      <c r="U64" s="62"/>
      <c r="V64" s="62"/>
      <c r="W64" s="62"/>
      <c r="X64" s="62"/>
      <c r="Y64" s="62"/>
      <c r="Z64" s="62"/>
      <c r="AA64" s="62"/>
      <c r="AB64" s="62"/>
      <c r="AC64" s="62"/>
      <c r="AD64" s="62"/>
      <c r="AE64" s="62"/>
      <c r="AF64" s="62"/>
      <c r="AG64" s="62"/>
      <c r="AH64" s="62"/>
      <c r="AI64" s="62"/>
      <c r="AJ64" s="107"/>
      <c r="AK64" s="109"/>
      <c r="AL64" s="63"/>
      <c r="AM64" s="63"/>
      <c r="AN64" s="63"/>
      <c r="AO64" s="124"/>
      <c r="AP64" s="62"/>
      <c r="AQ64" s="110"/>
      <c r="AR64" s="62"/>
      <c r="AS64" s="62"/>
      <c r="AT64" s="62"/>
      <c r="AU64" s="62"/>
      <c r="AV64" s="62"/>
      <c r="AW64" s="62"/>
    </row>
    <row r="65" spans="1:49" ht="12" customHeight="1">
      <c r="A65" s="1978"/>
      <c r="B65" s="124"/>
      <c r="C65" s="62"/>
      <c r="D65" s="62"/>
      <c r="E65" s="107"/>
      <c r="F65" s="124"/>
      <c r="G65" s="62"/>
      <c r="H65" s="107"/>
      <c r="I65" s="124"/>
      <c r="J65" s="62"/>
      <c r="K65" s="62"/>
      <c r="L65" s="107"/>
      <c r="M65" s="124" t="s">
        <v>1255</v>
      </c>
      <c r="N65" s="62"/>
      <c r="O65" s="62"/>
      <c r="P65" s="107"/>
      <c r="Q65" s="62"/>
      <c r="R65" s="62"/>
      <c r="S65" s="62"/>
      <c r="T65" s="62"/>
      <c r="U65" s="62"/>
      <c r="V65" s="62"/>
      <c r="W65" s="62"/>
      <c r="X65" s="62"/>
      <c r="Y65" s="62"/>
      <c r="Z65" s="62"/>
      <c r="AA65" s="62"/>
      <c r="AB65" s="62"/>
      <c r="AC65" s="62"/>
      <c r="AD65" s="62"/>
      <c r="AE65" s="62"/>
      <c r="AF65" s="62"/>
      <c r="AG65" s="62"/>
      <c r="AH65" s="62"/>
      <c r="AI65" s="62"/>
      <c r="AJ65" s="107"/>
      <c r="AK65" s="109"/>
      <c r="AL65" s="63"/>
      <c r="AM65" s="63"/>
      <c r="AN65" s="63"/>
      <c r="AO65" s="124"/>
      <c r="AP65" s="62"/>
      <c r="AQ65" s="110"/>
      <c r="AR65" s="62"/>
      <c r="AS65" s="62"/>
      <c r="AT65" s="62"/>
      <c r="AU65" s="62"/>
      <c r="AV65" s="62"/>
      <c r="AW65" s="62"/>
    </row>
    <row r="66" spans="1:49" ht="12" customHeight="1" thickBot="1">
      <c r="A66" s="1979"/>
      <c r="B66" s="145"/>
      <c r="C66" s="131"/>
      <c r="D66" s="131"/>
      <c r="E66" s="133"/>
      <c r="F66" s="145"/>
      <c r="G66" s="131"/>
      <c r="H66" s="133"/>
      <c r="I66" s="145"/>
      <c r="J66" s="131"/>
      <c r="K66" s="131"/>
      <c r="L66" s="133"/>
      <c r="M66" s="145" t="s">
        <v>1256</v>
      </c>
      <c r="N66" s="131"/>
      <c r="O66" s="131"/>
      <c r="P66" s="133"/>
      <c r="Q66" s="131"/>
      <c r="R66" s="131"/>
      <c r="S66" s="131"/>
      <c r="T66" s="131"/>
      <c r="U66" s="131"/>
      <c r="V66" s="131"/>
      <c r="W66" s="131"/>
      <c r="X66" s="131"/>
      <c r="Y66" s="131"/>
      <c r="Z66" s="131"/>
      <c r="AA66" s="131"/>
      <c r="AB66" s="131"/>
      <c r="AC66" s="131"/>
      <c r="AD66" s="131"/>
      <c r="AE66" s="131"/>
      <c r="AF66" s="131"/>
      <c r="AG66" s="131"/>
      <c r="AH66" s="131"/>
      <c r="AI66" s="131"/>
      <c r="AJ66" s="131"/>
      <c r="AK66" s="134"/>
      <c r="AL66" s="66"/>
      <c r="AM66" s="66"/>
      <c r="AN66" s="66"/>
      <c r="AO66" s="145"/>
      <c r="AP66" s="131"/>
      <c r="AQ66" s="135"/>
      <c r="AR66" s="62"/>
      <c r="AS66" s="62"/>
      <c r="AT66" s="62"/>
      <c r="AU66" s="62"/>
      <c r="AV66" s="62"/>
      <c r="AW66" s="62"/>
    </row>
    <row r="67" spans="1:49" ht="12"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581"/>
      <c r="AM67" s="581"/>
      <c r="AN67" s="581"/>
      <c r="AO67" s="62"/>
      <c r="AP67" s="62"/>
      <c r="AQ67" s="62"/>
      <c r="AR67" s="62"/>
      <c r="AS67" s="62"/>
      <c r="AT67" s="62"/>
      <c r="AU67" s="62"/>
      <c r="AV67" s="62"/>
      <c r="AW67" s="62"/>
    </row>
    <row r="68" spans="1:49" ht="12"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581"/>
      <c r="AM68" s="581"/>
      <c r="AN68" s="581"/>
      <c r="AO68" s="62"/>
      <c r="AP68" s="62"/>
      <c r="AQ68" s="62"/>
      <c r="AR68" s="62"/>
      <c r="AS68" s="62"/>
      <c r="AT68" s="62"/>
      <c r="AU68" s="62"/>
      <c r="AV68" s="62"/>
      <c r="AW68" s="62"/>
    </row>
    <row r="69" spans="1:49" ht="12"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581"/>
      <c r="AM69" s="581"/>
      <c r="AN69" s="581"/>
      <c r="AO69" s="62"/>
      <c r="AP69" s="62"/>
      <c r="AQ69" s="62"/>
      <c r="AR69" s="62"/>
      <c r="AS69" s="62"/>
      <c r="AT69" s="62"/>
      <c r="AU69" s="62"/>
      <c r="AV69" s="62"/>
      <c r="AW69" s="62"/>
    </row>
    <row r="70" spans="1:49" ht="12"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581"/>
      <c r="AM70" s="581"/>
      <c r="AN70" s="581"/>
      <c r="AO70" s="62"/>
      <c r="AP70" s="62"/>
      <c r="AQ70" s="62"/>
      <c r="AR70" s="62"/>
      <c r="AS70" s="62"/>
      <c r="AT70" s="62"/>
      <c r="AU70" s="62"/>
      <c r="AV70" s="62"/>
      <c r="AW70" s="62"/>
    </row>
    <row r="71" spans="1:49" ht="12"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581"/>
      <c r="AM71" s="581"/>
      <c r="AN71" s="581"/>
      <c r="AO71" s="62"/>
      <c r="AP71" s="62"/>
      <c r="AQ71" s="62"/>
      <c r="AR71" s="62"/>
      <c r="AS71" s="62"/>
      <c r="AT71" s="62"/>
      <c r="AU71" s="62"/>
      <c r="AV71" s="62"/>
      <c r="AW71" s="62"/>
    </row>
    <row r="72" spans="1:49" ht="12"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581"/>
      <c r="AM72" s="581"/>
      <c r="AN72" s="581"/>
      <c r="AO72" s="62"/>
      <c r="AP72" s="62"/>
      <c r="AQ72" s="62"/>
      <c r="AR72" s="62"/>
      <c r="AS72" s="62"/>
      <c r="AT72" s="62"/>
      <c r="AU72" s="62"/>
      <c r="AV72" s="62"/>
      <c r="AW72" s="62"/>
    </row>
    <row r="73" spans="1:49" ht="12" customHeight="1"/>
    <row r="74" spans="1:49" ht="12" customHeight="1"/>
    <row r="75" spans="1:49" ht="12" customHeight="1"/>
    <row r="76" spans="1:49" ht="12" customHeight="1"/>
    <row r="77" spans="1:49" ht="12" customHeight="1"/>
    <row r="78" spans="1:49" ht="12" customHeight="1"/>
    <row r="79" spans="1:49" ht="12" customHeight="1"/>
    <row r="80" spans="1:49"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57">
    <mergeCell ref="B17:E17"/>
    <mergeCell ref="F12:H12"/>
    <mergeCell ref="AL16:AN16"/>
    <mergeCell ref="AL47:AN47"/>
    <mergeCell ref="AC34:AF34"/>
    <mergeCell ref="AC46:AD46"/>
    <mergeCell ref="AF46:AG46"/>
    <mergeCell ref="AC47:AG47"/>
    <mergeCell ref="AC41:AF41"/>
    <mergeCell ref="AC42:AF42"/>
    <mergeCell ref="AC44:AF44"/>
    <mergeCell ref="AC45:AF45"/>
    <mergeCell ref="AC63:AF63"/>
    <mergeCell ref="W50:AF50"/>
    <mergeCell ref="AC58:AF58"/>
    <mergeCell ref="AC59:AF59"/>
    <mergeCell ref="AC60:AF60"/>
    <mergeCell ref="AC61:AF61"/>
    <mergeCell ref="AC62:AF62"/>
    <mergeCell ref="AC48:AF48"/>
    <mergeCell ref="A12:A66"/>
    <mergeCell ref="AC13:AF13"/>
    <mergeCell ref="AC14:AF14"/>
    <mergeCell ref="AC15:AF15"/>
    <mergeCell ref="AC16:AF16"/>
    <mergeCell ref="AC17:AF17"/>
    <mergeCell ref="AC19:AF19"/>
    <mergeCell ref="AC31:AF31"/>
    <mergeCell ref="AC32:AD32"/>
    <mergeCell ref="AF32:AG32"/>
    <mergeCell ref="AC33:AG33"/>
    <mergeCell ref="AC26:AF26"/>
    <mergeCell ref="AC27:AF27"/>
    <mergeCell ref="AC29:AF29"/>
    <mergeCell ref="AC30:AF30"/>
    <mergeCell ref="B10:E10"/>
    <mergeCell ref="F10:H10"/>
    <mergeCell ref="I10:L10"/>
    <mergeCell ref="AO10:AQ10"/>
    <mergeCell ref="AK11:AN11"/>
    <mergeCell ref="AO11:AQ11"/>
    <mergeCell ref="B11:E11"/>
    <mergeCell ref="F11:H11"/>
    <mergeCell ref="I11:L11"/>
    <mergeCell ref="M11:P11"/>
    <mergeCell ref="Q5:T5"/>
    <mergeCell ref="U5:AQ5"/>
    <mergeCell ref="A7:AE7"/>
    <mergeCell ref="Q1:T1"/>
    <mergeCell ref="U1:AL1"/>
    <mergeCell ref="AM1:AQ1"/>
    <mergeCell ref="Q2:T4"/>
    <mergeCell ref="U2:AL2"/>
    <mergeCell ref="AM2:AO4"/>
    <mergeCell ref="AP2:AQ4"/>
    <mergeCell ref="U3:AL3"/>
    <mergeCell ref="U4:AL4"/>
  </mergeCells>
  <phoneticPr fontId="4"/>
  <conditionalFormatting sqref="M53:P56">
    <cfRule type="expression" dxfId="49" priority="1" stopIfTrue="1">
      <formula>$F$12=5</formula>
    </cfRule>
  </conditionalFormatting>
  <dataValidations count="6">
    <dataValidation type="list" allowBlank="1" showInputMessage="1" sqref="AC48:AF48" xr:uid="{00000000-0002-0000-1B00-000000000000}">
      <formula1>$AS$48:$AU$48</formula1>
    </dataValidation>
    <dataValidation type="list" allowBlank="1" showInputMessage="1" sqref="W50:AF50" xr:uid="{00000000-0002-0000-1B00-000001000000}">
      <formula1>$AS$50:$AW$50</formula1>
    </dataValidation>
    <dataValidation type="list" allowBlank="1" showInputMessage="1" sqref="AC34:AF34" xr:uid="{00000000-0002-0000-1B00-000002000000}">
      <formula1>$AS$34:$AU$34</formula1>
    </dataValidation>
    <dataValidation type="list" allowBlank="1" showInputMessage="1" showErrorMessage="1" sqref="AF49 U40 AB57 W57 R12 AB55 AB51:AB53 AE25 W60:W61 AE51:AE53 U25 U19 X19 R18 R57 AB12 W12 Z25 AE55 W21:W23 W15:W16 AC49 AC35:AC39 AA40 AF35:AF40 AK12:AK16 AK44:AK47" xr:uid="{00000000-0002-0000-1B00-000003000000}">
      <formula1>"■,□"</formula1>
    </dataValidation>
    <dataValidation type="list" allowBlank="1" showInputMessage="1" sqref="F12:H12" xr:uid="{00000000-0002-0000-1B00-000004000000}">
      <formula1>"5,4,3,2,1,なし"</formula1>
    </dataValidation>
    <dataValidation type="list" allowBlank="1" showInputMessage="1" showErrorMessage="1" sqref="B17:E17" xr:uid="{00000000-0002-0000-1B00-000005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12 B17" unlocked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rgb="FF92D050"/>
  </sheetPr>
  <dimension ref="A1:AU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7"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970" t="s">
        <v>16</v>
      </c>
      <c r="AN1" s="1971"/>
      <c r="AO1" s="1971"/>
      <c r="AP1" s="1971"/>
      <c r="AQ1" s="1972"/>
      <c r="AR1" s="62"/>
      <c r="AS1" s="62"/>
      <c r="AT1" s="62"/>
      <c r="AU1" s="62"/>
    </row>
    <row r="2" spans="1:47"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96"/>
      <c r="AM2" s="1860" t="s">
        <v>266</v>
      </c>
      <c r="AN2" s="1861"/>
      <c r="AO2" s="1861"/>
      <c r="AP2" s="1663">
        <v>1</v>
      </c>
      <c r="AQ2" s="1865"/>
      <c r="AR2" s="62"/>
      <c r="AS2" s="62"/>
      <c r="AT2" s="62"/>
      <c r="AU2" s="62"/>
    </row>
    <row r="3" spans="1:47"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97"/>
      <c r="AM3" s="1862"/>
      <c r="AN3" s="1735"/>
      <c r="AO3" s="1735"/>
      <c r="AP3" s="1656"/>
      <c r="AQ3" s="1866"/>
      <c r="AR3" s="62"/>
      <c r="AS3" s="62"/>
      <c r="AT3" s="62"/>
      <c r="AU3" s="62"/>
    </row>
    <row r="4" spans="1:47"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98"/>
      <c r="AM4" s="1863"/>
      <c r="AN4" s="1864"/>
      <c r="AO4" s="1864"/>
      <c r="AP4" s="1731"/>
      <c r="AQ4" s="1867"/>
      <c r="AR4" s="62"/>
      <c r="AS4" s="62"/>
      <c r="AT4" s="62"/>
      <c r="AU4" s="62"/>
    </row>
    <row r="5" spans="1:47"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row>
    <row r="6" spans="1:47"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581"/>
      <c r="AM6" s="581"/>
      <c r="AN6" s="581"/>
      <c r="AO6" s="62"/>
      <c r="AP6" s="62"/>
      <c r="AQ6" s="62"/>
      <c r="AR6" s="62"/>
      <c r="AS6" s="62"/>
      <c r="AT6" s="62"/>
      <c r="AU6" s="62"/>
    </row>
    <row r="7" spans="1:47"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581"/>
      <c r="AM7" s="581"/>
      <c r="AN7" s="581"/>
      <c r="AO7" s="125"/>
      <c r="AP7" s="125"/>
      <c r="AQ7" s="125" t="s">
        <v>2814</v>
      </c>
      <c r="AR7" s="62"/>
      <c r="AS7" s="62"/>
      <c r="AT7" s="62"/>
      <c r="AU7" s="62"/>
    </row>
    <row r="8" spans="1:47"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581"/>
      <c r="AM8" s="581"/>
      <c r="AN8" s="581"/>
      <c r="AO8" s="125"/>
      <c r="AP8" s="125"/>
      <c r="AQ8" s="125"/>
      <c r="AR8" s="62"/>
      <c r="AS8" s="62"/>
      <c r="AT8" s="62"/>
      <c r="AU8" s="62"/>
    </row>
    <row r="9" spans="1:47" ht="12" customHeight="1" thickBot="1">
      <c r="A9" s="155" t="s">
        <v>626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581"/>
      <c r="AM9" s="581"/>
      <c r="AN9" s="581"/>
      <c r="AO9" s="62"/>
      <c r="AP9" s="62"/>
      <c r="AQ9" s="62"/>
      <c r="AR9" s="62"/>
      <c r="AS9" s="62"/>
      <c r="AT9" s="62"/>
      <c r="AU9" s="62"/>
    </row>
    <row r="10" spans="1:47" ht="12" customHeight="1">
      <c r="A10" s="523"/>
      <c r="B10" s="1687" t="s">
        <v>112</v>
      </c>
      <c r="C10" s="1688"/>
      <c r="D10" s="1688"/>
      <c r="E10" s="1689"/>
      <c r="F10" s="1690" t="s">
        <v>24</v>
      </c>
      <c r="G10" s="1691"/>
      <c r="H10" s="1692"/>
      <c r="I10" s="1690" t="s">
        <v>113</v>
      </c>
      <c r="J10" s="1691"/>
      <c r="K10" s="1691"/>
      <c r="L10" s="1692"/>
      <c r="M10" s="524"/>
      <c r="N10" s="518"/>
      <c r="O10" s="518"/>
      <c r="P10" s="518"/>
      <c r="Q10" s="518"/>
      <c r="R10" s="518"/>
      <c r="S10" s="518"/>
      <c r="T10" s="518"/>
      <c r="U10" s="518"/>
      <c r="V10" s="518" t="s">
        <v>114</v>
      </c>
      <c r="W10" s="518"/>
      <c r="X10" s="518"/>
      <c r="Y10" s="518"/>
      <c r="Z10" s="518"/>
      <c r="AA10" s="518"/>
      <c r="AB10" s="518"/>
      <c r="AC10" s="518"/>
      <c r="AD10" s="518"/>
      <c r="AE10" s="518"/>
      <c r="AF10" s="518"/>
      <c r="AG10" s="518"/>
      <c r="AH10" s="518"/>
      <c r="AI10" s="518"/>
      <c r="AJ10" s="518"/>
      <c r="AK10" s="146"/>
      <c r="AL10" s="148"/>
      <c r="AM10" s="148"/>
      <c r="AN10" s="525" t="s">
        <v>414</v>
      </c>
      <c r="AO10" s="1690" t="s">
        <v>116</v>
      </c>
      <c r="AP10" s="1691"/>
      <c r="AQ10" s="1696"/>
      <c r="AR10" s="62"/>
      <c r="AS10" s="62"/>
      <c r="AT10" s="62"/>
      <c r="AU10" s="62"/>
    </row>
    <row r="11" spans="1:47"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131"/>
      <c r="AK11" s="1681" t="s">
        <v>117</v>
      </c>
      <c r="AL11" s="1682"/>
      <c r="AM11" s="1682"/>
      <c r="AN11" s="1683"/>
      <c r="AO11" s="1678" t="s">
        <v>1762</v>
      </c>
      <c r="AP11" s="1679"/>
      <c r="AQ11" s="1697"/>
      <c r="AR11" s="62"/>
      <c r="AS11" s="62"/>
      <c r="AT11" s="62"/>
      <c r="AU11" s="62"/>
    </row>
    <row r="12" spans="1:47" ht="12" customHeight="1">
      <c r="A12" s="1665" t="s">
        <v>1241</v>
      </c>
      <c r="B12" s="151" t="s">
        <v>1536</v>
      </c>
      <c r="C12" s="152"/>
      <c r="D12" s="152"/>
      <c r="E12" s="153"/>
      <c r="F12" s="1988" t="str">
        <f>自己評価書表紙!O54</f>
        <v>-</v>
      </c>
      <c r="G12" s="1662"/>
      <c r="H12" s="1989"/>
      <c r="I12" s="529" t="s">
        <v>1542</v>
      </c>
      <c r="J12" s="146"/>
      <c r="K12" s="146"/>
      <c r="L12" s="177"/>
      <c r="M12" s="529" t="s">
        <v>1543</v>
      </c>
      <c r="N12" s="146"/>
      <c r="O12" s="146"/>
      <c r="P12" s="177"/>
      <c r="Q12" s="146" t="s">
        <v>1009</v>
      </c>
      <c r="R12" s="177" t="s">
        <v>17</v>
      </c>
      <c r="S12" s="146"/>
      <c r="T12" s="146"/>
      <c r="U12" s="146"/>
      <c r="V12" s="146"/>
      <c r="W12" s="146"/>
      <c r="X12" s="146"/>
      <c r="Y12" s="146"/>
      <c r="Z12" s="146"/>
      <c r="AA12" s="146"/>
      <c r="AB12" s="146"/>
      <c r="AC12" s="146"/>
      <c r="AD12" s="146"/>
      <c r="AE12" s="146"/>
      <c r="AF12" s="146"/>
      <c r="AG12" s="146"/>
      <c r="AH12" s="146"/>
      <c r="AI12" s="146"/>
      <c r="AJ12" s="146"/>
      <c r="AK12" s="706" t="s">
        <v>1085</v>
      </c>
      <c r="AL12" s="64" t="s">
        <v>1018</v>
      </c>
      <c r="AM12" s="64"/>
      <c r="AN12" s="64"/>
      <c r="AO12" s="143"/>
      <c r="AP12" s="113"/>
      <c r="AQ12" s="537"/>
      <c r="AR12" s="62"/>
      <c r="AS12" s="62"/>
      <c r="AT12" s="62"/>
      <c r="AU12" s="62"/>
    </row>
    <row r="13" spans="1:47" ht="12" customHeight="1">
      <c r="A13" s="1666"/>
      <c r="B13" s="124" t="s">
        <v>1320</v>
      </c>
      <c r="C13" s="62"/>
      <c r="D13" s="62"/>
      <c r="E13" s="107"/>
      <c r="F13" s="124"/>
      <c r="G13" s="62"/>
      <c r="H13" s="107"/>
      <c r="I13" s="124"/>
      <c r="J13" s="62"/>
      <c r="K13" s="62"/>
      <c r="L13" s="107"/>
      <c r="M13" s="124" t="s">
        <v>1544</v>
      </c>
      <c r="N13" s="62"/>
      <c r="O13" s="62"/>
      <c r="P13" s="107"/>
      <c r="Q13" s="62"/>
      <c r="R13" s="694" t="s">
        <v>1675</v>
      </c>
      <c r="S13" s="62" t="s">
        <v>18</v>
      </c>
      <c r="T13" s="62"/>
      <c r="U13" s="62"/>
      <c r="V13" s="62"/>
      <c r="W13" s="62"/>
      <c r="X13" s="62"/>
      <c r="Y13" s="62"/>
      <c r="Z13" s="62"/>
      <c r="AA13" s="694" t="s">
        <v>1337</v>
      </c>
      <c r="AB13" s="62" t="s">
        <v>19</v>
      </c>
      <c r="AC13" s="62"/>
      <c r="AD13" s="62"/>
      <c r="AE13" s="62"/>
      <c r="AF13" s="62"/>
      <c r="AG13" s="62"/>
      <c r="AH13" s="62"/>
      <c r="AI13" s="62"/>
      <c r="AJ13" s="62"/>
      <c r="AK13" s="693" t="s">
        <v>1085</v>
      </c>
      <c r="AL13" s="63" t="s">
        <v>1585</v>
      </c>
      <c r="AM13" s="63"/>
      <c r="AN13" s="63"/>
      <c r="AO13" s="124"/>
      <c r="AP13" s="62"/>
      <c r="AQ13" s="110"/>
      <c r="AR13" s="62"/>
      <c r="AS13" s="62"/>
      <c r="AT13" s="62"/>
      <c r="AU13" s="62"/>
    </row>
    <row r="14" spans="1:47" ht="12" customHeight="1">
      <c r="A14" s="1666"/>
      <c r="B14" s="124" t="s">
        <v>1321</v>
      </c>
      <c r="C14" s="62"/>
      <c r="D14" s="62"/>
      <c r="E14" s="107"/>
      <c r="F14" s="124"/>
      <c r="G14" s="62"/>
      <c r="H14" s="107"/>
      <c r="I14" s="124"/>
      <c r="J14" s="62"/>
      <c r="K14" s="62"/>
      <c r="L14" s="107"/>
      <c r="M14" s="127"/>
      <c r="N14" s="116"/>
      <c r="O14" s="116"/>
      <c r="P14" s="157"/>
      <c r="Q14" s="62" t="s">
        <v>417</v>
      </c>
      <c r="R14" s="62" t="s">
        <v>20</v>
      </c>
      <c r="S14" s="62"/>
      <c r="T14" s="62"/>
      <c r="U14" s="62"/>
      <c r="V14" s="62"/>
      <c r="W14" s="62" t="s">
        <v>962</v>
      </c>
      <c r="X14" s="694" t="s">
        <v>3</v>
      </c>
      <c r="Y14" s="62" t="s">
        <v>727</v>
      </c>
      <c r="Z14" s="62"/>
      <c r="AA14" s="694" t="s">
        <v>3</v>
      </c>
      <c r="AB14" s="62" t="s">
        <v>728</v>
      </c>
      <c r="AC14" s="62"/>
      <c r="AD14" s="62" t="s">
        <v>428</v>
      </c>
      <c r="AE14" s="62"/>
      <c r="AF14" s="62"/>
      <c r="AG14" s="62"/>
      <c r="AH14" s="62"/>
      <c r="AI14" s="62"/>
      <c r="AJ14" s="62"/>
      <c r="AK14" s="693" t="s">
        <v>1085</v>
      </c>
      <c r="AL14" s="63" t="s">
        <v>1545</v>
      </c>
      <c r="AM14" s="63"/>
      <c r="AN14" s="63"/>
      <c r="AO14" s="124"/>
      <c r="AP14" s="62"/>
      <c r="AQ14" s="110"/>
      <c r="AR14" s="62"/>
      <c r="AS14" s="62"/>
      <c r="AT14" s="62"/>
      <c r="AU14" s="62"/>
    </row>
    <row r="15" spans="1:47" ht="12" customHeight="1">
      <c r="A15" s="1666"/>
      <c r="B15" s="124" t="s">
        <v>1250</v>
      </c>
      <c r="C15" s="62"/>
      <c r="D15" s="62"/>
      <c r="E15" s="107"/>
      <c r="F15" s="124"/>
      <c r="G15" s="62"/>
      <c r="H15" s="107"/>
      <c r="I15" s="124"/>
      <c r="J15" s="62"/>
      <c r="K15" s="62"/>
      <c r="L15" s="107"/>
      <c r="M15" s="143" t="s">
        <v>1546</v>
      </c>
      <c r="N15" s="113"/>
      <c r="O15" s="113"/>
      <c r="P15" s="115"/>
      <c r="Q15" s="113" t="s">
        <v>1368</v>
      </c>
      <c r="R15" s="113" t="s">
        <v>1257</v>
      </c>
      <c r="S15" s="113"/>
      <c r="T15" s="113"/>
      <c r="U15" s="113"/>
      <c r="V15" s="113"/>
      <c r="W15" s="113"/>
      <c r="X15" s="113"/>
      <c r="Y15" s="113"/>
      <c r="Z15" s="113"/>
      <c r="AA15" s="113" t="s">
        <v>769</v>
      </c>
      <c r="AB15" s="1756"/>
      <c r="AC15" s="1756"/>
      <c r="AD15" s="1756"/>
      <c r="AE15" s="1756"/>
      <c r="AF15" s="113" t="s">
        <v>770</v>
      </c>
      <c r="AG15" s="113"/>
      <c r="AH15" s="113"/>
      <c r="AI15" s="113"/>
      <c r="AJ15" s="115"/>
      <c r="AK15" s="693" t="s">
        <v>1085</v>
      </c>
      <c r="AL15" s="1986" t="s">
        <v>489</v>
      </c>
      <c r="AM15" s="1986"/>
      <c r="AN15" s="1987"/>
      <c r="AO15" s="124"/>
      <c r="AP15" s="62"/>
      <c r="AQ15" s="110"/>
      <c r="AR15" s="62"/>
      <c r="AS15" s="62"/>
      <c r="AT15" s="62"/>
      <c r="AU15" s="62"/>
    </row>
    <row r="16" spans="1:47" ht="12" customHeight="1">
      <c r="A16" s="1666"/>
      <c r="B16" s="124"/>
      <c r="C16" s="62"/>
      <c r="D16" s="62"/>
      <c r="E16" s="107"/>
      <c r="F16" s="124"/>
      <c r="G16" s="62"/>
      <c r="H16" s="107"/>
      <c r="I16" s="124"/>
      <c r="J16" s="62"/>
      <c r="K16" s="62"/>
      <c r="L16" s="107"/>
      <c r="M16" s="124" t="s">
        <v>1547</v>
      </c>
      <c r="N16" s="62"/>
      <c r="O16" s="62"/>
      <c r="P16" s="107"/>
      <c r="Q16" s="62" t="s">
        <v>282</v>
      </c>
      <c r="R16" s="62" t="s">
        <v>22</v>
      </c>
      <c r="S16" s="62"/>
      <c r="T16" s="62"/>
      <c r="U16" s="62"/>
      <c r="V16" s="62"/>
      <c r="W16" s="62"/>
      <c r="X16" s="62"/>
      <c r="Y16" s="62"/>
      <c r="Z16" s="62"/>
      <c r="AA16" s="116" t="s">
        <v>262</v>
      </c>
      <c r="AB16" s="1813"/>
      <c r="AC16" s="1813"/>
      <c r="AD16" s="1813"/>
      <c r="AE16" s="1813"/>
      <c r="AF16" s="116" t="s">
        <v>781</v>
      </c>
      <c r="AG16" s="116"/>
      <c r="AH16" s="116"/>
      <c r="AI16" s="116"/>
      <c r="AJ16" s="157"/>
      <c r="AK16" s="109"/>
      <c r="AL16" s="63"/>
      <c r="AM16" s="63"/>
      <c r="AN16" s="63"/>
      <c r="AO16" s="124"/>
      <c r="AP16" s="62"/>
      <c r="AQ16" s="110"/>
      <c r="AR16" s="62"/>
      <c r="AS16" s="62"/>
      <c r="AT16" s="62"/>
      <c r="AU16" s="62"/>
    </row>
    <row r="17" spans="1:47" ht="12" customHeight="1">
      <c r="A17" s="1666"/>
      <c r="B17" s="124"/>
      <c r="C17" s="62"/>
      <c r="D17" s="62"/>
      <c r="E17" s="107"/>
      <c r="F17" s="124"/>
      <c r="G17" s="62"/>
      <c r="H17" s="107"/>
      <c r="I17" s="124"/>
      <c r="J17" s="62"/>
      <c r="K17" s="62"/>
      <c r="L17" s="107"/>
      <c r="M17" s="143" t="s">
        <v>259</v>
      </c>
      <c r="N17" s="644"/>
      <c r="O17" s="644"/>
      <c r="P17" s="645"/>
      <c r="Q17" s="113" t="s">
        <v>1548</v>
      </c>
      <c r="R17" s="113" t="s">
        <v>23</v>
      </c>
      <c r="S17" s="113"/>
      <c r="T17" s="113"/>
      <c r="U17" s="113"/>
      <c r="V17" s="113"/>
      <c r="W17" s="113"/>
      <c r="X17" s="113"/>
      <c r="Y17" s="113"/>
      <c r="Z17" s="113"/>
      <c r="AA17" s="113"/>
      <c r="AB17" s="113"/>
      <c r="AC17" s="113"/>
      <c r="AD17" s="113"/>
      <c r="AE17" s="113"/>
      <c r="AF17" s="113"/>
      <c r="AG17" s="113"/>
      <c r="AH17" s="113"/>
      <c r="AI17" s="113"/>
      <c r="AJ17" s="115"/>
      <c r="AK17" s="109"/>
      <c r="AL17" s="63"/>
      <c r="AM17" s="63"/>
      <c r="AN17" s="63"/>
      <c r="AO17" s="124"/>
      <c r="AP17" s="62"/>
      <c r="AQ17" s="110"/>
      <c r="AR17" s="62"/>
      <c r="AS17" s="62"/>
      <c r="AT17" s="62"/>
      <c r="AU17" s="62"/>
    </row>
    <row r="18" spans="1:47" ht="12" customHeight="1">
      <c r="A18" s="1666"/>
      <c r="B18" s="124"/>
      <c r="C18" s="62"/>
      <c r="D18" s="62"/>
      <c r="E18" s="107"/>
      <c r="F18" s="124"/>
      <c r="G18" s="62"/>
      <c r="H18" s="107"/>
      <c r="I18" s="124"/>
      <c r="J18" s="62"/>
      <c r="K18" s="62"/>
      <c r="L18" s="107"/>
      <c r="M18" s="127" t="s">
        <v>260</v>
      </c>
      <c r="N18" s="646"/>
      <c r="O18" s="646"/>
      <c r="P18" s="647"/>
      <c r="Q18" s="116"/>
      <c r="R18" s="116"/>
      <c r="S18" s="116" t="s">
        <v>934</v>
      </c>
      <c r="T18" s="1813"/>
      <c r="U18" s="1813"/>
      <c r="V18" s="1813"/>
      <c r="W18" s="1813"/>
      <c r="X18" s="116" t="s">
        <v>935</v>
      </c>
      <c r="Y18" s="116"/>
      <c r="Z18" s="116" t="s">
        <v>1549</v>
      </c>
      <c r="AA18" s="116" t="s">
        <v>934</v>
      </c>
      <c r="AB18" s="1813"/>
      <c r="AC18" s="1813"/>
      <c r="AD18" s="1813"/>
      <c r="AE18" s="1813"/>
      <c r="AF18" s="116" t="s">
        <v>935</v>
      </c>
      <c r="AG18" s="116"/>
      <c r="AH18" s="116"/>
      <c r="AI18" s="116"/>
      <c r="AJ18" s="157"/>
      <c r="AK18" s="109"/>
      <c r="AL18" s="63"/>
      <c r="AM18" s="63"/>
      <c r="AN18" s="63"/>
      <c r="AO18" s="124"/>
      <c r="AP18" s="62"/>
      <c r="AQ18" s="110"/>
      <c r="AR18" s="62"/>
      <c r="AS18" s="62"/>
      <c r="AT18" s="62"/>
      <c r="AU18" s="62"/>
    </row>
    <row r="19" spans="1:47" ht="12" customHeight="1">
      <c r="A19" s="1666"/>
      <c r="B19" s="124"/>
      <c r="C19" s="62"/>
      <c r="D19" s="62"/>
      <c r="E19" s="107"/>
      <c r="F19" s="124"/>
      <c r="G19" s="62"/>
      <c r="H19" s="107"/>
      <c r="I19" s="124"/>
      <c r="J19" s="62"/>
      <c r="K19" s="62"/>
      <c r="L19" s="107"/>
      <c r="M19" s="143" t="s">
        <v>1670</v>
      </c>
      <c r="N19" s="113"/>
      <c r="O19" s="113"/>
      <c r="P19" s="115"/>
      <c r="Q19" s="113"/>
      <c r="R19" s="726" t="s">
        <v>1615</v>
      </c>
      <c r="S19" s="113" t="s">
        <v>1671</v>
      </c>
      <c r="T19" s="113"/>
      <c r="U19" s="113"/>
      <c r="V19" s="113"/>
      <c r="W19" s="113"/>
      <c r="X19" s="113"/>
      <c r="Y19" s="113"/>
      <c r="Z19" s="113"/>
      <c r="AA19" s="113"/>
      <c r="AB19" s="113"/>
      <c r="AC19" s="113"/>
      <c r="AD19" s="113"/>
      <c r="AE19" s="113"/>
      <c r="AF19" s="113"/>
      <c r="AG19" s="113"/>
      <c r="AH19" s="113"/>
      <c r="AI19" s="113"/>
      <c r="AJ19" s="115"/>
      <c r="AK19" s="109"/>
      <c r="AL19" s="63"/>
      <c r="AM19" s="63"/>
      <c r="AN19" s="63"/>
      <c r="AO19" s="124"/>
      <c r="AP19" s="62"/>
      <c r="AQ19" s="110"/>
      <c r="AR19" s="62"/>
      <c r="AS19" s="62"/>
      <c r="AT19" s="62"/>
      <c r="AU19" s="62"/>
    </row>
    <row r="20" spans="1:47" ht="12" customHeight="1">
      <c r="A20" s="1666"/>
      <c r="B20" s="124"/>
      <c r="C20" s="62"/>
      <c r="D20" s="62"/>
      <c r="E20" s="107"/>
      <c r="F20" s="124"/>
      <c r="G20" s="62"/>
      <c r="H20" s="107"/>
      <c r="I20" s="124"/>
      <c r="J20" s="62"/>
      <c r="K20" s="62"/>
      <c r="L20" s="107"/>
      <c r="M20" s="124"/>
      <c r="N20" s="62"/>
      <c r="O20" s="62"/>
      <c r="P20" s="107"/>
      <c r="Q20" s="175" t="s">
        <v>1363</v>
      </c>
      <c r="R20" s="175" t="s">
        <v>1672</v>
      </c>
      <c r="S20" s="175"/>
      <c r="T20" s="175"/>
      <c r="U20" s="722" t="s">
        <v>1675</v>
      </c>
      <c r="V20" s="175" t="s">
        <v>1537</v>
      </c>
      <c r="W20" s="175"/>
      <c r="X20" s="722" t="s">
        <v>1675</v>
      </c>
      <c r="Y20" s="175" t="s">
        <v>1341</v>
      </c>
      <c r="Z20" s="175"/>
      <c r="AA20" s="175" t="s">
        <v>416</v>
      </c>
      <c r="AB20" s="1984"/>
      <c r="AC20" s="1984"/>
      <c r="AD20" s="1984"/>
      <c r="AE20" s="1984"/>
      <c r="AF20" s="175" t="s">
        <v>785</v>
      </c>
      <c r="AG20" s="175"/>
      <c r="AH20" s="175"/>
      <c r="AI20" s="175"/>
      <c r="AJ20" s="643"/>
      <c r="AK20" s="109"/>
      <c r="AL20" s="63"/>
      <c r="AM20" s="63"/>
      <c r="AN20" s="63"/>
      <c r="AO20" s="124"/>
      <c r="AP20" s="62"/>
      <c r="AQ20" s="110"/>
      <c r="AR20" s="62"/>
      <c r="AS20" s="62"/>
      <c r="AT20" s="62"/>
      <c r="AU20" s="62"/>
    </row>
    <row r="21" spans="1:47" ht="12" customHeight="1">
      <c r="A21" s="1666"/>
      <c r="B21" s="124"/>
      <c r="C21" s="62"/>
      <c r="D21" s="62"/>
      <c r="E21" s="107"/>
      <c r="F21" s="124"/>
      <c r="G21" s="62"/>
      <c r="H21" s="107"/>
      <c r="I21" s="124"/>
      <c r="J21" s="62"/>
      <c r="K21" s="62"/>
      <c r="L21" s="107"/>
      <c r="M21" s="124"/>
      <c r="N21" s="62"/>
      <c r="O21" s="62"/>
      <c r="P21" s="107"/>
      <c r="Q21" s="62"/>
      <c r="R21" s="62" t="s">
        <v>1673</v>
      </c>
      <c r="S21" s="62"/>
      <c r="T21" s="62"/>
      <c r="U21" s="62"/>
      <c r="V21" s="62"/>
      <c r="W21" s="62"/>
      <c r="X21" s="62"/>
      <c r="Y21" s="62"/>
      <c r="Z21" s="62"/>
      <c r="AA21" s="62"/>
      <c r="AB21" s="62"/>
      <c r="AC21" s="62"/>
      <c r="AD21" s="62"/>
      <c r="AE21" s="62"/>
      <c r="AF21" s="62"/>
      <c r="AG21" s="62"/>
      <c r="AH21" s="62"/>
      <c r="AI21" s="62"/>
      <c r="AJ21" s="107"/>
      <c r="AK21" s="109"/>
      <c r="AL21" s="63"/>
      <c r="AM21" s="63"/>
      <c r="AN21" s="63"/>
      <c r="AO21" s="124"/>
      <c r="AP21" s="62"/>
      <c r="AQ21" s="110"/>
      <c r="AR21" s="62"/>
      <c r="AS21" s="62"/>
      <c r="AT21" s="62"/>
      <c r="AU21" s="62"/>
    </row>
    <row r="22" spans="1:47" ht="12" customHeight="1">
      <c r="A22" s="1666"/>
      <c r="B22" s="124"/>
      <c r="C22" s="62"/>
      <c r="D22" s="62"/>
      <c r="E22" s="107"/>
      <c r="F22" s="124"/>
      <c r="G22" s="62"/>
      <c r="H22" s="107"/>
      <c r="I22" s="124"/>
      <c r="J22" s="62"/>
      <c r="K22" s="62"/>
      <c r="L22" s="107"/>
      <c r="M22" s="124"/>
      <c r="N22" s="62"/>
      <c r="O22" s="62"/>
      <c r="P22" s="107"/>
      <c r="Q22" s="62"/>
      <c r="R22" s="62" t="s">
        <v>1674</v>
      </c>
      <c r="S22" s="62"/>
      <c r="T22" s="62"/>
      <c r="U22" s="62"/>
      <c r="V22" s="62"/>
      <c r="W22" s="694" t="s">
        <v>538</v>
      </c>
      <c r="X22" s="535" t="s">
        <v>2</v>
      </c>
      <c r="Y22" s="62"/>
      <c r="Z22" s="62"/>
      <c r="AA22" s="62"/>
      <c r="AB22" s="62"/>
      <c r="AC22" s="62"/>
      <c r="AD22" s="62"/>
      <c r="AE22" s="62"/>
      <c r="AF22" s="62"/>
      <c r="AG22" s="62"/>
      <c r="AH22" s="62"/>
      <c r="AI22" s="62"/>
      <c r="AJ22" s="107"/>
      <c r="AK22" s="109"/>
      <c r="AL22" s="63"/>
      <c r="AM22" s="63"/>
      <c r="AN22" s="63"/>
      <c r="AO22" s="124"/>
      <c r="AP22" s="62"/>
      <c r="AQ22" s="110"/>
      <c r="AR22" s="62"/>
      <c r="AS22" s="62"/>
      <c r="AT22" s="62"/>
      <c r="AU22" s="62"/>
    </row>
    <row r="23" spans="1:47" ht="12" customHeight="1">
      <c r="A23" s="1666"/>
      <c r="B23" s="124"/>
      <c r="C23" s="62"/>
      <c r="D23" s="62"/>
      <c r="E23" s="107"/>
      <c r="F23" s="124"/>
      <c r="G23" s="62"/>
      <c r="H23" s="107"/>
      <c r="I23" s="124"/>
      <c r="J23" s="62"/>
      <c r="K23" s="62"/>
      <c r="L23" s="107"/>
      <c r="M23" s="124"/>
      <c r="N23" s="62"/>
      <c r="O23" s="62"/>
      <c r="P23" s="107"/>
      <c r="Q23" s="62"/>
      <c r="R23" s="62"/>
      <c r="S23" s="62"/>
      <c r="T23" s="62"/>
      <c r="U23" s="62"/>
      <c r="V23" s="62"/>
      <c r="W23" s="694" t="s">
        <v>1526</v>
      </c>
      <c r="X23" s="155" t="s">
        <v>4</v>
      </c>
      <c r="Y23" s="62"/>
      <c r="Z23" s="62"/>
      <c r="AA23" s="62"/>
      <c r="AB23" s="62"/>
      <c r="AC23" s="62"/>
      <c r="AD23" s="62"/>
      <c r="AE23" s="62"/>
      <c r="AF23" s="62"/>
      <c r="AG23" s="62"/>
      <c r="AH23" s="62"/>
      <c r="AI23" s="62"/>
      <c r="AJ23" s="107"/>
      <c r="AK23" s="109"/>
      <c r="AL23" s="63"/>
      <c r="AM23" s="63"/>
      <c r="AN23" s="63"/>
      <c r="AO23" s="124"/>
      <c r="AP23" s="62"/>
      <c r="AQ23" s="110"/>
      <c r="AR23" s="62"/>
      <c r="AS23" s="62"/>
      <c r="AT23" s="62"/>
      <c r="AU23" s="62"/>
    </row>
    <row r="24" spans="1:47" ht="12" customHeight="1">
      <c r="A24" s="1666"/>
      <c r="B24" s="124"/>
      <c r="C24" s="62"/>
      <c r="D24" s="62"/>
      <c r="E24" s="107"/>
      <c r="F24" s="124"/>
      <c r="G24" s="62"/>
      <c r="H24" s="107"/>
      <c r="I24" s="124"/>
      <c r="J24" s="62"/>
      <c r="K24" s="62"/>
      <c r="L24" s="107"/>
      <c r="M24" s="124"/>
      <c r="N24" s="62"/>
      <c r="O24" s="62"/>
      <c r="P24" s="107"/>
      <c r="Q24" s="62"/>
      <c r="R24" s="62"/>
      <c r="S24" s="62"/>
      <c r="T24" s="62"/>
      <c r="U24" s="62"/>
      <c r="V24" s="62"/>
      <c r="W24" s="694" t="s">
        <v>1526</v>
      </c>
      <c r="X24" s="155" t="s">
        <v>5</v>
      </c>
      <c r="Y24" s="62"/>
      <c r="Z24" s="62"/>
      <c r="AA24" s="62"/>
      <c r="AB24" s="62"/>
      <c r="AC24" s="62"/>
      <c r="AD24" s="62"/>
      <c r="AE24" s="62"/>
      <c r="AF24" s="62"/>
      <c r="AG24" s="62"/>
      <c r="AH24" s="62"/>
      <c r="AI24" s="62"/>
      <c r="AJ24" s="107"/>
      <c r="AK24" s="109"/>
      <c r="AL24" s="63"/>
      <c r="AM24" s="63"/>
      <c r="AN24" s="63"/>
      <c r="AO24" s="124"/>
      <c r="AP24" s="62"/>
      <c r="AQ24" s="110"/>
      <c r="AR24" s="62"/>
      <c r="AS24" s="62"/>
      <c r="AT24" s="62"/>
      <c r="AU24" s="62"/>
    </row>
    <row r="25" spans="1:47" ht="12" customHeight="1">
      <c r="A25" s="1666"/>
      <c r="B25" s="124"/>
      <c r="C25" s="62"/>
      <c r="D25" s="62"/>
      <c r="E25" s="107"/>
      <c r="F25" s="124"/>
      <c r="G25" s="62"/>
      <c r="H25" s="107"/>
      <c r="I25" s="124"/>
      <c r="J25" s="62"/>
      <c r="K25" s="62"/>
      <c r="L25" s="107"/>
      <c r="M25" s="124"/>
      <c r="N25" s="62"/>
      <c r="O25" s="62"/>
      <c r="P25" s="107"/>
      <c r="Q25" s="175" t="s">
        <v>479</v>
      </c>
      <c r="R25" s="175" t="s">
        <v>6</v>
      </c>
      <c r="S25" s="175"/>
      <c r="T25" s="175"/>
      <c r="U25" s="175"/>
      <c r="V25" s="175"/>
      <c r="W25" s="175"/>
      <c r="X25" s="175"/>
      <c r="Y25" s="175"/>
      <c r="Z25" s="175"/>
      <c r="AA25" s="175"/>
      <c r="AB25" s="175"/>
      <c r="AC25" s="175"/>
      <c r="AD25" s="175"/>
      <c r="AE25" s="175"/>
      <c r="AF25" s="175"/>
      <c r="AG25" s="175"/>
      <c r="AH25" s="175"/>
      <c r="AI25" s="175"/>
      <c r="AJ25" s="643"/>
      <c r="AK25" s="109"/>
      <c r="AL25" s="63"/>
      <c r="AM25" s="63"/>
      <c r="AN25" s="63"/>
      <c r="AO25" s="124"/>
      <c r="AP25" s="62"/>
      <c r="AQ25" s="110"/>
      <c r="AR25" s="62"/>
      <c r="AS25" s="62"/>
      <c r="AT25" s="62"/>
      <c r="AU25" s="62"/>
    </row>
    <row r="26" spans="1:47" ht="12" customHeight="1">
      <c r="A26" s="1666"/>
      <c r="B26" s="124"/>
      <c r="C26" s="62"/>
      <c r="D26" s="62"/>
      <c r="E26" s="107"/>
      <c r="F26" s="124"/>
      <c r="G26" s="62"/>
      <c r="H26" s="107"/>
      <c r="I26" s="124"/>
      <c r="J26" s="62"/>
      <c r="K26" s="62"/>
      <c r="L26" s="107"/>
      <c r="M26" s="124"/>
      <c r="N26" s="62"/>
      <c r="O26" s="62"/>
      <c r="P26" s="107"/>
      <c r="Q26" s="62"/>
      <c r="R26" s="62" t="s">
        <v>906</v>
      </c>
      <c r="S26" s="62"/>
      <c r="T26" s="62" t="s">
        <v>1348</v>
      </c>
      <c r="U26" s="694" t="s">
        <v>953</v>
      </c>
      <c r="V26" s="62" t="s">
        <v>911</v>
      </c>
      <c r="W26" s="62"/>
      <c r="X26" s="62"/>
      <c r="Y26" s="62"/>
      <c r="Z26" s="694" t="s">
        <v>917</v>
      </c>
      <c r="AA26" s="62" t="s">
        <v>912</v>
      </c>
      <c r="AB26" s="62"/>
      <c r="AC26" s="62"/>
      <c r="AD26" s="62"/>
      <c r="AE26" s="694" t="s">
        <v>909</v>
      </c>
      <c r="AF26" s="62" t="s">
        <v>1538</v>
      </c>
      <c r="AG26" s="62"/>
      <c r="AH26" s="62"/>
      <c r="AI26" s="62"/>
      <c r="AJ26" s="62"/>
      <c r="AK26" s="109"/>
      <c r="AL26" s="63"/>
      <c r="AM26" s="63"/>
      <c r="AN26" s="63"/>
      <c r="AO26" s="124"/>
      <c r="AP26" s="62"/>
      <c r="AQ26" s="110"/>
      <c r="AR26" s="62"/>
      <c r="AS26" s="62"/>
      <c r="AT26" s="62"/>
      <c r="AU26" s="62"/>
    </row>
    <row r="27" spans="1:47" ht="12" customHeight="1">
      <c r="A27" s="1666"/>
      <c r="B27" s="124"/>
      <c r="C27" s="62"/>
      <c r="D27" s="62"/>
      <c r="E27" s="107"/>
      <c r="F27" s="124"/>
      <c r="G27" s="62"/>
      <c r="H27" s="107"/>
      <c r="I27" s="124"/>
      <c r="J27" s="62"/>
      <c r="K27" s="62"/>
      <c r="L27" s="107"/>
      <c r="M27" s="124"/>
      <c r="N27" s="62"/>
      <c r="O27" s="62"/>
      <c r="P27" s="107"/>
      <c r="Q27" s="62"/>
      <c r="R27" s="62" t="s">
        <v>7</v>
      </c>
      <c r="S27" s="62"/>
      <c r="T27" s="62"/>
      <c r="U27" s="62"/>
      <c r="V27" s="62"/>
      <c r="W27" s="62"/>
      <c r="X27" s="62"/>
      <c r="Y27" s="62"/>
      <c r="Z27" s="62"/>
      <c r="AA27" s="62" t="s">
        <v>1348</v>
      </c>
      <c r="AB27" s="1699"/>
      <c r="AC27" s="1699"/>
      <c r="AD27" s="1699"/>
      <c r="AE27" s="1699"/>
      <c r="AF27" s="62" t="s">
        <v>1950</v>
      </c>
      <c r="AG27" s="62"/>
      <c r="AH27" s="62"/>
      <c r="AI27" s="62"/>
      <c r="AJ27" s="107"/>
      <c r="AK27" s="109"/>
      <c r="AL27" s="63"/>
      <c r="AM27" s="63"/>
      <c r="AN27" s="63"/>
      <c r="AO27" s="124"/>
      <c r="AP27" s="62"/>
      <c r="AQ27" s="110"/>
      <c r="AR27" s="62"/>
      <c r="AS27" s="62"/>
      <c r="AT27" s="62"/>
      <c r="AU27" s="62"/>
    </row>
    <row r="28" spans="1:47" ht="12" customHeight="1">
      <c r="A28" s="1666"/>
      <c r="B28" s="124"/>
      <c r="C28" s="62"/>
      <c r="D28" s="62"/>
      <c r="E28" s="107"/>
      <c r="F28" s="124"/>
      <c r="G28" s="62"/>
      <c r="H28" s="107"/>
      <c r="I28" s="124"/>
      <c r="J28" s="62"/>
      <c r="K28" s="62"/>
      <c r="L28" s="107"/>
      <c r="M28" s="124"/>
      <c r="N28" s="62"/>
      <c r="O28" s="62"/>
      <c r="P28" s="107"/>
      <c r="Q28" s="62"/>
      <c r="R28" s="62" t="s">
        <v>9</v>
      </c>
      <c r="S28" s="62"/>
      <c r="T28" s="62"/>
      <c r="U28" s="62"/>
      <c r="V28" s="62"/>
      <c r="W28" s="62"/>
      <c r="X28" s="62"/>
      <c r="Y28" s="62"/>
      <c r="Z28" s="62"/>
      <c r="AA28" s="62" t="s">
        <v>1616</v>
      </c>
      <c r="AB28" s="1699"/>
      <c r="AC28" s="1699"/>
      <c r="AD28" s="1699"/>
      <c r="AE28" s="1699"/>
      <c r="AF28" s="62" t="s">
        <v>1617</v>
      </c>
      <c r="AG28" s="62"/>
      <c r="AH28" s="62"/>
      <c r="AI28" s="62"/>
      <c r="AJ28" s="107"/>
      <c r="AK28" s="109"/>
      <c r="AL28" s="63"/>
      <c r="AM28" s="63"/>
      <c r="AN28" s="63"/>
      <c r="AO28" s="124"/>
      <c r="AP28" s="62"/>
      <c r="AQ28" s="110"/>
      <c r="AR28" s="62"/>
      <c r="AS28" s="62"/>
      <c r="AT28" s="62"/>
      <c r="AU28" s="62"/>
    </row>
    <row r="29" spans="1:47" ht="12" customHeight="1">
      <c r="A29" s="1666"/>
      <c r="B29" s="124"/>
      <c r="C29" s="62"/>
      <c r="D29" s="62"/>
      <c r="E29" s="107"/>
      <c r="F29" s="124"/>
      <c r="G29" s="62"/>
      <c r="H29" s="107"/>
      <c r="I29" s="124"/>
      <c r="J29" s="62"/>
      <c r="K29" s="62"/>
      <c r="L29" s="107"/>
      <c r="M29" s="124"/>
      <c r="N29" s="62"/>
      <c r="O29" s="62"/>
      <c r="P29" s="107"/>
      <c r="Q29" s="175" t="s">
        <v>539</v>
      </c>
      <c r="R29" s="175" t="s">
        <v>10</v>
      </c>
      <c r="S29" s="175"/>
      <c r="T29" s="175"/>
      <c r="U29" s="175"/>
      <c r="V29" s="175"/>
      <c r="W29" s="175"/>
      <c r="X29" s="175"/>
      <c r="Y29" s="175"/>
      <c r="Z29" s="175"/>
      <c r="AA29" s="175" t="s">
        <v>271</v>
      </c>
      <c r="AB29" s="1984"/>
      <c r="AC29" s="1984"/>
      <c r="AD29" s="1984"/>
      <c r="AE29" s="1984"/>
      <c r="AF29" s="175" t="s">
        <v>729</v>
      </c>
      <c r="AG29" s="175"/>
      <c r="AH29" s="175"/>
      <c r="AI29" s="175"/>
      <c r="AJ29" s="643"/>
      <c r="AK29" s="109"/>
      <c r="AL29" s="63"/>
      <c r="AM29" s="63"/>
      <c r="AN29" s="63"/>
      <c r="AO29" s="124"/>
      <c r="AP29" s="62"/>
      <c r="AQ29" s="110"/>
      <c r="AR29" s="62"/>
      <c r="AS29" s="62"/>
      <c r="AT29" s="62"/>
      <c r="AU29" s="62"/>
    </row>
    <row r="30" spans="1:47" ht="12" customHeight="1">
      <c r="A30" s="1666"/>
      <c r="B30" s="124"/>
      <c r="C30" s="62"/>
      <c r="D30" s="62"/>
      <c r="E30" s="107"/>
      <c r="F30" s="124"/>
      <c r="G30" s="62"/>
      <c r="H30" s="107"/>
      <c r="I30" s="124"/>
      <c r="J30" s="62"/>
      <c r="K30" s="62"/>
      <c r="L30" s="107"/>
      <c r="M30" s="124"/>
      <c r="N30" s="62"/>
      <c r="O30" s="62"/>
      <c r="P30" s="107"/>
      <c r="Q30" s="62"/>
      <c r="R30" s="62" t="s">
        <v>9</v>
      </c>
      <c r="S30" s="62"/>
      <c r="T30" s="62"/>
      <c r="U30" s="62"/>
      <c r="V30" s="62"/>
      <c r="W30" s="62"/>
      <c r="X30" s="62"/>
      <c r="Y30" s="62"/>
      <c r="Z30" s="62"/>
      <c r="AA30" s="62" t="s">
        <v>1616</v>
      </c>
      <c r="AB30" s="1699"/>
      <c r="AC30" s="1699"/>
      <c r="AD30" s="1699"/>
      <c r="AE30" s="1699"/>
      <c r="AF30" s="62" t="s">
        <v>1617</v>
      </c>
      <c r="AG30" s="62"/>
      <c r="AH30" s="62"/>
      <c r="AI30" s="62"/>
      <c r="AJ30" s="62"/>
      <c r="AK30" s="109"/>
      <c r="AL30" s="63"/>
      <c r="AM30" s="63"/>
      <c r="AN30" s="63"/>
      <c r="AO30" s="124"/>
      <c r="AP30" s="62"/>
      <c r="AQ30" s="110"/>
      <c r="AR30" s="62"/>
      <c r="AS30" s="62"/>
      <c r="AT30" s="62"/>
      <c r="AU30" s="62"/>
    </row>
    <row r="31" spans="1:47" ht="12" customHeight="1">
      <c r="A31" s="1666"/>
      <c r="B31" s="124"/>
      <c r="C31" s="62"/>
      <c r="D31" s="62"/>
      <c r="E31" s="107"/>
      <c r="F31" s="124"/>
      <c r="G31" s="62"/>
      <c r="H31" s="107"/>
      <c r="I31" s="124"/>
      <c r="J31" s="62"/>
      <c r="K31" s="62"/>
      <c r="L31" s="107"/>
      <c r="M31" s="124"/>
      <c r="N31" s="62"/>
      <c r="O31" s="62"/>
      <c r="P31" s="107"/>
      <c r="Q31" s="62"/>
      <c r="R31" s="62" t="s">
        <v>718</v>
      </c>
      <c r="S31" s="62"/>
      <c r="T31" s="62"/>
      <c r="U31" s="62"/>
      <c r="V31" s="62"/>
      <c r="W31" s="62"/>
      <c r="X31" s="62"/>
      <c r="Y31" s="62"/>
      <c r="Z31" s="62"/>
      <c r="AA31" s="62" t="s">
        <v>1354</v>
      </c>
      <c r="AB31" s="1699"/>
      <c r="AC31" s="1699"/>
      <c r="AD31" s="1699"/>
      <c r="AE31" s="1699"/>
      <c r="AF31" s="62" t="s">
        <v>786</v>
      </c>
      <c r="AG31" s="62"/>
      <c r="AH31" s="62"/>
      <c r="AI31" s="62"/>
      <c r="AJ31" s="62"/>
      <c r="AK31" s="109"/>
      <c r="AL31" s="63"/>
      <c r="AM31" s="63"/>
      <c r="AN31" s="63"/>
      <c r="AO31" s="124"/>
      <c r="AP31" s="62"/>
      <c r="AQ31" s="110"/>
      <c r="AR31" s="62"/>
      <c r="AS31" s="62"/>
      <c r="AT31" s="62"/>
      <c r="AU31" s="62"/>
    </row>
    <row r="32" spans="1:47" ht="12" customHeight="1">
      <c r="A32" s="1666"/>
      <c r="B32" s="124"/>
      <c r="C32" s="62"/>
      <c r="D32" s="62"/>
      <c r="E32" s="107"/>
      <c r="F32" s="124"/>
      <c r="G32" s="62"/>
      <c r="H32" s="107"/>
      <c r="I32" s="124"/>
      <c r="J32" s="62"/>
      <c r="K32" s="62"/>
      <c r="L32" s="107"/>
      <c r="M32" s="124"/>
      <c r="N32" s="62"/>
      <c r="O32" s="62"/>
      <c r="P32" s="107"/>
      <c r="Q32" s="62"/>
      <c r="R32" s="62" t="s">
        <v>719</v>
      </c>
      <c r="S32" s="62"/>
      <c r="T32" s="62"/>
      <c r="U32" s="62"/>
      <c r="V32" s="62"/>
      <c r="W32" s="62"/>
      <c r="X32" s="62"/>
      <c r="Y32" s="62"/>
      <c r="Z32" s="62"/>
      <c r="AA32" s="62" t="s">
        <v>416</v>
      </c>
      <c r="AB32" s="1977"/>
      <c r="AC32" s="1977"/>
      <c r="AD32" s="62" t="s">
        <v>787</v>
      </c>
      <c r="AE32" s="1709"/>
      <c r="AF32" s="1709"/>
      <c r="AG32" s="62" t="s">
        <v>998</v>
      </c>
      <c r="AH32" s="62"/>
      <c r="AI32" s="62"/>
      <c r="AJ32" s="62"/>
      <c r="AK32" s="109"/>
      <c r="AL32" s="63"/>
      <c r="AM32" s="63"/>
      <c r="AN32" s="63"/>
      <c r="AO32" s="124"/>
      <c r="AP32" s="62"/>
      <c r="AQ32" s="110"/>
      <c r="AR32" s="62"/>
      <c r="AS32" s="62"/>
      <c r="AT32" s="62"/>
      <c r="AU32" s="62"/>
    </row>
    <row r="33" spans="1:47" ht="12" customHeight="1">
      <c r="A33" s="1666"/>
      <c r="B33" s="124"/>
      <c r="C33" s="62"/>
      <c r="D33" s="62"/>
      <c r="E33" s="107"/>
      <c r="F33" s="124"/>
      <c r="G33" s="62"/>
      <c r="H33" s="107"/>
      <c r="I33" s="124"/>
      <c r="J33" s="62"/>
      <c r="K33" s="62"/>
      <c r="L33" s="107"/>
      <c r="M33" s="124"/>
      <c r="N33" s="62"/>
      <c r="O33" s="62"/>
      <c r="P33" s="107"/>
      <c r="Q33" s="62"/>
      <c r="R33" s="62" t="s">
        <v>1540</v>
      </c>
      <c r="S33" s="62"/>
      <c r="T33" s="62"/>
      <c r="U33" s="62"/>
      <c r="V33" s="62"/>
      <c r="W33" s="62"/>
      <c r="X33" s="62"/>
      <c r="Y33" s="62"/>
      <c r="Z33" s="62"/>
      <c r="AA33" s="62" t="s">
        <v>416</v>
      </c>
      <c r="AB33" s="1699"/>
      <c r="AC33" s="1699"/>
      <c r="AD33" s="1699"/>
      <c r="AE33" s="1699"/>
      <c r="AF33" s="1699"/>
      <c r="AG33" s="62" t="s">
        <v>998</v>
      </c>
      <c r="AH33" s="62"/>
      <c r="AI33" s="62"/>
      <c r="AJ33" s="107"/>
      <c r="AK33" s="109"/>
      <c r="AL33" s="63"/>
      <c r="AM33" s="63"/>
      <c r="AN33" s="63"/>
      <c r="AO33" s="124"/>
      <c r="AP33" s="62"/>
      <c r="AQ33" s="110"/>
      <c r="AR33" s="62"/>
      <c r="AS33" s="62"/>
      <c r="AT33" s="62"/>
      <c r="AU33" s="62"/>
    </row>
    <row r="34" spans="1:47" ht="12" customHeight="1">
      <c r="A34" s="1666"/>
      <c r="B34" s="124"/>
      <c r="C34" s="62"/>
      <c r="D34" s="62"/>
      <c r="E34" s="107"/>
      <c r="F34" s="124"/>
      <c r="G34" s="62"/>
      <c r="H34" s="107"/>
      <c r="I34" s="124"/>
      <c r="J34" s="62"/>
      <c r="K34" s="62"/>
      <c r="L34" s="107"/>
      <c r="M34" s="124"/>
      <c r="N34" s="62"/>
      <c r="O34" s="62"/>
      <c r="P34" s="107"/>
      <c r="Q34" s="62"/>
      <c r="R34" s="62" t="s">
        <v>721</v>
      </c>
      <c r="S34" s="62"/>
      <c r="T34" s="62"/>
      <c r="U34" s="62"/>
      <c r="V34" s="62"/>
      <c r="W34" s="62"/>
      <c r="X34" s="62"/>
      <c r="Y34" s="62"/>
      <c r="Z34" s="62"/>
      <c r="AA34" s="62" t="s">
        <v>1722</v>
      </c>
      <c r="AB34" s="1699"/>
      <c r="AC34" s="1699"/>
      <c r="AD34" s="1699"/>
      <c r="AE34" s="1699"/>
      <c r="AF34" s="62" t="s">
        <v>789</v>
      </c>
      <c r="AG34" s="62"/>
      <c r="AH34" s="62"/>
      <c r="AI34" s="62"/>
      <c r="AJ34" s="107"/>
      <c r="AK34" s="109"/>
      <c r="AL34" s="63"/>
      <c r="AM34" s="63"/>
      <c r="AN34" s="63"/>
      <c r="AO34" s="124"/>
      <c r="AP34" s="62"/>
      <c r="AQ34" s="110"/>
      <c r="AR34" s="62"/>
      <c r="AS34" s="62"/>
      <c r="AT34" s="62" t="s">
        <v>722</v>
      </c>
      <c r="AU34" s="62" t="s">
        <v>723</v>
      </c>
    </row>
    <row r="35" spans="1:47" ht="12" customHeight="1">
      <c r="A35" s="1666"/>
      <c r="B35" s="124"/>
      <c r="C35" s="62"/>
      <c r="D35" s="62"/>
      <c r="E35" s="107"/>
      <c r="F35" s="124"/>
      <c r="G35" s="62"/>
      <c r="H35" s="107"/>
      <c r="I35" s="124"/>
      <c r="J35" s="62"/>
      <c r="K35" s="62"/>
      <c r="L35" s="107"/>
      <c r="M35" s="124"/>
      <c r="N35" s="62"/>
      <c r="O35" s="62"/>
      <c r="P35" s="107"/>
      <c r="Q35" s="62"/>
      <c r="R35" s="62" t="s">
        <v>724</v>
      </c>
      <c r="S35" s="62"/>
      <c r="T35" s="62"/>
      <c r="U35" s="62"/>
      <c r="V35" s="62"/>
      <c r="W35" s="62"/>
      <c r="X35" s="62"/>
      <c r="Y35" s="62"/>
      <c r="Z35" s="62"/>
      <c r="AA35" s="62"/>
      <c r="AB35" s="694" t="s">
        <v>538</v>
      </c>
      <c r="AC35" s="62" t="s">
        <v>790</v>
      </c>
      <c r="AD35" s="62"/>
      <c r="AE35" s="694" t="s">
        <v>538</v>
      </c>
      <c r="AF35" s="62" t="s">
        <v>791</v>
      </c>
      <c r="AG35" s="62"/>
      <c r="AH35" s="62"/>
      <c r="AI35" s="62"/>
      <c r="AJ35" s="62"/>
      <c r="AK35" s="109"/>
      <c r="AL35" s="63"/>
      <c r="AM35" s="63"/>
      <c r="AN35" s="63"/>
      <c r="AO35" s="124"/>
      <c r="AP35" s="62"/>
      <c r="AQ35" s="110"/>
      <c r="AR35" s="62"/>
      <c r="AS35" s="62"/>
      <c r="AT35" s="62"/>
      <c r="AU35" s="62"/>
    </row>
    <row r="36" spans="1:47" ht="12" customHeight="1">
      <c r="A36" s="1666"/>
      <c r="B36" s="124"/>
      <c r="C36" s="62"/>
      <c r="D36" s="62"/>
      <c r="E36" s="107"/>
      <c r="F36" s="124"/>
      <c r="G36" s="62"/>
      <c r="H36" s="107"/>
      <c r="I36" s="124"/>
      <c r="J36" s="62"/>
      <c r="K36" s="62"/>
      <c r="L36" s="107"/>
      <c r="M36" s="124"/>
      <c r="N36" s="62"/>
      <c r="O36" s="62"/>
      <c r="P36" s="107"/>
      <c r="Q36" s="62"/>
      <c r="R36" s="62" t="s">
        <v>1852</v>
      </c>
      <c r="S36" s="62"/>
      <c r="T36" s="62"/>
      <c r="U36" s="62"/>
      <c r="V36" s="62"/>
      <c r="W36" s="62"/>
      <c r="X36" s="62"/>
      <c r="Y36" s="62"/>
      <c r="Z36" s="62"/>
      <c r="AA36" s="62"/>
      <c r="AB36" s="694" t="s">
        <v>21</v>
      </c>
      <c r="AC36" s="62" t="s">
        <v>792</v>
      </c>
      <c r="AD36" s="62"/>
      <c r="AE36" s="694" t="s">
        <v>21</v>
      </c>
      <c r="AF36" s="62" t="s">
        <v>793</v>
      </c>
      <c r="AG36" s="62"/>
      <c r="AH36" s="62"/>
      <c r="AI36" s="62"/>
      <c r="AJ36" s="62"/>
      <c r="AK36" s="109"/>
      <c r="AL36" s="63"/>
      <c r="AM36" s="63"/>
      <c r="AN36" s="63"/>
      <c r="AO36" s="124"/>
      <c r="AP36" s="62"/>
      <c r="AQ36" s="110"/>
      <c r="AR36" s="62"/>
      <c r="AS36" s="62"/>
      <c r="AT36" s="62"/>
      <c r="AU36" s="62"/>
    </row>
    <row r="37" spans="1:47" ht="12" customHeight="1">
      <c r="A37" s="1666"/>
      <c r="B37" s="124"/>
      <c r="C37" s="62"/>
      <c r="D37" s="62"/>
      <c r="E37" s="107"/>
      <c r="F37" s="124"/>
      <c r="G37" s="62"/>
      <c r="H37" s="107"/>
      <c r="I37" s="124"/>
      <c r="J37" s="62"/>
      <c r="K37" s="62"/>
      <c r="L37" s="107"/>
      <c r="M37" s="124"/>
      <c r="N37" s="62"/>
      <c r="O37" s="62"/>
      <c r="P37" s="107"/>
      <c r="Q37" s="62"/>
      <c r="R37" s="62" t="s">
        <v>901</v>
      </c>
      <c r="S37" s="62"/>
      <c r="T37" s="62"/>
      <c r="U37" s="62"/>
      <c r="V37" s="62"/>
      <c r="W37" s="62"/>
      <c r="X37" s="62"/>
      <c r="Y37" s="62"/>
      <c r="Z37" s="62"/>
      <c r="AA37" s="62"/>
      <c r="AB37" s="694" t="s">
        <v>21</v>
      </c>
      <c r="AC37" s="62" t="s">
        <v>792</v>
      </c>
      <c r="AD37" s="62"/>
      <c r="AE37" s="694" t="s">
        <v>21</v>
      </c>
      <c r="AF37" s="62" t="s">
        <v>793</v>
      </c>
      <c r="AG37" s="62"/>
      <c r="AH37" s="62"/>
      <c r="AI37" s="62"/>
      <c r="AJ37" s="62"/>
      <c r="AK37" s="109"/>
      <c r="AL37" s="63"/>
      <c r="AM37" s="63"/>
      <c r="AN37" s="63"/>
      <c r="AO37" s="124"/>
      <c r="AP37" s="62"/>
      <c r="AQ37" s="110"/>
      <c r="AR37" s="62"/>
      <c r="AS37" s="62"/>
      <c r="AT37" s="62"/>
      <c r="AU37" s="62"/>
    </row>
    <row r="38" spans="1:47" ht="12" customHeight="1">
      <c r="A38" s="1666"/>
      <c r="B38" s="124"/>
      <c r="C38" s="62"/>
      <c r="D38" s="62"/>
      <c r="E38" s="107"/>
      <c r="F38" s="124"/>
      <c r="G38" s="62"/>
      <c r="H38" s="107"/>
      <c r="I38" s="124"/>
      <c r="J38" s="62"/>
      <c r="K38" s="62"/>
      <c r="L38" s="107"/>
      <c r="M38" s="124"/>
      <c r="N38" s="62"/>
      <c r="O38" s="62"/>
      <c r="P38" s="107"/>
      <c r="Q38" s="62"/>
      <c r="R38" s="62" t="s">
        <v>903</v>
      </c>
      <c r="S38" s="62"/>
      <c r="T38" s="62"/>
      <c r="U38" s="62"/>
      <c r="V38" s="62"/>
      <c r="W38" s="62"/>
      <c r="X38" s="62"/>
      <c r="Y38" s="62"/>
      <c r="Z38" s="62"/>
      <c r="AA38" s="62"/>
      <c r="AB38" s="694" t="s">
        <v>735</v>
      </c>
      <c r="AC38" s="62" t="s">
        <v>794</v>
      </c>
      <c r="AD38" s="62"/>
      <c r="AE38" s="694" t="s">
        <v>735</v>
      </c>
      <c r="AF38" s="62" t="s">
        <v>795</v>
      </c>
      <c r="AG38" s="62"/>
      <c r="AH38" s="62"/>
      <c r="AI38" s="62"/>
      <c r="AJ38" s="107"/>
      <c r="AK38" s="109"/>
      <c r="AL38" s="63"/>
      <c r="AM38" s="63"/>
      <c r="AN38" s="63"/>
      <c r="AO38" s="124"/>
      <c r="AP38" s="62"/>
      <c r="AQ38" s="110"/>
      <c r="AR38" s="62"/>
      <c r="AS38" s="62"/>
      <c r="AT38" s="62"/>
      <c r="AU38" s="62"/>
    </row>
    <row r="39" spans="1:47" ht="12" customHeight="1">
      <c r="A39" s="1666"/>
      <c r="B39" s="124"/>
      <c r="C39" s="62"/>
      <c r="D39" s="62"/>
      <c r="E39" s="107"/>
      <c r="F39" s="124"/>
      <c r="G39" s="62"/>
      <c r="H39" s="107"/>
      <c r="I39" s="124"/>
      <c r="J39" s="62"/>
      <c r="K39" s="62"/>
      <c r="L39" s="107"/>
      <c r="M39" s="124"/>
      <c r="N39" s="62"/>
      <c r="O39" s="62"/>
      <c r="P39" s="107"/>
      <c r="Q39" s="62"/>
      <c r="R39" s="62" t="s">
        <v>905</v>
      </c>
      <c r="S39" s="62"/>
      <c r="T39" s="62"/>
      <c r="U39" s="62"/>
      <c r="V39" s="62"/>
      <c r="W39" s="62"/>
      <c r="X39" s="62"/>
      <c r="Y39" s="62"/>
      <c r="Z39" s="62"/>
      <c r="AA39" s="62"/>
      <c r="AB39" s="694" t="s">
        <v>1297</v>
      </c>
      <c r="AC39" s="62" t="s">
        <v>796</v>
      </c>
      <c r="AD39" s="62"/>
      <c r="AE39" s="694" t="s">
        <v>1297</v>
      </c>
      <c r="AF39" s="62" t="s">
        <v>797</v>
      </c>
      <c r="AG39" s="62"/>
      <c r="AH39" s="62"/>
      <c r="AI39" s="62"/>
      <c r="AJ39" s="107"/>
      <c r="AK39" s="109"/>
      <c r="AL39" s="63"/>
      <c r="AM39" s="63"/>
      <c r="AN39" s="63"/>
      <c r="AO39" s="124"/>
      <c r="AP39" s="62"/>
      <c r="AQ39" s="110"/>
      <c r="AR39" s="62"/>
      <c r="AS39" s="62"/>
      <c r="AT39" s="62"/>
      <c r="AU39" s="62"/>
    </row>
    <row r="40" spans="1:47" ht="12" customHeight="1">
      <c r="A40" s="1666"/>
      <c r="B40" s="124"/>
      <c r="C40" s="62"/>
      <c r="D40" s="62"/>
      <c r="E40" s="107"/>
      <c r="F40" s="124"/>
      <c r="G40" s="62"/>
      <c r="H40" s="107"/>
      <c r="I40" s="124"/>
      <c r="J40" s="62"/>
      <c r="K40" s="62"/>
      <c r="L40" s="107"/>
      <c r="M40" s="124"/>
      <c r="N40" s="62"/>
      <c r="O40" s="62"/>
      <c r="P40" s="107"/>
      <c r="Q40" s="62"/>
      <c r="R40" s="62" t="s">
        <v>906</v>
      </c>
      <c r="S40" s="62"/>
      <c r="T40" s="62" t="s">
        <v>1348</v>
      </c>
      <c r="U40" s="694" t="s">
        <v>953</v>
      </c>
      <c r="V40" s="62" t="s">
        <v>911</v>
      </c>
      <c r="W40" s="62"/>
      <c r="X40" s="62"/>
      <c r="Y40" s="62"/>
      <c r="Z40" s="694" t="s">
        <v>917</v>
      </c>
      <c r="AA40" s="62" t="s">
        <v>912</v>
      </c>
      <c r="AB40" s="62"/>
      <c r="AC40" s="62"/>
      <c r="AD40" s="62"/>
      <c r="AE40" s="694" t="s">
        <v>909</v>
      </c>
      <c r="AF40" s="62" t="s">
        <v>1538</v>
      </c>
      <c r="AG40" s="62"/>
      <c r="AH40" s="62"/>
      <c r="AI40" s="62"/>
      <c r="AJ40" s="62"/>
      <c r="AK40" s="109"/>
      <c r="AL40" s="63"/>
      <c r="AM40" s="63"/>
      <c r="AN40" s="63"/>
      <c r="AO40" s="124"/>
      <c r="AP40" s="62"/>
      <c r="AQ40" s="110"/>
      <c r="AR40" s="62"/>
      <c r="AS40" s="62"/>
      <c r="AT40" s="62"/>
      <c r="AU40" s="62"/>
    </row>
    <row r="41" spans="1:47" ht="12" customHeight="1" thickBot="1">
      <c r="A41" s="1667"/>
      <c r="B41" s="145"/>
      <c r="C41" s="131"/>
      <c r="D41" s="131"/>
      <c r="E41" s="133"/>
      <c r="F41" s="145"/>
      <c r="G41" s="131"/>
      <c r="H41" s="133"/>
      <c r="I41" s="145"/>
      <c r="J41" s="131"/>
      <c r="K41" s="131"/>
      <c r="L41" s="133"/>
      <c r="M41" s="145"/>
      <c r="N41" s="131"/>
      <c r="O41" s="131"/>
      <c r="P41" s="133"/>
      <c r="Q41" s="131"/>
      <c r="R41" s="131" t="s">
        <v>11</v>
      </c>
      <c r="S41" s="131"/>
      <c r="T41" s="131"/>
      <c r="U41" s="131"/>
      <c r="V41" s="131"/>
      <c r="W41" s="131"/>
      <c r="X41" s="131"/>
      <c r="Y41" s="131"/>
      <c r="Z41" s="131"/>
      <c r="AA41" s="131" t="s">
        <v>1348</v>
      </c>
      <c r="AB41" s="1983"/>
      <c r="AC41" s="1983"/>
      <c r="AD41" s="1983"/>
      <c r="AE41" s="1983"/>
      <c r="AF41" s="131" t="s">
        <v>1950</v>
      </c>
      <c r="AG41" s="131"/>
      <c r="AH41" s="131"/>
      <c r="AI41" s="131"/>
      <c r="AJ41" s="133"/>
      <c r="AK41" s="134"/>
      <c r="AL41" s="66"/>
      <c r="AM41" s="66"/>
      <c r="AN41" s="66"/>
      <c r="AO41" s="145"/>
      <c r="AP41" s="131"/>
      <c r="AQ41" s="135"/>
      <c r="AR41" s="62"/>
      <c r="AS41" s="62"/>
      <c r="AT41" s="62"/>
      <c r="AU41" s="62"/>
    </row>
    <row r="42" spans="1:47" ht="12" customHeight="1"/>
    <row r="43" spans="1:47" ht="12" customHeight="1"/>
    <row r="44" spans="1:47" ht="12" customHeight="1"/>
    <row r="45" spans="1:47" ht="12" customHeight="1"/>
    <row r="46" spans="1:47" ht="12" customHeight="1"/>
    <row r="47" spans="1:47" ht="12" customHeight="1"/>
    <row r="48" spans="1:4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0">
    <mergeCell ref="AB34:AE34"/>
    <mergeCell ref="AB28:AE28"/>
    <mergeCell ref="AB29:AE29"/>
    <mergeCell ref="AB30:AE30"/>
    <mergeCell ref="AB31:AE31"/>
    <mergeCell ref="AK11:AN11"/>
    <mergeCell ref="AO11:AQ11"/>
    <mergeCell ref="A12:A41"/>
    <mergeCell ref="AB15:AE15"/>
    <mergeCell ref="AB16:AE16"/>
    <mergeCell ref="T18:W18"/>
    <mergeCell ref="AB18:AE18"/>
    <mergeCell ref="AB20:AE20"/>
    <mergeCell ref="AB27:AE27"/>
    <mergeCell ref="F12:H12"/>
    <mergeCell ref="AL15:AN15"/>
    <mergeCell ref="AB41:AE41"/>
    <mergeCell ref="AB32:AC32"/>
    <mergeCell ref="AE32:AF32"/>
    <mergeCell ref="AB33:AF33"/>
    <mergeCell ref="B11:E11"/>
    <mergeCell ref="F11:H11"/>
    <mergeCell ref="I11:L11"/>
    <mergeCell ref="M11:P11"/>
    <mergeCell ref="Q5:T5"/>
    <mergeCell ref="B10:E10"/>
    <mergeCell ref="F10:H10"/>
    <mergeCell ref="I10:L10"/>
    <mergeCell ref="A7:AE7"/>
    <mergeCell ref="AO10:AQ10"/>
    <mergeCell ref="Q1:T1"/>
    <mergeCell ref="U1:AL1"/>
    <mergeCell ref="AM1:AQ1"/>
    <mergeCell ref="Q2:T4"/>
    <mergeCell ref="U2:AL2"/>
    <mergeCell ref="AM2:AO4"/>
    <mergeCell ref="AP2:AQ4"/>
    <mergeCell ref="U3:AL3"/>
    <mergeCell ref="U4:AL4"/>
    <mergeCell ref="U5:AQ5"/>
  </mergeCells>
  <phoneticPr fontId="4"/>
  <dataValidations count="3">
    <dataValidation type="list" allowBlank="1" showInputMessage="1" sqref="AB34:AE34" xr:uid="{00000000-0002-0000-1C00-000000000000}">
      <formula1>$AS$34:$AU$34</formula1>
    </dataValidation>
    <dataValidation type="list" allowBlank="1" showInputMessage="1" showErrorMessage="1" sqref="U40 AE26 AA13:AA14 X14 AB35:AB39 AE35:AE40 U26 U20 X20 R13 R19 Z26 Z40 W22:W24 AK12:AK15" xr:uid="{00000000-0002-0000-1C00-000001000000}">
      <formula1>"■,□"</formula1>
    </dataValidation>
    <dataValidation type="list" allowBlank="1" showInputMessage="1" sqref="F12:H12" xr:uid="{00000000-0002-0000-1C00-000002000000}">
      <formula1>"5,4,3,2,1,なし"</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tabColor rgb="FF92D050"/>
  </sheetPr>
  <dimension ref="A1:AQ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3" ht="12" customHeight="1">
      <c r="A1" s="62"/>
      <c r="B1" s="62"/>
      <c r="C1" s="62"/>
      <c r="D1" s="62"/>
      <c r="E1" s="62"/>
      <c r="F1" s="129"/>
      <c r="G1" s="129"/>
      <c r="H1" s="129"/>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1258</v>
      </c>
      <c r="AN1" s="1736"/>
      <c r="AO1" s="1736"/>
      <c r="AP1" s="1736"/>
      <c r="AQ1" s="1743"/>
    </row>
    <row r="2" spans="1:43" ht="12" customHeight="1">
      <c r="A2" s="62"/>
      <c r="B2" s="62"/>
      <c r="C2" s="62"/>
      <c r="D2" s="62"/>
      <c r="E2" s="62"/>
      <c r="F2" s="129"/>
      <c r="G2" s="129"/>
      <c r="H2" s="129"/>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59"/>
      <c r="AM2" s="1860" t="s">
        <v>266</v>
      </c>
      <c r="AN2" s="1861"/>
      <c r="AO2" s="1861"/>
      <c r="AP2" s="1663">
        <v>1</v>
      </c>
      <c r="AQ2" s="1865"/>
    </row>
    <row r="3" spans="1:43" ht="12" customHeight="1">
      <c r="A3" s="62"/>
      <c r="B3" s="62"/>
      <c r="C3" s="62"/>
      <c r="D3" s="62"/>
      <c r="E3" s="62"/>
      <c r="F3" s="129"/>
      <c r="G3" s="129"/>
      <c r="H3" s="129"/>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69"/>
      <c r="AM3" s="1862"/>
      <c r="AN3" s="1735"/>
      <c r="AO3" s="1735"/>
      <c r="AP3" s="1656"/>
      <c r="AQ3" s="1866"/>
    </row>
    <row r="4" spans="1:43" ht="12" customHeight="1">
      <c r="A4" s="62"/>
      <c r="B4" s="62"/>
      <c r="C4" s="62"/>
      <c r="D4" s="62"/>
      <c r="E4" s="62"/>
      <c r="F4" s="129"/>
      <c r="G4" s="129"/>
      <c r="H4" s="129"/>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71"/>
      <c r="AM4" s="1863"/>
      <c r="AN4" s="1864"/>
      <c r="AO4" s="1864"/>
      <c r="AP4" s="1731"/>
      <c r="AQ4" s="1867"/>
    </row>
    <row r="5" spans="1:43" ht="12" customHeight="1">
      <c r="A5" s="62"/>
      <c r="B5" s="62"/>
      <c r="C5" s="62"/>
      <c r="D5" s="62"/>
      <c r="E5" s="62"/>
      <c r="F5" s="129"/>
      <c r="G5" s="129"/>
      <c r="H5" s="129"/>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row>
    <row r="6" spans="1:43" ht="12" customHeight="1">
      <c r="A6" s="62"/>
      <c r="B6" s="62"/>
      <c r="C6" s="62"/>
      <c r="D6" s="62"/>
      <c r="E6" s="62"/>
      <c r="F6" s="129"/>
      <c r="G6" s="129"/>
      <c r="H6" s="129"/>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581"/>
      <c r="AP6" s="62"/>
      <c r="AQ6" s="62"/>
    </row>
    <row r="7" spans="1:43"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62"/>
      <c r="AM7" s="62"/>
      <c r="AN7" s="62"/>
      <c r="AO7" s="125"/>
      <c r="AP7" s="125"/>
      <c r="AQ7" s="125" t="s">
        <v>2897</v>
      </c>
    </row>
    <row r="8" spans="1:43"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62"/>
      <c r="AM8" s="62"/>
      <c r="AN8" s="62"/>
      <c r="AO8" s="125"/>
      <c r="AP8" s="125"/>
      <c r="AQ8" s="125"/>
    </row>
    <row r="9" spans="1:43" ht="12" customHeight="1" thickBot="1">
      <c r="A9" s="155" t="s">
        <v>626</v>
      </c>
      <c r="B9" s="62"/>
      <c r="C9" s="62"/>
      <c r="D9" s="62"/>
      <c r="E9" s="62"/>
      <c r="F9" s="62"/>
      <c r="G9" s="129"/>
      <c r="H9" s="129"/>
      <c r="I9" s="62"/>
      <c r="J9" s="62"/>
      <c r="K9" s="62"/>
      <c r="L9" s="62"/>
      <c r="M9" s="62"/>
      <c r="N9" s="62"/>
      <c r="O9" s="62"/>
      <c r="P9" s="62"/>
      <c r="Q9" s="62"/>
      <c r="R9" s="62"/>
      <c r="S9" s="62"/>
      <c r="T9" s="62"/>
      <c r="U9" s="62"/>
      <c r="V9" s="62"/>
      <c r="W9" s="62"/>
      <c r="X9" s="62"/>
      <c r="Y9" s="62"/>
      <c r="Z9" s="62"/>
      <c r="AA9" s="62"/>
      <c r="AB9" s="62"/>
      <c r="AC9" s="62"/>
      <c r="AD9" s="62"/>
      <c r="AE9" s="62"/>
      <c r="AF9" s="62"/>
      <c r="AG9" s="62" t="s">
        <v>108</v>
      </c>
      <c r="AH9" s="62"/>
      <c r="AI9" s="62"/>
      <c r="AJ9" s="62"/>
      <c r="AK9" s="62"/>
      <c r="AL9" s="62"/>
      <c r="AM9" s="62"/>
      <c r="AN9" s="62"/>
      <c r="AO9" s="581"/>
      <c r="AP9" s="62"/>
      <c r="AQ9" s="62"/>
    </row>
    <row r="10" spans="1:43" ht="12" customHeight="1">
      <c r="A10" s="523"/>
      <c r="B10" s="1687" t="s">
        <v>112</v>
      </c>
      <c r="C10" s="1688"/>
      <c r="D10" s="1688"/>
      <c r="E10" s="1689"/>
      <c r="F10" s="1690" t="s">
        <v>24</v>
      </c>
      <c r="G10" s="1691"/>
      <c r="H10" s="1692"/>
      <c r="I10" s="1690" t="s">
        <v>113</v>
      </c>
      <c r="J10" s="1691"/>
      <c r="K10" s="1691"/>
      <c r="L10" s="1692"/>
      <c r="M10" s="529"/>
      <c r="N10" s="146"/>
      <c r="O10" s="146"/>
      <c r="P10" s="146"/>
      <c r="Q10" s="518"/>
      <c r="R10" s="518"/>
      <c r="S10" s="518"/>
      <c r="T10" s="518"/>
      <c r="U10" s="518"/>
      <c r="V10" s="518" t="s">
        <v>114</v>
      </c>
      <c r="W10" s="518"/>
      <c r="X10" s="518"/>
      <c r="Y10" s="518"/>
      <c r="Z10" s="518"/>
      <c r="AA10" s="518"/>
      <c r="AB10" s="518"/>
      <c r="AC10" s="518"/>
      <c r="AD10" s="518"/>
      <c r="AE10" s="518"/>
      <c r="AF10" s="518"/>
      <c r="AG10" s="518"/>
      <c r="AH10" s="518"/>
      <c r="AI10" s="518"/>
      <c r="AJ10" s="518"/>
      <c r="AK10" s="518"/>
      <c r="AL10" s="648"/>
      <c r="AM10" s="648"/>
      <c r="AN10" s="525" t="s">
        <v>414</v>
      </c>
      <c r="AO10" s="1690" t="s">
        <v>116</v>
      </c>
      <c r="AP10" s="1691"/>
      <c r="AQ10" s="1696"/>
    </row>
    <row r="11" spans="1:43"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649"/>
      <c r="AK11" s="1681" t="s">
        <v>117</v>
      </c>
      <c r="AL11" s="1996"/>
      <c r="AM11" s="1996"/>
      <c r="AN11" s="1997"/>
      <c r="AO11" s="1678" t="s">
        <v>1762</v>
      </c>
      <c r="AP11" s="1679"/>
      <c r="AQ11" s="1697"/>
    </row>
    <row r="12" spans="1:43" ht="12" customHeight="1">
      <c r="A12" s="1665" t="s">
        <v>1242</v>
      </c>
      <c r="B12" s="151" t="s">
        <v>1550</v>
      </c>
      <c r="C12" s="152"/>
      <c r="D12" s="152"/>
      <c r="E12" s="153"/>
      <c r="F12" s="1988" t="str">
        <f>自己評価書表紙!O56</f>
        <v>-</v>
      </c>
      <c r="G12" s="1662"/>
      <c r="H12" s="1989"/>
      <c r="I12" s="529" t="s">
        <v>1551</v>
      </c>
      <c r="J12" s="146"/>
      <c r="K12" s="146"/>
      <c r="L12" s="177"/>
      <c r="M12" s="529" t="s">
        <v>1259</v>
      </c>
      <c r="N12" s="146"/>
      <c r="O12" s="146"/>
      <c r="P12" s="177"/>
      <c r="Q12" s="146" t="s">
        <v>1009</v>
      </c>
      <c r="R12" s="146" t="s">
        <v>1260</v>
      </c>
      <c r="S12" s="146"/>
      <c r="T12" s="728"/>
      <c r="U12" s="178" t="s">
        <v>1261</v>
      </c>
      <c r="V12" s="146"/>
      <c r="W12" s="1998"/>
      <c r="X12" s="1998"/>
      <c r="Y12" s="1998"/>
      <c r="Z12" s="1998"/>
      <c r="AA12" s="1998"/>
      <c r="AB12" s="1998"/>
      <c r="AC12" s="1998"/>
      <c r="AD12" s="1998"/>
      <c r="AE12" s="1998"/>
      <c r="AF12" s="1998"/>
      <c r="AG12" s="1998"/>
      <c r="AH12" s="1998"/>
      <c r="AI12" s="1998"/>
      <c r="AJ12" s="179" t="s">
        <v>1303</v>
      </c>
      <c r="AK12" s="706" t="s">
        <v>1085</v>
      </c>
      <c r="AL12" s="64" t="s">
        <v>161</v>
      </c>
      <c r="AM12" s="64"/>
      <c r="AN12" s="189"/>
      <c r="AO12" s="529"/>
      <c r="AP12" s="146"/>
      <c r="AQ12" s="530"/>
    </row>
    <row r="13" spans="1:43" ht="12" customHeight="1">
      <c r="A13" s="1666"/>
      <c r="B13" s="124" t="s">
        <v>1262</v>
      </c>
      <c r="C13" s="62"/>
      <c r="D13" s="62"/>
      <c r="E13" s="107"/>
      <c r="F13" s="136"/>
      <c r="G13" s="129"/>
      <c r="H13" s="137"/>
      <c r="I13" s="124"/>
      <c r="J13" s="62"/>
      <c r="K13" s="62"/>
      <c r="L13" s="107"/>
      <c r="M13" s="124" t="s">
        <v>1263</v>
      </c>
      <c r="N13" s="62"/>
      <c r="O13" s="62"/>
      <c r="P13" s="107"/>
      <c r="Q13" s="62"/>
      <c r="R13" s="63" t="s">
        <v>1264</v>
      </c>
      <c r="S13" s="62"/>
      <c r="T13" s="711"/>
      <c r="U13" s="123" t="s">
        <v>1261</v>
      </c>
      <c r="V13" s="62"/>
      <c r="W13" s="1661"/>
      <c r="X13" s="1661"/>
      <c r="Y13" s="1661"/>
      <c r="Z13" s="1661"/>
      <c r="AA13" s="1661"/>
      <c r="AB13" s="1661"/>
      <c r="AC13" s="1661"/>
      <c r="AD13" s="1661"/>
      <c r="AE13" s="1661"/>
      <c r="AF13" s="1661"/>
      <c r="AG13" s="1661"/>
      <c r="AH13" s="1661"/>
      <c r="AI13" s="1661"/>
      <c r="AJ13" s="126" t="s">
        <v>1303</v>
      </c>
      <c r="AK13" s="693" t="s">
        <v>1085</v>
      </c>
      <c r="AL13" s="63" t="s">
        <v>1265</v>
      </c>
      <c r="AM13" s="63"/>
      <c r="AN13" s="65"/>
      <c r="AO13" s="124"/>
      <c r="AP13" s="62"/>
      <c r="AQ13" s="110"/>
    </row>
    <row r="14" spans="1:43" ht="12" customHeight="1">
      <c r="A14" s="1666"/>
      <c r="B14" s="124" t="s">
        <v>1266</v>
      </c>
      <c r="C14" s="62"/>
      <c r="D14" s="62"/>
      <c r="E14" s="107"/>
      <c r="F14" s="136"/>
      <c r="G14" s="129"/>
      <c r="H14" s="137"/>
      <c r="I14" s="124" t="s">
        <v>1552</v>
      </c>
      <c r="J14" s="62"/>
      <c r="K14" s="62"/>
      <c r="L14" s="107"/>
      <c r="M14" s="124"/>
      <c r="N14" s="62"/>
      <c r="O14" s="62"/>
      <c r="P14" s="107"/>
      <c r="Q14" s="180"/>
      <c r="R14" s="181" t="s">
        <v>1553</v>
      </c>
      <c r="S14" s="182"/>
      <c r="T14" s="729"/>
      <c r="U14" s="183" t="s">
        <v>1261</v>
      </c>
      <c r="V14" s="180"/>
      <c r="W14" s="1999"/>
      <c r="X14" s="1999"/>
      <c r="Y14" s="1999"/>
      <c r="Z14" s="1999"/>
      <c r="AA14" s="1999"/>
      <c r="AB14" s="1999"/>
      <c r="AC14" s="1999"/>
      <c r="AD14" s="1999"/>
      <c r="AE14" s="1999"/>
      <c r="AF14" s="1999"/>
      <c r="AG14" s="1999"/>
      <c r="AH14" s="1999"/>
      <c r="AI14" s="1999"/>
      <c r="AJ14" s="184" t="s">
        <v>1303</v>
      </c>
      <c r="AK14" s="693" t="s">
        <v>1085</v>
      </c>
      <c r="AL14" s="63" t="s">
        <v>1585</v>
      </c>
      <c r="AM14" s="63"/>
      <c r="AN14" s="190"/>
      <c r="AO14" s="124"/>
      <c r="AP14" s="62"/>
      <c r="AQ14" s="110"/>
    </row>
    <row r="15" spans="1:43" ht="12" customHeight="1">
      <c r="A15" s="1666"/>
      <c r="B15" s="124" t="s">
        <v>1267</v>
      </c>
      <c r="C15" s="62"/>
      <c r="D15" s="62"/>
      <c r="E15" s="107"/>
      <c r="F15" s="136"/>
      <c r="G15" s="129"/>
      <c r="H15" s="137"/>
      <c r="I15" s="124"/>
      <c r="J15" s="62"/>
      <c r="K15" s="62"/>
      <c r="L15" s="107"/>
      <c r="M15" s="124"/>
      <c r="N15" s="62"/>
      <c r="O15" s="62"/>
      <c r="P15" s="107"/>
      <c r="Q15" s="62" t="s">
        <v>417</v>
      </c>
      <c r="R15" s="63" t="s">
        <v>1268</v>
      </c>
      <c r="S15" s="62"/>
      <c r="T15" s="62"/>
      <c r="U15" s="125" t="s">
        <v>416</v>
      </c>
      <c r="V15" s="727" t="s">
        <v>1085</v>
      </c>
      <c r="W15" s="62" t="s">
        <v>1269</v>
      </c>
      <c r="X15" s="62"/>
      <c r="Y15" s="62"/>
      <c r="Z15" s="727" t="s">
        <v>1085</v>
      </c>
      <c r="AA15" s="63" t="s">
        <v>1270</v>
      </c>
      <c r="AB15" s="62"/>
      <c r="AC15" s="62"/>
      <c r="AD15" s="2000"/>
      <c r="AE15" s="2000"/>
      <c r="AF15" s="2000"/>
      <c r="AG15" s="2000"/>
      <c r="AH15" s="62" t="s">
        <v>1554</v>
      </c>
      <c r="AI15" s="62"/>
      <c r="AJ15" s="185"/>
      <c r="AK15" s="693" t="s">
        <v>1085</v>
      </c>
      <c r="AL15" s="63" t="s">
        <v>1607</v>
      </c>
      <c r="AM15" s="63"/>
      <c r="AN15" s="65"/>
      <c r="AO15" s="124"/>
      <c r="AP15" s="62"/>
      <c r="AQ15" s="110"/>
    </row>
    <row r="16" spans="1:43" ht="12" customHeight="1">
      <c r="A16" s="1666"/>
      <c r="B16" s="124" t="s">
        <v>1271</v>
      </c>
      <c r="C16" s="62"/>
      <c r="D16" s="62"/>
      <c r="E16" s="107"/>
      <c r="F16" s="136"/>
      <c r="G16" s="129"/>
      <c r="H16" s="137"/>
      <c r="I16" s="124"/>
      <c r="J16" s="62"/>
      <c r="K16" s="62"/>
      <c r="L16" s="107"/>
      <c r="M16" s="124"/>
      <c r="N16" s="62"/>
      <c r="O16" s="62"/>
      <c r="P16" s="107"/>
      <c r="Q16" s="62" t="s">
        <v>97</v>
      </c>
      <c r="R16" s="62" t="s">
        <v>1272</v>
      </c>
      <c r="S16" s="62"/>
      <c r="T16" s="62"/>
      <c r="U16" s="62"/>
      <c r="V16" s="62"/>
      <c r="W16" s="727" t="s">
        <v>1085</v>
      </c>
      <c r="X16" s="63" t="s">
        <v>1273</v>
      </c>
      <c r="Y16" s="62"/>
      <c r="Z16" s="62"/>
      <c r="AA16" s="63"/>
      <c r="AB16" s="62"/>
      <c r="AC16" s="62"/>
      <c r="AD16" s="62"/>
      <c r="AE16" s="62"/>
      <c r="AF16" s="62"/>
      <c r="AG16" s="62"/>
      <c r="AH16" s="62"/>
      <c r="AI16" s="62"/>
      <c r="AJ16" s="107"/>
      <c r="AK16" s="693" t="s">
        <v>1085</v>
      </c>
      <c r="AL16" s="63" t="s">
        <v>1579</v>
      </c>
      <c r="AM16" s="63"/>
      <c r="AN16" s="65"/>
      <c r="AO16" s="124"/>
      <c r="AP16" s="62"/>
      <c r="AQ16" s="110"/>
    </row>
    <row r="17" spans="1:43" ht="12" customHeight="1">
      <c r="A17" s="1666"/>
      <c r="B17" s="124" t="s">
        <v>1274</v>
      </c>
      <c r="C17" s="62"/>
      <c r="D17" s="62"/>
      <c r="E17" s="107"/>
      <c r="F17" s="136"/>
      <c r="G17" s="129"/>
      <c r="H17" s="137"/>
      <c r="I17" s="124"/>
      <c r="J17" s="62"/>
      <c r="K17" s="62"/>
      <c r="L17" s="107"/>
      <c r="M17" s="124"/>
      <c r="N17" s="62"/>
      <c r="O17" s="62"/>
      <c r="P17" s="107"/>
      <c r="Q17" s="62"/>
      <c r="R17" s="62"/>
      <c r="S17" s="62"/>
      <c r="T17" s="62"/>
      <c r="U17" s="62"/>
      <c r="V17" s="62"/>
      <c r="W17" s="727" t="s">
        <v>1085</v>
      </c>
      <c r="X17" s="62" t="s">
        <v>1275</v>
      </c>
      <c r="Y17" s="62"/>
      <c r="Z17" s="62" t="s">
        <v>1201</v>
      </c>
      <c r="AA17" s="1661"/>
      <c r="AB17" s="1661"/>
      <c r="AC17" s="1661"/>
      <c r="AD17" s="1661"/>
      <c r="AE17" s="1661"/>
      <c r="AF17" s="62" t="s">
        <v>1202</v>
      </c>
      <c r="AG17" s="62"/>
      <c r="AH17" s="62"/>
      <c r="AI17" s="62"/>
      <c r="AJ17" s="107"/>
      <c r="AK17" s="109"/>
      <c r="AL17" s="65"/>
      <c r="AM17" s="65"/>
      <c r="AN17" s="65"/>
      <c r="AO17" s="124"/>
      <c r="AP17" s="62"/>
      <c r="AQ17" s="110"/>
    </row>
    <row r="18" spans="1:43" ht="12" customHeight="1">
      <c r="A18" s="1666"/>
      <c r="B18" s="124"/>
      <c r="C18" s="62"/>
      <c r="D18" s="62"/>
      <c r="E18" s="107"/>
      <c r="F18" s="136"/>
      <c r="G18" s="129"/>
      <c r="H18" s="137"/>
      <c r="I18" s="124"/>
      <c r="J18" s="62"/>
      <c r="K18" s="62"/>
      <c r="L18" s="107"/>
      <c r="M18" s="124"/>
      <c r="N18" s="62"/>
      <c r="O18" s="62"/>
      <c r="P18" s="107"/>
      <c r="Q18" s="62"/>
      <c r="R18" s="62"/>
      <c r="S18" s="62"/>
      <c r="T18" s="62"/>
      <c r="U18" s="62"/>
      <c r="V18" s="62"/>
      <c r="W18" s="62"/>
      <c r="X18" s="62"/>
      <c r="Y18" s="727" t="s">
        <v>1085</v>
      </c>
      <c r="Z18" s="62" t="s">
        <v>1269</v>
      </c>
      <c r="AA18" s="62"/>
      <c r="AB18" s="63"/>
      <c r="AC18" s="63"/>
      <c r="AD18" s="63"/>
      <c r="AE18" s="63"/>
      <c r="AF18" s="62"/>
      <c r="AG18" s="62"/>
      <c r="AH18" s="62"/>
      <c r="AI18" s="62"/>
      <c r="AJ18" s="107"/>
      <c r="AK18" s="109"/>
      <c r="AL18" s="65"/>
      <c r="AM18" s="65"/>
      <c r="AN18" s="65"/>
      <c r="AO18" s="124"/>
      <c r="AP18" s="62"/>
      <c r="AQ18" s="110"/>
    </row>
    <row r="19" spans="1:43" ht="12" customHeight="1">
      <c r="A19" s="1666"/>
      <c r="B19" s="124"/>
      <c r="C19" s="62"/>
      <c r="D19" s="62"/>
      <c r="E19" s="107"/>
      <c r="F19" s="136"/>
      <c r="G19" s="129"/>
      <c r="H19" s="137"/>
      <c r="I19" s="124"/>
      <c r="J19" s="62"/>
      <c r="K19" s="62"/>
      <c r="L19" s="107"/>
      <c r="M19" s="124"/>
      <c r="N19" s="581"/>
      <c r="O19" s="581"/>
      <c r="P19" s="650"/>
      <c r="Q19" s="62"/>
      <c r="R19" s="62"/>
      <c r="S19" s="62"/>
      <c r="T19" s="62"/>
      <c r="U19" s="62"/>
      <c r="V19" s="62"/>
      <c r="W19" s="62"/>
      <c r="X19" s="62"/>
      <c r="Y19" s="727" t="s">
        <v>1085</v>
      </c>
      <c r="Z19" s="63" t="s">
        <v>1270</v>
      </c>
      <c r="AA19" s="62"/>
      <c r="AB19" s="62"/>
      <c r="AC19" s="1661"/>
      <c r="AD19" s="1661"/>
      <c r="AE19" s="1661"/>
      <c r="AF19" s="1661"/>
      <c r="AG19" s="62" t="s">
        <v>1202</v>
      </c>
      <c r="AH19" s="62"/>
      <c r="AI19" s="62"/>
      <c r="AJ19" s="107"/>
      <c r="AK19" s="109"/>
      <c r="AL19" s="65"/>
      <c r="AM19" s="65"/>
      <c r="AN19" s="65"/>
      <c r="AO19" s="124"/>
      <c r="AP19" s="62"/>
      <c r="AQ19" s="110"/>
    </row>
    <row r="20" spans="1:43" ht="12" customHeight="1">
      <c r="A20" s="1666"/>
      <c r="B20" s="124"/>
      <c r="C20" s="62"/>
      <c r="D20" s="62"/>
      <c r="E20" s="107"/>
      <c r="F20" s="136"/>
      <c r="G20" s="129"/>
      <c r="H20" s="137"/>
      <c r="I20" s="124"/>
      <c r="J20" s="62"/>
      <c r="K20" s="62"/>
      <c r="L20" s="107"/>
      <c r="M20" s="124"/>
      <c r="N20" s="581"/>
      <c r="O20" s="581"/>
      <c r="P20" s="650"/>
      <c r="Q20" s="62"/>
      <c r="R20" s="62" t="s">
        <v>1555</v>
      </c>
      <c r="S20" s="62"/>
      <c r="T20" s="63"/>
      <c r="U20" s="63"/>
      <c r="V20" s="63"/>
      <c r="W20" s="63"/>
      <c r="X20" s="62"/>
      <c r="Y20" s="727" t="s">
        <v>1085</v>
      </c>
      <c r="Z20" s="62" t="s">
        <v>1207</v>
      </c>
      <c r="AA20" s="62"/>
      <c r="AB20" s="63"/>
      <c r="AC20" s="63"/>
      <c r="AD20" s="63"/>
      <c r="AE20" s="63"/>
      <c r="AF20" s="62"/>
      <c r="AG20" s="62"/>
      <c r="AH20" s="62"/>
      <c r="AI20" s="62"/>
      <c r="AJ20" s="107"/>
      <c r="AK20" s="109"/>
      <c r="AL20" s="65"/>
      <c r="AM20" s="65"/>
      <c r="AN20" s="65"/>
      <c r="AO20" s="124"/>
      <c r="AP20" s="62"/>
      <c r="AQ20" s="110"/>
    </row>
    <row r="21" spans="1:43" ht="12" customHeight="1">
      <c r="A21" s="1666"/>
      <c r="B21" s="1713" t="str">
        <f>IF(自己評価書表紙!A56="□","■選択無","□選択無")</f>
        <v>■選択無</v>
      </c>
      <c r="C21" s="1714"/>
      <c r="D21" s="1714"/>
      <c r="E21" s="1715"/>
      <c r="F21" s="136"/>
      <c r="G21" s="129"/>
      <c r="H21" s="137"/>
      <c r="I21" s="124"/>
      <c r="J21" s="62"/>
      <c r="K21" s="62"/>
      <c r="L21" s="107"/>
      <c r="M21" s="124"/>
      <c r="N21" s="62"/>
      <c r="O21" s="62"/>
      <c r="P21" s="107"/>
      <c r="Q21" s="62"/>
      <c r="R21" s="63"/>
      <c r="S21" s="62"/>
      <c r="T21" s="62"/>
      <c r="U21" s="62"/>
      <c r="V21" s="62"/>
      <c r="W21" s="62"/>
      <c r="X21" s="62"/>
      <c r="Y21" s="727" t="s">
        <v>1085</v>
      </c>
      <c r="Z21" s="62" t="s">
        <v>1277</v>
      </c>
      <c r="AA21" s="62"/>
      <c r="AB21" s="62" t="s">
        <v>270</v>
      </c>
      <c r="AC21" s="727" t="s">
        <v>1085</v>
      </c>
      <c r="AD21" s="62" t="s">
        <v>728</v>
      </c>
      <c r="AF21" s="727" t="s">
        <v>1085</v>
      </c>
      <c r="AG21" s="62" t="s">
        <v>895</v>
      </c>
      <c r="AH21" s="125" t="s">
        <v>761</v>
      </c>
      <c r="AI21" s="62"/>
      <c r="AJ21" s="107"/>
      <c r="AK21" s="109"/>
      <c r="AL21" s="65"/>
      <c r="AM21" s="65"/>
      <c r="AN21" s="65"/>
      <c r="AO21" s="124"/>
      <c r="AP21" s="62"/>
      <c r="AQ21" s="110"/>
    </row>
    <row r="22" spans="1:43" ht="12" customHeight="1">
      <c r="A22" s="1666"/>
      <c r="B22" s="1990" t="s">
        <v>1118</v>
      </c>
      <c r="C22" s="1991"/>
      <c r="D22" s="1991"/>
      <c r="E22" s="1992"/>
      <c r="F22" s="1995" t="s">
        <v>1276</v>
      </c>
      <c r="G22" s="1656"/>
      <c r="H22" s="1866"/>
      <c r="I22" s="124"/>
      <c r="J22" s="62"/>
      <c r="K22" s="62"/>
      <c r="L22" s="107"/>
      <c r="M22" s="124"/>
      <c r="N22" s="62"/>
      <c r="O22" s="62"/>
      <c r="P22" s="107"/>
      <c r="Q22" s="62" t="s">
        <v>503</v>
      </c>
      <c r="R22" s="62" t="s">
        <v>1279</v>
      </c>
      <c r="S22" s="62"/>
      <c r="T22" s="62" t="s">
        <v>429</v>
      </c>
      <c r="U22" s="727" t="s">
        <v>1085</v>
      </c>
      <c r="V22" s="62" t="s">
        <v>1280</v>
      </c>
      <c r="W22" s="62"/>
      <c r="X22" s="63"/>
      <c r="Y22" s="62"/>
      <c r="Z22" s="62" t="s">
        <v>1721</v>
      </c>
      <c r="AA22" s="62"/>
      <c r="AB22" s="63"/>
      <c r="AC22" s="63"/>
      <c r="AD22" s="63"/>
      <c r="AE22" s="63"/>
      <c r="AF22" s="62"/>
      <c r="AG22" s="62"/>
      <c r="AH22" s="62"/>
      <c r="AI22" s="62"/>
      <c r="AJ22" s="107"/>
      <c r="AK22" s="109"/>
      <c r="AL22" s="65"/>
      <c r="AM22" s="65"/>
      <c r="AN22" s="65"/>
      <c r="AO22" s="124"/>
      <c r="AP22" s="62"/>
      <c r="AQ22" s="110"/>
    </row>
    <row r="23" spans="1:43" ht="12" customHeight="1">
      <c r="A23" s="1666"/>
      <c r="B23" s="124"/>
      <c r="C23" s="62"/>
      <c r="D23" s="62"/>
      <c r="E23" s="107"/>
      <c r="F23" s="136"/>
      <c r="G23" s="129"/>
      <c r="H23" s="137"/>
      <c r="I23" s="124"/>
      <c r="J23" s="62"/>
      <c r="K23" s="62"/>
      <c r="L23" s="107"/>
      <c r="M23" s="124"/>
      <c r="N23" s="62"/>
      <c r="O23" s="62"/>
      <c r="P23" s="107"/>
      <c r="Q23" s="62"/>
      <c r="R23" s="62" t="s">
        <v>1281</v>
      </c>
      <c r="S23" s="62"/>
      <c r="T23" s="62"/>
      <c r="U23" s="62"/>
      <c r="V23" s="727" t="s">
        <v>1085</v>
      </c>
      <c r="W23" s="62" t="s">
        <v>1282</v>
      </c>
      <c r="X23" s="62"/>
      <c r="Y23" s="62"/>
      <c r="Z23" s="62"/>
      <c r="AA23" s="62"/>
      <c r="AB23" s="62"/>
      <c r="AC23" s="62"/>
      <c r="AD23" s="62"/>
      <c r="AE23" s="727" t="s">
        <v>1085</v>
      </c>
      <c r="AF23" s="62" t="s">
        <v>675</v>
      </c>
      <c r="AG23" s="62"/>
      <c r="AH23" s="62"/>
      <c r="AI23" s="62"/>
      <c r="AJ23" s="107"/>
      <c r="AK23" s="109"/>
      <c r="AL23" s="65"/>
      <c r="AM23" s="65"/>
      <c r="AN23" s="65"/>
      <c r="AO23" s="124"/>
      <c r="AP23" s="62"/>
      <c r="AQ23" s="110"/>
    </row>
    <row r="24" spans="1:43" ht="12" customHeight="1">
      <c r="A24" s="1666"/>
      <c r="B24" s="124"/>
      <c r="C24" s="62"/>
      <c r="D24" s="62"/>
      <c r="E24" s="107"/>
      <c r="F24" s="1995" t="s">
        <v>1278</v>
      </c>
      <c r="G24" s="1656"/>
      <c r="H24" s="1866"/>
      <c r="I24" s="124"/>
      <c r="J24" s="62"/>
      <c r="K24" s="62"/>
      <c r="L24" s="107"/>
      <c r="M24" s="124"/>
      <c r="N24" s="62"/>
      <c r="O24" s="62"/>
      <c r="P24" s="107"/>
      <c r="Q24" s="62"/>
      <c r="R24" s="62" t="s">
        <v>1284</v>
      </c>
      <c r="S24" s="62"/>
      <c r="T24" s="62"/>
      <c r="U24" s="62"/>
      <c r="V24" s="62"/>
      <c r="W24" s="62"/>
      <c r="X24" s="62"/>
      <c r="Y24" s="62"/>
      <c r="Z24" s="727" t="s">
        <v>1085</v>
      </c>
      <c r="AA24" s="62" t="s">
        <v>1285</v>
      </c>
      <c r="AB24" s="62"/>
      <c r="AC24" s="62"/>
      <c r="AD24" s="62"/>
      <c r="AE24" s="62"/>
      <c r="AF24" s="62"/>
      <c r="AG24" s="62"/>
      <c r="AH24" s="62"/>
      <c r="AI24" s="62"/>
      <c r="AJ24" s="107"/>
      <c r="AK24" s="109"/>
      <c r="AL24" s="65"/>
      <c r="AM24" s="65"/>
      <c r="AN24" s="65"/>
      <c r="AO24" s="124"/>
      <c r="AP24" s="62"/>
      <c r="AQ24" s="110"/>
    </row>
    <row r="25" spans="1:43" ht="12" customHeight="1">
      <c r="A25" s="1666"/>
      <c r="B25" s="124"/>
      <c r="C25" s="62"/>
      <c r="D25" s="62"/>
      <c r="E25" s="107"/>
      <c r="F25" s="136"/>
      <c r="G25" s="129"/>
      <c r="H25" s="137"/>
      <c r="I25" s="124"/>
      <c r="J25" s="62"/>
      <c r="K25" s="62"/>
      <c r="L25" s="107"/>
      <c r="M25" s="124"/>
      <c r="N25" s="143" t="s">
        <v>1286</v>
      </c>
      <c r="O25" s="113"/>
      <c r="P25" s="115"/>
      <c r="Q25" s="143" t="s">
        <v>1029</v>
      </c>
      <c r="R25" s="113" t="s">
        <v>1287</v>
      </c>
      <c r="S25" s="113"/>
      <c r="T25" s="113"/>
      <c r="U25" s="113"/>
      <c r="V25" s="113"/>
      <c r="W25" s="158"/>
      <c r="X25" s="141"/>
      <c r="Y25" s="113"/>
      <c r="Z25" s="113"/>
      <c r="AA25" s="113"/>
      <c r="AB25" s="113"/>
      <c r="AC25" s="113"/>
      <c r="AD25" s="113"/>
      <c r="AE25" s="113"/>
      <c r="AF25" s="113"/>
      <c r="AG25" s="113"/>
      <c r="AH25" s="113"/>
      <c r="AI25" s="113"/>
      <c r="AJ25" s="115"/>
      <c r="AK25" s="109"/>
      <c r="AL25" s="65"/>
      <c r="AM25" s="65"/>
      <c r="AN25" s="65"/>
      <c r="AO25" s="124"/>
      <c r="AP25" s="62"/>
      <c r="AQ25" s="110"/>
    </row>
    <row r="26" spans="1:43" ht="12" customHeight="1">
      <c r="A26" s="1666"/>
      <c r="B26" s="124"/>
      <c r="C26" s="62"/>
      <c r="D26" s="62"/>
      <c r="E26" s="107"/>
      <c r="F26" s="1995" t="s">
        <v>1283</v>
      </c>
      <c r="G26" s="1656"/>
      <c r="H26" s="1866"/>
      <c r="I26" s="124"/>
      <c r="J26" s="62"/>
      <c r="K26" s="62"/>
      <c r="L26" s="107"/>
      <c r="M26" s="127"/>
      <c r="N26" s="127" t="s">
        <v>1290</v>
      </c>
      <c r="O26" s="116"/>
      <c r="P26" s="157"/>
      <c r="Q26" s="124"/>
      <c r="R26" s="62" t="s">
        <v>265</v>
      </c>
      <c r="S26" s="1657"/>
      <c r="T26" s="1657"/>
      <c r="U26" s="1657"/>
      <c r="V26" s="1657"/>
      <c r="W26" s="1657"/>
      <c r="X26" s="1657"/>
      <c r="Y26" s="1657"/>
      <c r="Z26" s="1657"/>
      <c r="AA26" s="1657"/>
      <c r="AB26" s="1657"/>
      <c r="AC26" s="1657"/>
      <c r="AD26" s="1657"/>
      <c r="AE26" s="1657"/>
      <c r="AF26" s="1657"/>
      <c r="AG26" s="1657"/>
      <c r="AH26" s="1657"/>
      <c r="AI26" s="1657"/>
      <c r="AJ26" s="107" t="s">
        <v>1367</v>
      </c>
      <c r="AK26" s="109"/>
      <c r="AL26" s="65"/>
      <c r="AM26" s="65"/>
      <c r="AN26" s="65"/>
      <c r="AO26" s="124"/>
      <c r="AP26" s="62"/>
      <c r="AQ26" s="110"/>
    </row>
    <row r="27" spans="1:43" ht="12" customHeight="1">
      <c r="A27" s="1666"/>
      <c r="B27" s="124"/>
      <c r="C27" s="62"/>
      <c r="D27" s="62"/>
      <c r="E27" s="107"/>
      <c r="F27" s="136"/>
      <c r="G27" s="129"/>
      <c r="H27" s="137"/>
      <c r="I27" s="124"/>
      <c r="J27" s="62"/>
      <c r="K27" s="62"/>
      <c r="L27" s="107"/>
      <c r="M27" s="143" t="s">
        <v>591</v>
      </c>
      <c r="N27" s="113"/>
      <c r="O27" s="113"/>
      <c r="P27" s="115"/>
      <c r="Q27" s="113" t="s">
        <v>1699</v>
      </c>
      <c r="R27" s="113" t="s">
        <v>1260</v>
      </c>
      <c r="S27" s="113"/>
      <c r="T27" s="730"/>
      <c r="U27" s="144" t="s">
        <v>1261</v>
      </c>
      <c r="V27" s="113"/>
      <c r="W27" s="1664"/>
      <c r="X27" s="1664"/>
      <c r="Y27" s="1664"/>
      <c r="Z27" s="1664"/>
      <c r="AA27" s="1664"/>
      <c r="AB27" s="1664"/>
      <c r="AC27" s="1664"/>
      <c r="AD27" s="1664"/>
      <c r="AE27" s="1664"/>
      <c r="AF27" s="1664"/>
      <c r="AG27" s="1664"/>
      <c r="AH27" s="1664"/>
      <c r="AI27" s="1664"/>
      <c r="AJ27" s="186" t="s">
        <v>1303</v>
      </c>
      <c r="AK27" s="109"/>
      <c r="AL27" s="65"/>
      <c r="AM27" s="65"/>
      <c r="AN27" s="65"/>
      <c r="AO27" s="124"/>
      <c r="AP27" s="62"/>
      <c r="AQ27" s="110"/>
    </row>
    <row r="28" spans="1:43" ht="12" customHeight="1">
      <c r="A28" s="1666"/>
      <c r="B28" s="1993" t="s">
        <v>1288</v>
      </c>
      <c r="C28" s="1773"/>
      <c r="D28" s="1773"/>
      <c r="E28" s="1994"/>
      <c r="F28" s="1995" t="s">
        <v>1289</v>
      </c>
      <c r="G28" s="1656"/>
      <c r="H28" s="1866"/>
      <c r="I28" s="124"/>
      <c r="J28" s="62"/>
      <c r="K28" s="62"/>
      <c r="L28" s="107"/>
      <c r="M28" s="124" t="s">
        <v>401</v>
      </c>
      <c r="N28" s="62"/>
      <c r="O28" s="62"/>
      <c r="P28" s="107"/>
      <c r="Q28" s="62"/>
      <c r="R28" s="63" t="s">
        <v>1264</v>
      </c>
      <c r="S28" s="62"/>
      <c r="T28" s="711"/>
      <c r="U28" s="123" t="s">
        <v>1261</v>
      </c>
      <c r="V28" s="62"/>
      <c r="W28" s="1661"/>
      <c r="X28" s="1661"/>
      <c r="Y28" s="1661"/>
      <c r="Z28" s="1661"/>
      <c r="AA28" s="1661"/>
      <c r="AB28" s="1661"/>
      <c r="AC28" s="1661"/>
      <c r="AD28" s="1661"/>
      <c r="AE28" s="1661"/>
      <c r="AF28" s="1661"/>
      <c r="AG28" s="1661"/>
      <c r="AH28" s="1661"/>
      <c r="AI28" s="1661"/>
      <c r="AJ28" s="126" t="s">
        <v>1303</v>
      </c>
      <c r="AK28" s="109"/>
      <c r="AL28" s="65"/>
      <c r="AM28" s="65"/>
      <c r="AN28" s="65"/>
      <c r="AO28" s="124"/>
      <c r="AP28" s="62"/>
      <c r="AQ28" s="110"/>
    </row>
    <row r="29" spans="1:43" ht="12" customHeight="1">
      <c r="A29" s="1666"/>
      <c r="B29" s="124"/>
      <c r="C29" s="62"/>
      <c r="D29" s="62"/>
      <c r="E29" s="107"/>
      <c r="F29" s="136"/>
      <c r="G29" s="129"/>
      <c r="H29" s="137"/>
      <c r="I29" s="124"/>
      <c r="J29" s="62"/>
      <c r="K29" s="62"/>
      <c r="L29" s="107"/>
      <c r="M29" s="124"/>
      <c r="N29" s="62"/>
      <c r="O29" s="62"/>
      <c r="P29" s="107"/>
      <c r="Q29" s="180"/>
      <c r="R29" s="181" t="s">
        <v>1556</v>
      </c>
      <c r="S29" s="182"/>
      <c r="T29" s="729"/>
      <c r="U29" s="183" t="s">
        <v>1261</v>
      </c>
      <c r="V29" s="180"/>
      <c r="W29" s="1999"/>
      <c r="X29" s="1999"/>
      <c r="Y29" s="1999"/>
      <c r="Z29" s="1999"/>
      <c r="AA29" s="1999"/>
      <c r="AB29" s="1999"/>
      <c r="AC29" s="1999"/>
      <c r="AD29" s="1999"/>
      <c r="AE29" s="1999"/>
      <c r="AF29" s="1999"/>
      <c r="AG29" s="1999"/>
      <c r="AH29" s="1999"/>
      <c r="AI29" s="1999"/>
      <c r="AJ29" s="184" t="s">
        <v>1303</v>
      </c>
      <c r="AK29" s="109"/>
      <c r="AL29" s="65"/>
      <c r="AM29" s="65"/>
      <c r="AN29" s="65"/>
      <c r="AO29" s="124"/>
      <c r="AP29" s="62"/>
      <c r="AQ29" s="110"/>
    </row>
    <row r="30" spans="1:43" ht="12" customHeight="1">
      <c r="A30" s="1666"/>
      <c r="B30" s="124"/>
      <c r="C30" s="62"/>
      <c r="D30" s="62"/>
      <c r="E30" s="107"/>
      <c r="F30" s="136"/>
      <c r="G30" s="129"/>
      <c r="H30" s="137"/>
      <c r="I30" s="124"/>
      <c r="J30" s="62"/>
      <c r="K30" s="62"/>
      <c r="L30" s="107"/>
      <c r="M30" s="124"/>
      <c r="N30" s="62"/>
      <c r="O30" s="62"/>
      <c r="P30" s="107"/>
      <c r="Q30" s="62" t="s">
        <v>495</v>
      </c>
      <c r="R30" s="62" t="s">
        <v>592</v>
      </c>
      <c r="S30" s="62"/>
      <c r="T30" s="727" t="s">
        <v>1085</v>
      </c>
      <c r="U30" s="62" t="s">
        <v>593</v>
      </c>
      <c r="V30" s="62"/>
      <c r="W30" s="727" t="s">
        <v>1085</v>
      </c>
      <c r="X30" s="62" t="s">
        <v>1557</v>
      </c>
      <c r="Y30" s="62"/>
      <c r="Z30" s="62"/>
      <c r="AA30" s="62"/>
      <c r="AB30" s="727" t="s">
        <v>1085</v>
      </c>
      <c r="AC30" s="63" t="s">
        <v>594</v>
      </c>
      <c r="AD30" s="63"/>
      <c r="AE30" s="63"/>
      <c r="AF30" s="2000"/>
      <c r="AG30" s="2000"/>
      <c r="AH30" s="2000"/>
      <c r="AI30" s="2000"/>
      <c r="AJ30" s="185" t="s">
        <v>1558</v>
      </c>
      <c r="AK30" s="109"/>
      <c r="AL30" s="65"/>
      <c r="AM30" s="65"/>
      <c r="AN30" s="65"/>
      <c r="AO30" s="124"/>
      <c r="AP30" s="62"/>
      <c r="AQ30" s="110"/>
    </row>
    <row r="31" spans="1:43" ht="12" customHeight="1">
      <c r="A31" s="1666"/>
      <c r="B31" s="124"/>
      <c r="C31" s="62"/>
      <c r="D31" s="62"/>
      <c r="E31" s="107"/>
      <c r="F31" s="136"/>
      <c r="G31" s="129"/>
      <c r="H31" s="137"/>
      <c r="I31" s="124"/>
      <c r="J31" s="62"/>
      <c r="K31" s="62"/>
      <c r="L31" s="107"/>
      <c r="M31" s="124"/>
      <c r="N31" s="62"/>
      <c r="O31" s="62"/>
      <c r="P31" s="107"/>
      <c r="Q31" s="62" t="s">
        <v>417</v>
      </c>
      <c r="R31" s="62" t="s">
        <v>595</v>
      </c>
      <c r="S31" s="62"/>
      <c r="T31" s="727" t="s">
        <v>1085</v>
      </c>
      <c r="U31" s="62" t="s">
        <v>1269</v>
      </c>
      <c r="V31" s="62"/>
      <c r="W31" s="62"/>
      <c r="X31" s="62"/>
      <c r="Y31" s="727" t="s">
        <v>1085</v>
      </c>
      <c r="Z31" s="63" t="s">
        <v>594</v>
      </c>
      <c r="AA31" s="62"/>
      <c r="AB31" s="63"/>
      <c r="AC31" s="1973"/>
      <c r="AD31" s="1973"/>
      <c r="AE31" s="1973"/>
      <c r="AF31" s="1973"/>
      <c r="AG31" s="1973"/>
      <c r="AH31" s="1973"/>
      <c r="AI31" s="1973"/>
      <c r="AJ31" s="185" t="s">
        <v>1558</v>
      </c>
      <c r="AK31" s="109"/>
      <c r="AL31" s="65"/>
      <c r="AM31" s="65"/>
      <c r="AN31" s="65"/>
      <c r="AO31" s="124"/>
      <c r="AP31" s="62"/>
      <c r="AQ31" s="110"/>
    </row>
    <row r="32" spans="1:43" ht="12" customHeight="1">
      <c r="A32" s="1666"/>
      <c r="B32" s="124"/>
      <c r="C32" s="62"/>
      <c r="D32" s="62"/>
      <c r="E32" s="107"/>
      <c r="F32" s="136"/>
      <c r="G32" s="129"/>
      <c r="H32" s="137"/>
      <c r="I32" s="124"/>
      <c r="J32" s="62"/>
      <c r="K32" s="62"/>
      <c r="L32" s="107"/>
      <c r="M32" s="143" t="s">
        <v>1715</v>
      </c>
      <c r="N32" s="113"/>
      <c r="O32" s="113"/>
      <c r="P32" s="115"/>
      <c r="Q32" s="113" t="s">
        <v>417</v>
      </c>
      <c r="R32" s="113" t="s">
        <v>1287</v>
      </c>
      <c r="S32" s="113"/>
      <c r="T32" s="113"/>
      <c r="U32" s="113"/>
      <c r="V32" s="113"/>
      <c r="W32" s="113"/>
      <c r="X32" s="113"/>
      <c r="Y32" s="113"/>
      <c r="Z32" s="113"/>
      <c r="AA32" s="113"/>
      <c r="AB32" s="158"/>
      <c r="AC32" s="158"/>
      <c r="AD32" s="113"/>
      <c r="AE32" s="158"/>
      <c r="AF32" s="158"/>
      <c r="AG32" s="113"/>
      <c r="AH32" s="113"/>
      <c r="AI32" s="113"/>
      <c r="AJ32" s="115"/>
      <c r="AK32" s="109"/>
      <c r="AL32" s="65"/>
      <c r="AM32" s="65"/>
      <c r="AN32" s="65"/>
      <c r="AO32" s="124"/>
      <c r="AP32" s="62"/>
      <c r="AQ32" s="110"/>
    </row>
    <row r="33" spans="1:43" ht="12" customHeight="1">
      <c r="A33" s="1666"/>
      <c r="B33" s="124"/>
      <c r="C33" s="62"/>
      <c r="D33" s="62"/>
      <c r="E33" s="107"/>
      <c r="F33" s="548"/>
      <c r="G33" s="163"/>
      <c r="H33" s="549"/>
      <c r="I33" s="127"/>
      <c r="J33" s="116"/>
      <c r="K33" s="116"/>
      <c r="L33" s="157"/>
      <c r="M33" s="127"/>
      <c r="N33" s="116"/>
      <c r="O33" s="116"/>
      <c r="P33" s="157"/>
      <c r="Q33" s="116"/>
      <c r="R33" s="116" t="s">
        <v>1201</v>
      </c>
      <c r="S33" s="1657"/>
      <c r="T33" s="1657"/>
      <c r="U33" s="1657"/>
      <c r="V33" s="1657"/>
      <c r="W33" s="1657"/>
      <c r="X33" s="1657"/>
      <c r="Y33" s="1657"/>
      <c r="Z33" s="1657"/>
      <c r="AA33" s="1657"/>
      <c r="AB33" s="1657"/>
      <c r="AC33" s="1657"/>
      <c r="AD33" s="1657"/>
      <c r="AE33" s="1657"/>
      <c r="AF33" s="1657"/>
      <c r="AG33" s="1657"/>
      <c r="AH33" s="1657"/>
      <c r="AI33" s="1657"/>
      <c r="AJ33" s="157" t="s">
        <v>1202</v>
      </c>
      <c r="AK33" s="109"/>
      <c r="AL33" s="65"/>
      <c r="AM33" s="65"/>
      <c r="AN33" s="65"/>
      <c r="AO33" s="127"/>
      <c r="AP33" s="116"/>
      <c r="AQ33" s="119"/>
    </row>
    <row r="34" spans="1:43" ht="12" customHeight="1">
      <c r="A34" s="1666"/>
      <c r="B34" s="124"/>
      <c r="C34" s="62"/>
      <c r="D34" s="62"/>
      <c r="E34" s="107"/>
      <c r="F34" s="544"/>
      <c r="G34" s="162"/>
      <c r="H34" s="545"/>
      <c r="I34" s="143" t="s">
        <v>1559</v>
      </c>
      <c r="J34" s="113"/>
      <c r="K34" s="115"/>
      <c r="L34" s="2001" t="s">
        <v>596</v>
      </c>
      <c r="M34" s="124" t="s">
        <v>597</v>
      </c>
      <c r="N34" s="62"/>
      <c r="O34" s="62"/>
      <c r="P34" s="107"/>
      <c r="Q34" s="113" t="s">
        <v>1548</v>
      </c>
      <c r="R34" s="113" t="s">
        <v>1260</v>
      </c>
      <c r="S34" s="113"/>
      <c r="T34" s="730"/>
      <c r="U34" s="144" t="s">
        <v>1261</v>
      </c>
      <c r="V34" s="113"/>
      <c r="W34" s="1664"/>
      <c r="X34" s="1664"/>
      <c r="Y34" s="1664"/>
      <c r="Z34" s="1664"/>
      <c r="AA34" s="1664"/>
      <c r="AB34" s="1664"/>
      <c r="AC34" s="1664"/>
      <c r="AD34" s="1664"/>
      <c r="AE34" s="1664"/>
      <c r="AF34" s="1664"/>
      <c r="AG34" s="1664"/>
      <c r="AH34" s="1664"/>
      <c r="AI34" s="1664"/>
      <c r="AJ34" s="186" t="s">
        <v>1303</v>
      </c>
      <c r="AK34" s="696" t="s">
        <v>1085</v>
      </c>
      <c r="AL34" s="158" t="s">
        <v>161</v>
      </c>
      <c r="AM34" s="158"/>
      <c r="AN34" s="652"/>
      <c r="AO34" s="143"/>
      <c r="AP34" s="113"/>
      <c r="AQ34" s="537"/>
    </row>
    <row r="35" spans="1:43" ht="12" customHeight="1">
      <c r="A35" s="1666"/>
      <c r="B35" s="124"/>
      <c r="C35" s="62"/>
      <c r="D35" s="62"/>
      <c r="E35" s="107"/>
      <c r="F35" s="136"/>
      <c r="G35" s="129"/>
      <c r="H35" s="137"/>
      <c r="I35" s="124"/>
      <c r="J35" s="62"/>
      <c r="K35" s="107"/>
      <c r="L35" s="2002"/>
      <c r="M35" s="124" t="s">
        <v>1560</v>
      </c>
      <c r="N35" s="62"/>
      <c r="O35" s="62"/>
      <c r="P35" s="107"/>
      <c r="Q35" s="62"/>
      <c r="R35" s="63" t="s">
        <v>1264</v>
      </c>
      <c r="S35" s="62"/>
      <c r="T35" s="711"/>
      <c r="U35" s="123" t="s">
        <v>1261</v>
      </c>
      <c r="V35" s="62"/>
      <c r="W35" s="1661"/>
      <c r="X35" s="1661"/>
      <c r="Y35" s="1661"/>
      <c r="Z35" s="1661"/>
      <c r="AA35" s="1661"/>
      <c r="AB35" s="1661"/>
      <c r="AC35" s="1661"/>
      <c r="AD35" s="1661"/>
      <c r="AE35" s="1661"/>
      <c r="AF35" s="1661"/>
      <c r="AG35" s="1661"/>
      <c r="AH35" s="1661"/>
      <c r="AI35" s="1661"/>
      <c r="AJ35" s="126" t="s">
        <v>1303</v>
      </c>
      <c r="AK35" s="693" t="s">
        <v>1085</v>
      </c>
      <c r="AL35" s="63" t="s">
        <v>1265</v>
      </c>
      <c r="AM35" s="63"/>
      <c r="AN35" s="65"/>
      <c r="AO35" s="124"/>
      <c r="AP35" s="62"/>
      <c r="AQ35" s="110"/>
    </row>
    <row r="36" spans="1:43" ht="12" customHeight="1">
      <c r="A36" s="1666"/>
      <c r="B36" s="124"/>
      <c r="C36" s="62"/>
      <c r="D36" s="62"/>
      <c r="E36" s="107"/>
      <c r="F36" s="136"/>
      <c r="G36" s="129"/>
      <c r="H36" s="137"/>
      <c r="I36" s="124" t="s">
        <v>598</v>
      </c>
      <c r="J36" s="62"/>
      <c r="K36" s="107"/>
      <c r="L36" s="2002"/>
      <c r="M36" s="124" t="s">
        <v>599</v>
      </c>
      <c r="N36" s="62"/>
      <c r="O36" s="62"/>
      <c r="P36" s="107"/>
      <c r="Q36" s="180"/>
      <c r="R36" s="181" t="s">
        <v>213</v>
      </c>
      <c r="S36" s="182"/>
      <c r="T36" s="729"/>
      <c r="U36" s="183" t="s">
        <v>1261</v>
      </c>
      <c r="V36" s="180"/>
      <c r="W36" s="1999"/>
      <c r="X36" s="1999"/>
      <c r="Y36" s="1999"/>
      <c r="Z36" s="1999"/>
      <c r="AA36" s="1999"/>
      <c r="AB36" s="1999"/>
      <c r="AC36" s="1999"/>
      <c r="AD36" s="1999"/>
      <c r="AE36" s="1999"/>
      <c r="AF36" s="1999"/>
      <c r="AG36" s="1999"/>
      <c r="AH36" s="1999"/>
      <c r="AI36" s="1999"/>
      <c r="AJ36" s="184" t="s">
        <v>1303</v>
      </c>
      <c r="AK36" s="693" t="s">
        <v>1085</v>
      </c>
      <c r="AL36" s="63" t="s">
        <v>1585</v>
      </c>
      <c r="AM36" s="63"/>
      <c r="AN36" s="65"/>
      <c r="AO36" s="124"/>
      <c r="AP36" s="62"/>
      <c r="AQ36" s="110"/>
    </row>
    <row r="37" spans="1:43" ht="12" customHeight="1">
      <c r="A37" s="1666"/>
      <c r="B37" s="124"/>
      <c r="C37" s="62"/>
      <c r="D37" s="62"/>
      <c r="E37" s="107"/>
      <c r="F37" s="136"/>
      <c r="G37" s="129"/>
      <c r="H37" s="137"/>
      <c r="I37" s="124" t="s">
        <v>600</v>
      </c>
      <c r="J37" s="62"/>
      <c r="K37" s="107"/>
      <c r="L37" s="2002"/>
      <c r="M37" s="124"/>
      <c r="N37" s="62"/>
      <c r="O37" s="62"/>
      <c r="P37" s="107"/>
      <c r="Q37" s="62" t="s">
        <v>169</v>
      </c>
      <c r="R37" s="62" t="s">
        <v>214</v>
      </c>
      <c r="S37" s="62"/>
      <c r="T37" s="62"/>
      <c r="U37" s="62"/>
      <c r="V37" s="125"/>
      <c r="W37" s="62"/>
      <c r="X37" s="62"/>
      <c r="Y37" s="62"/>
      <c r="Z37" s="62"/>
      <c r="AA37" s="62"/>
      <c r="AB37" s="63"/>
      <c r="AC37" s="62"/>
      <c r="AD37" s="62"/>
      <c r="AE37" s="175"/>
      <c r="AF37" s="175"/>
      <c r="AG37" s="175"/>
      <c r="AH37" s="175"/>
      <c r="AI37" s="62"/>
      <c r="AJ37" s="62"/>
      <c r="AK37" s="693" t="s">
        <v>1085</v>
      </c>
      <c r="AL37" s="63" t="s">
        <v>1607</v>
      </c>
      <c r="AM37" s="63"/>
      <c r="AN37" s="65"/>
      <c r="AO37" s="124"/>
      <c r="AP37" s="62"/>
      <c r="AQ37" s="110"/>
    </row>
    <row r="38" spans="1:43" ht="12" customHeight="1">
      <c r="A38" s="1666"/>
      <c r="B38" s="124"/>
      <c r="C38" s="62"/>
      <c r="D38" s="62"/>
      <c r="E38" s="107"/>
      <c r="F38" s="136"/>
      <c r="G38" s="129"/>
      <c r="H38" s="137"/>
      <c r="I38" s="124" t="s">
        <v>215</v>
      </c>
      <c r="J38" s="62"/>
      <c r="K38" s="107"/>
      <c r="L38" s="2002"/>
      <c r="M38" s="124"/>
      <c r="N38" s="62"/>
      <c r="O38" s="62"/>
      <c r="P38" s="107"/>
      <c r="Q38" s="62"/>
      <c r="R38" s="125" t="s">
        <v>216</v>
      </c>
      <c r="S38" s="727" t="s">
        <v>1085</v>
      </c>
      <c r="T38" s="62" t="s">
        <v>1269</v>
      </c>
      <c r="U38" s="62"/>
      <c r="V38" s="62"/>
      <c r="W38" s="727" t="s">
        <v>1085</v>
      </c>
      <c r="X38" s="63" t="s">
        <v>1270</v>
      </c>
      <c r="Y38" s="62"/>
      <c r="Z38" s="62"/>
      <c r="AA38" s="1661"/>
      <c r="AB38" s="1661"/>
      <c r="AC38" s="1661"/>
      <c r="AD38" s="1661"/>
      <c r="AE38" s="1661"/>
      <c r="AF38" s="1661"/>
      <c r="AG38" s="1661"/>
      <c r="AH38" s="62" t="s">
        <v>1554</v>
      </c>
      <c r="AI38" s="62"/>
      <c r="AJ38" s="107"/>
      <c r="AK38" s="693" t="s">
        <v>1085</v>
      </c>
      <c r="AL38" s="63" t="s">
        <v>1579</v>
      </c>
      <c r="AM38" s="63"/>
      <c r="AN38" s="65"/>
      <c r="AO38" s="124"/>
      <c r="AP38" s="62"/>
      <c r="AQ38" s="110"/>
    </row>
    <row r="39" spans="1:43" ht="12" customHeight="1">
      <c r="A39" s="1666"/>
      <c r="B39" s="124"/>
      <c r="C39" s="62"/>
      <c r="D39" s="62"/>
      <c r="E39" s="107"/>
      <c r="F39" s="136"/>
      <c r="G39" s="129"/>
      <c r="H39" s="137"/>
      <c r="I39" s="124" t="s">
        <v>217</v>
      </c>
      <c r="J39" s="62"/>
      <c r="K39" s="107"/>
      <c r="L39" s="2002"/>
      <c r="M39" s="124"/>
      <c r="N39" s="62"/>
      <c r="O39" s="62"/>
      <c r="P39" s="107"/>
      <c r="Q39" s="62" t="s">
        <v>417</v>
      </c>
      <c r="R39" s="62" t="s">
        <v>1272</v>
      </c>
      <c r="S39" s="62"/>
      <c r="T39" s="62"/>
      <c r="U39" s="62"/>
      <c r="V39" s="62"/>
      <c r="W39" s="62"/>
      <c r="X39" s="62"/>
      <c r="Y39" s="62"/>
      <c r="Z39" s="62"/>
      <c r="AA39" s="62"/>
      <c r="AB39" s="63"/>
      <c r="AC39" s="63"/>
      <c r="AD39" s="63"/>
      <c r="AE39" s="63"/>
      <c r="AF39" s="62"/>
      <c r="AG39" s="62"/>
      <c r="AH39" s="62"/>
      <c r="AI39" s="62"/>
      <c r="AJ39" s="107"/>
      <c r="AK39" s="109"/>
      <c r="AL39" s="65"/>
      <c r="AM39" s="65"/>
      <c r="AN39" s="65"/>
      <c r="AO39" s="124"/>
      <c r="AP39" s="62"/>
      <c r="AQ39" s="110"/>
    </row>
    <row r="40" spans="1:43" ht="12" customHeight="1">
      <c r="A40" s="1666"/>
      <c r="B40" s="124"/>
      <c r="C40" s="62"/>
      <c r="D40" s="62"/>
      <c r="E40" s="107"/>
      <c r="F40" s="136"/>
      <c r="G40" s="129"/>
      <c r="H40" s="137"/>
      <c r="I40" s="124" t="s">
        <v>218</v>
      </c>
      <c r="J40" s="62"/>
      <c r="K40" s="107"/>
      <c r="L40" s="2002"/>
      <c r="M40" s="124"/>
      <c r="N40" s="62"/>
      <c r="O40" s="62"/>
      <c r="P40" s="107"/>
      <c r="Q40" s="62"/>
      <c r="R40" s="125" t="s">
        <v>962</v>
      </c>
      <c r="S40" s="727" t="s">
        <v>1085</v>
      </c>
      <c r="T40" s="62" t="s">
        <v>1269</v>
      </c>
      <c r="U40" s="62"/>
      <c r="V40" s="62"/>
      <c r="W40" s="727" t="s">
        <v>1085</v>
      </c>
      <c r="X40" s="63" t="s">
        <v>1270</v>
      </c>
      <c r="Y40" s="62"/>
      <c r="Z40" s="62"/>
      <c r="AA40" s="1661"/>
      <c r="AB40" s="1661"/>
      <c r="AC40" s="1661"/>
      <c r="AD40" s="1661"/>
      <c r="AE40" s="1661"/>
      <c r="AF40" s="1661"/>
      <c r="AG40" s="1661"/>
      <c r="AH40" s="62" t="s">
        <v>1554</v>
      </c>
      <c r="AI40" s="62"/>
      <c r="AJ40" s="107"/>
      <c r="AK40" s="109"/>
      <c r="AL40" s="65"/>
      <c r="AM40" s="65"/>
      <c r="AN40" s="65"/>
      <c r="AO40" s="124"/>
      <c r="AP40" s="62"/>
      <c r="AQ40" s="110"/>
    </row>
    <row r="41" spans="1:43" ht="12" customHeight="1">
      <c r="A41" s="1666"/>
      <c r="B41" s="124"/>
      <c r="C41" s="62"/>
      <c r="D41" s="62"/>
      <c r="E41" s="107"/>
      <c r="F41" s="136"/>
      <c r="G41" s="129"/>
      <c r="H41" s="137"/>
      <c r="I41" s="124"/>
      <c r="J41" s="62"/>
      <c r="K41" s="107"/>
      <c r="L41" s="2002"/>
      <c r="M41" s="124"/>
      <c r="N41" s="62"/>
      <c r="O41" s="62"/>
      <c r="P41" s="107"/>
      <c r="Q41" s="62"/>
      <c r="R41" s="62" t="s">
        <v>1555</v>
      </c>
      <c r="S41" s="62"/>
      <c r="T41" s="63"/>
      <c r="U41" s="63"/>
      <c r="V41" s="63"/>
      <c r="W41" s="63"/>
      <c r="X41" s="62"/>
      <c r="Y41" s="727" t="s">
        <v>1085</v>
      </c>
      <c r="Z41" s="62" t="s">
        <v>1207</v>
      </c>
      <c r="AA41" s="62"/>
      <c r="AB41" s="63"/>
      <c r="AC41" s="63"/>
      <c r="AD41" s="63"/>
      <c r="AE41" s="63"/>
      <c r="AF41" s="62"/>
      <c r="AG41" s="62"/>
      <c r="AH41" s="62"/>
      <c r="AI41" s="62"/>
      <c r="AJ41" s="107"/>
      <c r="AK41" s="109"/>
      <c r="AL41" s="65"/>
      <c r="AM41" s="65"/>
      <c r="AN41" s="65"/>
      <c r="AO41" s="124"/>
      <c r="AP41" s="62"/>
      <c r="AQ41" s="110"/>
    </row>
    <row r="42" spans="1:43" ht="12" customHeight="1">
      <c r="A42" s="1666"/>
      <c r="B42" s="124"/>
      <c r="C42" s="62"/>
      <c r="D42" s="62"/>
      <c r="E42" s="107"/>
      <c r="F42" s="1995" t="s">
        <v>1276</v>
      </c>
      <c r="G42" s="1656"/>
      <c r="H42" s="1866"/>
      <c r="I42" s="124"/>
      <c r="J42" s="62"/>
      <c r="K42" s="107"/>
      <c r="L42" s="710" t="s">
        <v>1085</v>
      </c>
      <c r="M42" s="124"/>
      <c r="N42" s="62"/>
      <c r="O42" s="62"/>
      <c r="P42" s="107"/>
      <c r="Q42" s="62"/>
      <c r="R42" s="63"/>
      <c r="S42" s="62"/>
      <c r="T42" s="62"/>
      <c r="U42" s="62"/>
      <c r="V42" s="62"/>
      <c r="W42" s="62"/>
      <c r="X42" s="62"/>
      <c r="Y42" s="727" t="s">
        <v>1085</v>
      </c>
      <c r="Z42" s="62" t="s">
        <v>1277</v>
      </c>
      <c r="AA42" s="62"/>
      <c r="AB42" s="62" t="s">
        <v>270</v>
      </c>
      <c r="AC42" s="727" t="s">
        <v>1085</v>
      </c>
      <c r="AD42" s="62" t="s">
        <v>728</v>
      </c>
      <c r="AF42" s="727" t="s">
        <v>1085</v>
      </c>
      <c r="AG42" s="62" t="s">
        <v>895</v>
      </c>
      <c r="AH42" s="125" t="s">
        <v>761</v>
      </c>
      <c r="AI42" s="62"/>
      <c r="AJ42" s="107"/>
      <c r="AK42" s="109"/>
      <c r="AL42" s="65"/>
      <c r="AM42" s="65"/>
      <c r="AN42" s="65"/>
      <c r="AO42" s="124"/>
      <c r="AP42" s="62"/>
      <c r="AQ42" s="110"/>
    </row>
    <row r="43" spans="1:43" ht="12" customHeight="1">
      <c r="A43" s="1666"/>
      <c r="B43" s="124"/>
      <c r="C43" s="62"/>
      <c r="D43" s="62"/>
      <c r="E43" s="107"/>
      <c r="F43" s="136"/>
      <c r="G43" s="129"/>
      <c r="H43" s="137"/>
      <c r="I43" s="124"/>
      <c r="J43" s="62"/>
      <c r="K43" s="107"/>
      <c r="L43" s="2002" t="s">
        <v>164</v>
      </c>
      <c r="M43" s="124"/>
      <c r="N43" s="62"/>
      <c r="O43" s="62"/>
      <c r="P43" s="107"/>
      <c r="Q43" s="62" t="s">
        <v>1339</v>
      </c>
      <c r="R43" s="62" t="s">
        <v>601</v>
      </c>
      <c r="S43" s="62"/>
      <c r="T43" s="62"/>
      <c r="U43" s="62"/>
      <c r="V43" s="62"/>
      <c r="W43" s="727" t="s">
        <v>1085</v>
      </c>
      <c r="X43" s="62" t="s">
        <v>1280</v>
      </c>
      <c r="Y43" s="62"/>
      <c r="Z43" s="63"/>
      <c r="AA43" s="62"/>
      <c r="AB43" s="62" t="s">
        <v>1721</v>
      </c>
      <c r="AC43" s="62"/>
      <c r="AD43" s="62"/>
      <c r="AE43" s="63"/>
      <c r="AF43" s="62"/>
      <c r="AG43" s="62"/>
      <c r="AH43" s="62"/>
      <c r="AI43" s="62"/>
      <c r="AJ43" s="107"/>
      <c r="AK43" s="109"/>
      <c r="AL43" s="65"/>
      <c r="AM43" s="65"/>
      <c r="AN43" s="65"/>
      <c r="AO43" s="124"/>
      <c r="AP43" s="62"/>
      <c r="AQ43" s="110"/>
    </row>
    <row r="44" spans="1:43" ht="12" customHeight="1">
      <c r="A44" s="1666"/>
      <c r="B44" s="124"/>
      <c r="C44" s="62"/>
      <c r="D44" s="62"/>
      <c r="E44" s="107"/>
      <c r="F44" s="1995" t="s">
        <v>1278</v>
      </c>
      <c r="G44" s="1656"/>
      <c r="H44" s="1866"/>
      <c r="I44" s="124"/>
      <c r="J44" s="62"/>
      <c r="K44" s="107"/>
      <c r="L44" s="2002"/>
      <c r="M44" s="143" t="s">
        <v>1259</v>
      </c>
      <c r="N44" s="113"/>
      <c r="O44" s="144"/>
      <c r="P44" s="186"/>
      <c r="Q44" s="113" t="s">
        <v>1009</v>
      </c>
      <c r="R44" s="113" t="s">
        <v>1260</v>
      </c>
      <c r="S44" s="113"/>
      <c r="T44" s="730"/>
      <c r="U44" s="144" t="s">
        <v>1261</v>
      </c>
      <c r="V44" s="113"/>
      <c r="W44" s="1664"/>
      <c r="X44" s="1664"/>
      <c r="Y44" s="1664"/>
      <c r="Z44" s="1664"/>
      <c r="AA44" s="1664"/>
      <c r="AB44" s="1664"/>
      <c r="AC44" s="1664"/>
      <c r="AD44" s="1664"/>
      <c r="AE44" s="1664"/>
      <c r="AF44" s="1664"/>
      <c r="AG44" s="1664"/>
      <c r="AH44" s="1664"/>
      <c r="AI44" s="1664"/>
      <c r="AJ44" s="186" t="s">
        <v>1303</v>
      </c>
      <c r="AK44" s="109"/>
      <c r="AL44" s="65"/>
      <c r="AM44" s="65"/>
      <c r="AN44" s="65"/>
      <c r="AO44" s="124"/>
      <c r="AP44" s="62"/>
      <c r="AQ44" s="110"/>
    </row>
    <row r="45" spans="1:43" ht="12" customHeight="1">
      <c r="A45" s="1666"/>
      <c r="B45" s="124"/>
      <c r="C45" s="62"/>
      <c r="D45" s="62"/>
      <c r="E45" s="107"/>
      <c r="F45" s="136"/>
      <c r="G45" s="129"/>
      <c r="H45" s="137"/>
      <c r="I45" s="124"/>
      <c r="J45" s="62"/>
      <c r="K45" s="107"/>
      <c r="L45" s="2002"/>
      <c r="M45" s="124" t="s">
        <v>1263</v>
      </c>
      <c r="N45" s="62"/>
      <c r="O45" s="123"/>
      <c r="P45" s="126"/>
      <c r="Q45" s="62"/>
      <c r="R45" s="63" t="s">
        <v>1264</v>
      </c>
      <c r="S45" s="62"/>
      <c r="T45" s="711"/>
      <c r="U45" s="123" t="s">
        <v>1261</v>
      </c>
      <c r="V45" s="62"/>
      <c r="W45" s="1661"/>
      <c r="X45" s="1661"/>
      <c r="Y45" s="1661"/>
      <c r="Z45" s="1661"/>
      <c r="AA45" s="1661"/>
      <c r="AB45" s="1661"/>
      <c r="AC45" s="1661"/>
      <c r="AD45" s="1661"/>
      <c r="AE45" s="1661"/>
      <c r="AF45" s="1661"/>
      <c r="AG45" s="1661"/>
      <c r="AH45" s="1661"/>
      <c r="AI45" s="1661"/>
      <c r="AJ45" s="126" t="s">
        <v>1303</v>
      </c>
      <c r="AK45" s="109"/>
      <c r="AL45" s="65"/>
      <c r="AM45" s="65"/>
      <c r="AN45" s="65"/>
      <c r="AO45" s="124"/>
      <c r="AP45" s="62"/>
      <c r="AQ45" s="110"/>
    </row>
    <row r="46" spans="1:43" ht="12" customHeight="1">
      <c r="A46" s="1666"/>
      <c r="B46" s="124"/>
      <c r="C46" s="62"/>
      <c r="D46" s="62"/>
      <c r="E46" s="107"/>
      <c r="F46" s="1995" t="s">
        <v>1283</v>
      </c>
      <c r="G46" s="1656"/>
      <c r="H46" s="1866"/>
      <c r="I46" s="124"/>
      <c r="J46" s="62"/>
      <c r="K46" s="107"/>
      <c r="L46" s="2002"/>
      <c r="M46" s="124"/>
      <c r="N46" s="62"/>
      <c r="O46" s="62"/>
      <c r="P46" s="107"/>
      <c r="Q46" s="180"/>
      <c r="R46" s="181" t="s">
        <v>1556</v>
      </c>
      <c r="S46" s="182"/>
      <c r="T46" s="729"/>
      <c r="U46" s="183" t="s">
        <v>1261</v>
      </c>
      <c r="V46" s="180"/>
      <c r="W46" s="1999"/>
      <c r="X46" s="1999"/>
      <c r="Y46" s="1999"/>
      <c r="Z46" s="1999"/>
      <c r="AA46" s="1999"/>
      <c r="AB46" s="1999"/>
      <c r="AC46" s="1999"/>
      <c r="AD46" s="1999"/>
      <c r="AE46" s="1999"/>
      <c r="AF46" s="1999"/>
      <c r="AG46" s="1999"/>
      <c r="AH46" s="1999"/>
      <c r="AI46" s="1999"/>
      <c r="AJ46" s="184" t="s">
        <v>1303</v>
      </c>
      <c r="AK46" s="109"/>
      <c r="AL46" s="65"/>
      <c r="AM46" s="65"/>
      <c r="AN46" s="65"/>
      <c r="AO46" s="124"/>
      <c r="AP46" s="62"/>
      <c r="AQ46" s="110"/>
    </row>
    <row r="47" spans="1:43" ht="12" customHeight="1">
      <c r="A47" s="1666"/>
      <c r="B47" s="124"/>
      <c r="C47" s="62"/>
      <c r="D47" s="62"/>
      <c r="E47" s="107"/>
      <c r="F47" s="136"/>
      <c r="G47" s="129"/>
      <c r="H47" s="137"/>
      <c r="I47" s="124"/>
      <c r="J47" s="62"/>
      <c r="K47" s="107"/>
      <c r="L47" s="2002"/>
      <c r="M47" s="124"/>
      <c r="N47" s="62"/>
      <c r="O47" s="62"/>
      <c r="P47" s="107"/>
      <c r="Q47" s="62" t="s">
        <v>495</v>
      </c>
      <c r="R47" s="63" t="s">
        <v>1268</v>
      </c>
      <c r="S47" s="62"/>
      <c r="T47" s="62"/>
      <c r="U47" s="125" t="s">
        <v>416</v>
      </c>
      <c r="V47" s="727" t="s">
        <v>1085</v>
      </c>
      <c r="W47" s="62" t="s">
        <v>1269</v>
      </c>
      <c r="X47" s="62"/>
      <c r="Y47" s="62"/>
      <c r="Z47" s="727" t="s">
        <v>1085</v>
      </c>
      <c r="AA47" s="63" t="s">
        <v>1270</v>
      </c>
      <c r="AB47" s="62"/>
      <c r="AC47" s="62"/>
      <c r="AD47" s="2000"/>
      <c r="AE47" s="2000"/>
      <c r="AF47" s="2000"/>
      <c r="AG47" s="2000"/>
      <c r="AH47" s="62" t="s">
        <v>1554</v>
      </c>
      <c r="AI47" s="62"/>
      <c r="AJ47" s="185"/>
      <c r="AK47" s="109"/>
      <c r="AL47" s="65"/>
      <c r="AM47" s="65"/>
      <c r="AN47" s="65"/>
      <c r="AO47" s="124"/>
      <c r="AP47" s="62"/>
      <c r="AQ47" s="110"/>
    </row>
    <row r="48" spans="1:43" ht="12" customHeight="1">
      <c r="A48" s="1666"/>
      <c r="B48" s="124"/>
      <c r="C48" s="62"/>
      <c r="D48" s="62"/>
      <c r="E48" s="107"/>
      <c r="F48" s="1995" t="s">
        <v>1289</v>
      </c>
      <c r="G48" s="1656"/>
      <c r="H48" s="1866"/>
      <c r="I48" s="124"/>
      <c r="J48" s="62"/>
      <c r="K48" s="107"/>
      <c r="L48" s="653"/>
      <c r="M48" s="124"/>
      <c r="N48" s="62"/>
      <c r="O48" s="62"/>
      <c r="P48" s="107"/>
      <c r="Q48" s="62" t="s">
        <v>417</v>
      </c>
      <c r="R48" s="62" t="s">
        <v>1272</v>
      </c>
      <c r="S48" s="62"/>
      <c r="T48" s="62"/>
      <c r="U48" s="62"/>
      <c r="V48" s="62"/>
      <c r="W48" s="727" t="s">
        <v>1085</v>
      </c>
      <c r="X48" s="63" t="s">
        <v>1273</v>
      </c>
      <c r="Y48" s="62"/>
      <c r="Z48" s="62"/>
      <c r="AA48" s="63"/>
      <c r="AB48" s="62"/>
      <c r="AC48" s="62"/>
      <c r="AD48" s="62"/>
      <c r="AE48" s="62"/>
      <c r="AF48" s="62"/>
      <c r="AG48" s="62"/>
      <c r="AH48" s="62"/>
      <c r="AI48" s="62"/>
      <c r="AJ48" s="107"/>
      <c r="AK48" s="109"/>
      <c r="AL48" s="65"/>
      <c r="AM48" s="65"/>
      <c r="AN48" s="65"/>
      <c r="AO48" s="124"/>
      <c r="AP48" s="62"/>
      <c r="AQ48" s="110"/>
    </row>
    <row r="49" spans="1:43" ht="12" customHeight="1">
      <c r="A49" s="1666"/>
      <c r="B49" s="124"/>
      <c r="C49" s="62"/>
      <c r="D49" s="62"/>
      <c r="E49" s="107"/>
      <c r="F49" s="136"/>
      <c r="G49" s="129"/>
      <c r="H49" s="137"/>
      <c r="I49" s="124"/>
      <c r="J49" s="62"/>
      <c r="K49" s="107"/>
      <c r="L49" s="653"/>
      <c r="M49" s="124"/>
      <c r="N49" s="62"/>
      <c r="O49" s="62"/>
      <c r="P49" s="107"/>
      <c r="Q49" s="62"/>
      <c r="R49" s="62"/>
      <c r="S49" s="62"/>
      <c r="T49" s="62"/>
      <c r="U49" s="62"/>
      <c r="V49" s="62"/>
      <c r="W49" s="727" t="s">
        <v>1085</v>
      </c>
      <c r="X49" s="62" t="s">
        <v>1275</v>
      </c>
      <c r="Y49" s="62"/>
      <c r="Z49" s="62" t="s">
        <v>1201</v>
      </c>
      <c r="AA49" s="1661"/>
      <c r="AB49" s="1661"/>
      <c r="AC49" s="1661"/>
      <c r="AD49" s="1661"/>
      <c r="AE49" s="1661"/>
      <c r="AF49" s="62" t="s">
        <v>1202</v>
      </c>
      <c r="AG49" s="62"/>
      <c r="AH49" s="62"/>
      <c r="AI49" s="62"/>
      <c r="AJ49" s="107"/>
      <c r="AK49" s="109"/>
      <c r="AL49" s="65"/>
      <c r="AM49" s="65"/>
      <c r="AN49" s="65"/>
      <c r="AO49" s="124"/>
      <c r="AP49" s="62"/>
      <c r="AQ49" s="110"/>
    </row>
    <row r="50" spans="1:43" ht="12" customHeight="1">
      <c r="A50" s="1666"/>
      <c r="B50" s="124"/>
      <c r="C50" s="62"/>
      <c r="D50" s="62"/>
      <c r="E50" s="107"/>
      <c r="F50" s="136"/>
      <c r="G50" s="129"/>
      <c r="H50" s="137"/>
      <c r="I50" s="124"/>
      <c r="J50" s="62"/>
      <c r="K50" s="107"/>
      <c r="L50" s="653"/>
      <c r="M50" s="124"/>
      <c r="N50" s="62"/>
      <c r="O50" s="62"/>
      <c r="P50" s="107"/>
      <c r="Q50" s="62"/>
      <c r="R50" s="62"/>
      <c r="S50" s="62"/>
      <c r="T50" s="62"/>
      <c r="U50" s="62"/>
      <c r="V50" s="62"/>
      <c r="W50" s="62"/>
      <c r="X50" s="62"/>
      <c r="Y50" s="727" t="s">
        <v>1085</v>
      </c>
      <c r="Z50" s="62" t="s">
        <v>1269</v>
      </c>
      <c r="AA50" s="62"/>
      <c r="AB50" s="63"/>
      <c r="AC50" s="63"/>
      <c r="AD50" s="63"/>
      <c r="AE50" s="63"/>
      <c r="AF50" s="62"/>
      <c r="AG50" s="62"/>
      <c r="AH50" s="62"/>
      <c r="AI50" s="62"/>
      <c r="AJ50" s="107"/>
      <c r="AK50" s="109"/>
      <c r="AL50" s="65"/>
      <c r="AM50" s="65"/>
      <c r="AN50" s="65"/>
      <c r="AO50" s="124"/>
      <c r="AP50" s="62"/>
      <c r="AQ50" s="110"/>
    </row>
    <row r="51" spans="1:43" ht="12" customHeight="1">
      <c r="A51" s="1666"/>
      <c r="B51" s="124"/>
      <c r="C51" s="62"/>
      <c r="D51" s="62"/>
      <c r="E51" s="107"/>
      <c r="F51" s="136"/>
      <c r="G51" s="129"/>
      <c r="H51" s="137"/>
      <c r="I51" s="124"/>
      <c r="J51" s="62"/>
      <c r="K51" s="107"/>
      <c r="L51" s="653"/>
      <c r="M51" s="124"/>
      <c r="N51" s="581"/>
      <c r="O51" s="581"/>
      <c r="P51" s="650"/>
      <c r="Q51" s="62"/>
      <c r="R51" s="62"/>
      <c r="S51" s="62"/>
      <c r="T51" s="62"/>
      <c r="U51" s="62"/>
      <c r="V51" s="62"/>
      <c r="W51" s="62"/>
      <c r="X51" s="62"/>
      <c r="Y51" s="727" t="s">
        <v>1085</v>
      </c>
      <c r="Z51" s="63" t="s">
        <v>1270</v>
      </c>
      <c r="AA51" s="62"/>
      <c r="AB51" s="62"/>
      <c r="AC51" s="1661"/>
      <c r="AD51" s="1661"/>
      <c r="AE51" s="1661"/>
      <c r="AF51" s="1661"/>
      <c r="AG51" s="62" t="s">
        <v>1202</v>
      </c>
      <c r="AH51" s="62"/>
      <c r="AI51" s="62"/>
      <c r="AJ51" s="107"/>
      <c r="AK51" s="109"/>
      <c r="AL51" s="65"/>
      <c r="AM51" s="65"/>
      <c r="AN51" s="65"/>
      <c r="AO51" s="124"/>
      <c r="AP51" s="62"/>
      <c r="AQ51" s="110"/>
    </row>
    <row r="52" spans="1:43" ht="12" customHeight="1">
      <c r="A52" s="1666"/>
      <c r="B52" s="124"/>
      <c r="C52" s="62"/>
      <c r="D52" s="62"/>
      <c r="E52" s="107"/>
      <c r="F52" s="136"/>
      <c r="G52" s="129"/>
      <c r="H52" s="137"/>
      <c r="I52" s="124"/>
      <c r="J52" s="62"/>
      <c r="K52" s="107"/>
      <c r="L52" s="653"/>
      <c r="M52" s="124"/>
      <c r="N52" s="581"/>
      <c r="O52" s="581"/>
      <c r="P52" s="650"/>
      <c r="Q52" s="62"/>
      <c r="R52" s="62" t="s">
        <v>1555</v>
      </c>
      <c r="S52" s="62"/>
      <c r="T52" s="63"/>
      <c r="U52" s="63"/>
      <c r="V52" s="63"/>
      <c r="W52" s="63"/>
      <c r="X52" s="62"/>
      <c r="Y52" s="727" t="s">
        <v>1085</v>
      </c>
      <c r="Z52" s="62" t="s">
        <v>1207</v>
      </c>
      <c r="AA52" s="62"/>
      <c r="AB52" s="63"/>
      <c r="AC52" s="63"/>
      <c r="AD52" s="63"/>
      <c r="AE52" s="63"/>
      <c r="AF52" s="62"/>
      <c r="AG52" s="62"/>
      <c r="AH52" s="62"/>
      <c r="AI52" s="62"/>
      <c r="AJ52" s="107"/>
      <c r="AK52" s="109"/>
      <c r="AL52" s="65"/>
      <c r="AM52" s="65"/>
      <c r="AN52" s="65"/>
      <c r="AO52" s="124"/>
      <c r="AP52" s="62"/>
      <c r="AQ52" s="110"/>
    </row>
    <row r="53" spans="1:43" ht="12" customHeight="1">
      <c r="A53" s="1666"/>
      <c r="B53" s="124"/>
      <c r="C53" s="62"/>
      <c r="D53" s="62"/>
      <c r="E53" s="107"/>
      <c r="F53" s="136"/>
      <c r="G53" s="129"/>
      <c r="H53" s="137"/>
      <c r="I53" s="124"/>
      <c r="J53" s="62"/>
      <c r="K53" s="107"/>
      <c r="L53" s="653"/>
      <c r="M53" s="124"/>
      <c r="N53" s="62"/>
      <c r="O53" s="62"/>
      <c r="P53" s="107"/>
      <c r="Q53" s="62"/>
      <c r="R53" s="63"/>
      <c r="S53" s="62"/>
      <c r="T53" s="62"/>
      <c r="U53" s="62"/>
      <c r="V53" s="62"/>
      <c r="W53" s="62"/>
      <c r="X53" s="62"/>
      <c r="Y53" s="727" t="s">
        <v>1085</v>
      </c>
      <c r="Z53" s="62" t="s">
        <v>1277</v>
      </c>
      <c r="AA53" s="62"/>
      <c r="AB53" s="62" t="s">
        <v>270</v>
      </c>
      <c r="AC53" s="727" t="s">
        <v>1085</v>
      </c>
      <c r="AD53" s="62" t="s">
        <v>728</v>
      </c>
      <c r="AF53" s="727" t="s">
        <v>1085</v>
      </c>
      <c r="AG53" s="62" t="s">
        <v>895</v>
      </c>
      <c r="AH53" s="125" t="s">
        <v>761</v>
      </c>
      <c r="AI53" s="62"/>
      <c r="AJ53" s="107"/>
      <c r="AK53" s="109"/>
      <c r="AL53" s="65"/>
      <c r="AM53" s="65"/>
      <c r="AN53" s="65"/>
      <c r="AO53" s="124"/>
      <c r="AP53" s="62"/>
      <c r="AQ53" s="110"/>
    </row>
    <row r="54" spans="1:43" ht="12" customHeight="1">
      <c r="A54" s="1666"/>
      <c r="B54" s="124"/>
      <c r="C54" s="62"/>
      <c r="D54" s="62"/>
      <c r="E54" s="107"/>
      <c r="F54" s="136"/>
      <c r="G54" s="129"/>
      <c r="H54" s="137"/>
      <c r="I54" s="124"/>
      <c r="J54" s="62"/>
      <c r="K54" s="107"/>
      <c r="L54" s="653"/>
      <c r="M54" s="124"/>
      <c r="N54" s="62"/>
      <c r="O54" s="62"/>
      <c r="P54" s="107"/>
      <c r="Q54" s="62" t="s">
        <v>503</v>
      </c>
      <c r="R54" s="62" t="s">
        <v>1279</v>
      </c>
      <c r="S54" s="62"/>
      <c r="T54" s="62" t="s">
        <v>429</v>
      </c>
      <c r="U54" s="727" t="s">
        <v>1085</v>
      </c>
      <c r="V54" s="62" t="s">
        <v>1280</v>
      </c>
      <c r="W54" s="62"/>
      <c r="X54" s="63"/>
      <c r="Y54" s="62"/>
      <c r="Z54" s="62" t="s">
        <v>1721</v>
      </c>
      <c r="AA54" s="62"/>
      <c r="AB54" s="63"/>
      <c r="AC54" s="63"/>
      <c r="AD54" s="63"/>
      <c r="AE54" s="63"/>
      <c r="AF54" s="62"/>
      <c r="AG54" s="62"/>
      <c r="AH54" s="62"/>
      <c r="AI54" s="62"/>
      <c r="AJ54" s="107"/>
      <c r="AK54" s="109"/>
      <c r="AL54" s="65"/>
      <c r="AM54" s="65"/>
      <c r="AN54" s="65"/>
      <c r="AO54" s="124"/>
      <c r="AP54" s="62"/>
      <c r="AQ54" s="110"/>
    </row>
    <row r="55" spans="1:43" ht="12" customHeight="1">
      <c r="A55" s="1666"/>
      <c r="B55" s="124"/>
      <c r="C55" s="62"/>
      <c r="D55" s="62"/>
      <c r="E55" s="107"/>
      <c r="F55" s="136"/>
      <c r="G55" s="129"/>
      <c r="H55" s="137"/>
      <c r="I55" s="124"/>
      <c r="J55" s="62"/>
      <c r="K55" s="107"/>
      <c r="L55" s="653"/>
      <c r="M55" s="124"/>
      <c r="N55" s="62"/>
      <c r="O55" s="62"/>
      <c r="P55" s="107"/>
      <c r="Q55" s="62"/>
      <c r="R55" s="62" t="s">
        <v>1281</v>
      </c>
      <c r="S55" s="62"/>
      <c r="T55" s="62"/>
      <c r="U55" s="62"/>
      <c r="V55" s="727" t="s">
        <v>1085</v>
      </c>
      <c r="W55" s="62" t="s">
        <v>1282</v>
      </c>
      <c r="X55" s="62"/>
      <c r="Y55" s="62"/>
      <c r="Z55" s="62"/>
      <c r="AA55" s="62"/>
      <c r="AB55" s="62"/>
      <c r="AC55" s="62"/>
      <c r="AD55" s="62"/>
      <c r="AE55" s="727" t="s">
        <v>1085</v>
      </c>
      <c r="AF55" s="62" t="s">
        <v>675</v>
      </c>
      <c r="AG55" s="62"/>
      <c r="AH55" s="62"/>
      <c r="AI55" s="62"/>
      <c r="AJ55" s="107"/>
      <c r="AK55" s="109"/>
      <c r="AL55" s="65"/>
      <c r="AM55" s="65"/>
      <c r="AN55" s="65"/>
      <c r="AO55" s="124"/>
      <c r="AP55" s="62"/>
      <c r="AQ55" s="110"/>
    </row>
    <row r="56" spans="1:43" ht="12" customHeight="1">
      <c r="A56" s="1666"/>
      <c r="B56" s="124"/>
      <c r="C56" s="62"/>
      <c r="D56" s="62"/>
      <c r="E56" s="107"/>
      <c r="F56" s="136"/>
      <c r="G56" s="129"/>
      <c r="H56" s="137"/>
      <c r="I56" s="124"/>
      <c r="J56" s="62"/>
      <c r="K56" s="107"/>
      <c r="L56" s="653"/>
      <c r="M56" s="124"/>
      <c r="N56" s="62"/>
      <c r="O56" s="62"/>
      <c r="P56" s="107"/>
      <c r="Q56" s="62"/>
      <c r="R56" s="62" t="s">
        <v>1284</v>
      </c>
      <c r="S56" s="62"/>
      <c r="T56" s="62"/>
      <c r="U56" s="62"/>
      <c r="V56" s="62"/>
      <c r="W56" s="62"/>
      <c r="X56" s="62"/>
      <c r="Y56" s="62"/>
      <c r="Z56" s="727" t="s">
        <v>1085</v>
      </c>
      <c r="AA56" s="62" t="s">
        <v>1285</v>
      </c>
      <c r="AB56" s="62"/>
      <c r="AC56" s="62"/>
      <c r="AD56" s="62"/>
      <c r="AE56" s="62"/>
      <c r="AF56" s="62"/>
      <c r="AG56" s="62"/>
      <c r="AH56" s="62"/>
      <c r="AI56" s="62"/>
      <c r="AJ56" s="107"/>
      <c r="AK56" s="109"/>
      <c r="AL56" s="65"/>
      <c r="AM56" s="65"/>
      <c r="AN56" s="65"/>
      <c r="AO56" s="124"/>
      <c r="AP56" s="62"/>
      <c r="AQ56" s="110"/>
    </row>
    <row r="57" spans="1:43" ht="12" customHeight="1">
      <c r="A57" s="1666"/>
      <c r="B57" s="124"/>
      <c r="C57" s="62"/>
      <c r="D57" s="62"/>
      <c r="E57" s="107"/>
      <c r="F57" s="136"/>
      <c r="G57" s="129"/>
      <c r="H57" s="137"/>
      <c r="I57" s="124"/>
      <c r="J57" s="62"/>
      <c r="K57" s="107"/>
      <c r="L57" s="653"/>
      <c r="M57" s="124"/>
      <c r="N57" s="143" t="s">
        <v>1286</v>
      </c>
      <c r="O57" s="113"/>
      <c r="P57" s="115"/>
      <c r="Q57" s="143" t="s">
        <v>1029</v>
      </c>
      <c r="R57" s="113" t="s">
        <v>1287</v>
      </c>
      <c r="S57" s="113"/>
      <c r="T57" s="113"/>
      <c r="U57" s="113"/>
      <c r="V57" s="113"/>
      <c r="W57" s="158"/>
      <c r="X57" s="141"/>
      <c r="Y57" s="113"/>
      <c r="Z57" s="113"/>
      <c r="AA57" s="113"/>
      <c r="AB57" s="113"/>
      <c r="AC57" s="113"/>
      <c r="AD57" s="113"/>
      <c r="AE57" s="113"/>
      <c r="AF57" s="113"/>
      <c r="AG57" s="113"/>
      <c r="AH57" s="113"/>
      <c r="AI57" s="113"/>
      <c r="AJ57" s="115"/>
      <c r="AK57" s="109"/>
      <c r="AL57" s="65"/>
      <c r="AM57" s="65"/>
      <c r="AN57" s="65"/>
      <c r="AO57" s="124"/>
      <c r="AP57" s="62"/>
      <c r="AQ57" s="110"/>
    </row>
    <row r="58" spans="1:43" ht="12" customHeight="1">
      <c r="A58" s="1666"/>
      <c r="B58" s="124"/>
      <c r="C58" s="62"/>
      <c r="D58" s="62"/>
      <c r="E58" s="107"/>
      <c r="F58" s="136"/>
      <c r="G58" s="129"/>
      <c r="H58" s="137"/>
      <c r="I58" s="124"/>
      <c r="J58" s="62"/>
      <c r="K58" s="107"/>
      <c r="L58" s="653"/>
      <c r="M58" s="127"/>
      <c r="N58" s="127" t="s">
        <v>1290</v>
      </c>
      <c r="O58" s="116"/>
      <c r="P58" s="157"/>
      <c r="Q58" s="124"/>
      <c r="R58" s="62" t="s">
        <v>265</v>
      </c>
      <c r="S58" s="1657"/>
      <c r="T58" s="1657"/>
      <c r="U58" s="1657"/>
      <c r="V58" s="1657"/>
      <c r="W58" s="1657"/>
      <c r="X58" s="1657"/>
      <c r="Y58" s="1657"/>
      <c r="Z58" s="1657"/>
      <c r="AA58" s="1657"/>
      <c r="AB58" s="1657"/>
      <c r="AC58" s="1657"/>
      <c r="AD58" s="1657"/>
      <c r="AE58" s="1657"/>
      <c r="AF58" s="1657"/>
      <c r="AG58" s="1657"/>
      <c r="AH58" s="1657"/>
      <c r="AI58" s="1657"/>
      <c r="AJ58" s="107" t="s">
        <v>1367</v>
      </c>
      <c r="AK58" s="109"/>
      <c r="AL58" s="65"/>
      <c r="AM58" s="65"/>
      <c r="AN58" s="65"/>
      <c r="AO58" s="124"/>
      <c r="AP58" s="62"/>
      <c r="AQ58" s="110"/>
    </row>
    <row r="59" spans="1:43" ht="12" customHeight="1">
      <c r="A59" s="1666"/>
      <c r="B59" s="124"/>
      <c r="C59" s="62"/>
      <c r="D59" s="62"/>
      <c r="E59" s="107"/>
      <c r="F59" s="136"/>
      <c r="G59" s="129"/>
      <c r="H59" s="137"/>
      <c r="I59" s="124"/>
      <c r="J59" s="62"/>
      <c r="K59" s="107"/>
      <c r="L59" s="653"/>
      <c r="M59" s="143" t="s">
        <v>591</v>
      </c>
      <c r="N59" s="113"/>
      <c r="O59" s="113"/>
      <c r="P59" s="115"/>
      <c r="Q59" s="143" t="s">
        <v>1699</v>
      </c>
      <c r="R59" s="113" t="s">
        <v>1260</v>
      </c>
      <c r="S59" s="113"/>
      <c r="T59" s="730"/>
      <c r="U59" s="144" t="s">
        <v>1261</v>
      </c>
      <c r="V59" s="113"/>
      <c r="W59" s="1664"/>
      <c r="X59" s="1664"/>
      <c r="Y59" s="1664"/>
      <c r="Z59" s="1664"/>
      <c r="AA59" s="1664"/>
      <c r="AB59" s="1664"/>
      <c r="AC59" s="1664"/>
      <c r="AD59" s="1664"/>
      <c r="AE59" s="1664"/>
      <c r="AF59" s="1664"/>
      <c r="AG59" s="1664"/>
      <c r="AH59" s="1664"/>
      <c r="AI59" s="1664"/>
      <c r="AJ59" s="186" t="s">
        <v>1303</v>
      </c>
      <c r="AK59" s="109"/>
      <c r="AL59" s="65"/>
      <c r="AM59" s="65"/>
      <c r="AN59" s="65"/>
      <c r="AO59" s="124"/>
      <c r="AP59" s="62"/>
      <c r="AQ59" s="110"/>
    </row>
    <row r="60" spans="1:43" ht="12" customHeight="1">
      <c r="A60" s="1666"/>
      <c r="B60" s="124"/>
      <c r="C60" s="62"/>
      <c r="D60" s="62"/>
      <c r="E60" s="107"/>
      <c r="F60" s="136"/>
      <c r="G60" s="129"/>
      <c r="H60" s="137"/>
      <c r="I60" s="124"/>
      <c r="J60" s="62"/>
      <c r="K60" s="107"/>
      <c r="L60" s="653"/>
      <c r="M60" s="124" t="s">
        <v>401</v>
      </c>
      <c r="N60" s="62"/>
      <c r="O60" s="62"/>
      <c r="P60" s="107"/>
      <c r="Q60" s="124"/>
      <c r="R60" s="63" t="s">
        <v>1264</v>
      </c>
      <c r="S60" s="62"/>
      <c r="T60" s="711"/>
      <c r="U60" s="123" t="s">
        <v>1261</v>
      </c>
      <c r="V60" s="62"/>
      <c r="W60" s="1661"/>
      <c r="X60" s="1661"/>
      <c r="Y60" s="1661"/>
      <c r="Z60" s="1661"/>
      <c r="AA60" s="1661"/>
      <c r="AB60" s="1661"/>
      <c r="AC60" s="1661"/>
      <c r="AD60" s="1661"/>
      <c r="AE60" s="1661"/>
      <c r="AF60" s="1661"/>
      <c r="AG60" s="1661"/>
      <c r="AH60" s="1661"/>
      <c r="AI60" s="1661"/>
      <c r="AJ60" s="126" t="s">
        <v>1303</v>
      </c>
      <c r="AK60" s="109"/>
      <c r="AL60" s="65"/>
      <c r="AM60" s="65"/>
      <c r="AN60" s="65"/>
      <c r="AO60" s="124"/>
      <c r="AP60" s="62"/>
      <c r="AQ60" s="110"/>
    </row>
    <row r="61" spans="1:43" ht="12" customHeight="1">
      <c r="A61" s="1666"/>
      <c r="B61" s="124"/>
      <c r="C61" s="62"/>
      <c r="D61" s="62"/>
      <c r="E61" s="107"/>
      <c r="F61" s="136"/>
      <c r="G61" s="129"/>
      <c r="H61" s="137"/>
      <c r="I61" s="124"/>
      <c r="J61" s="62"/>
      <c r="K61" s="107"/>
      <c r="L61" s="653"/>
      <c r="M61" s="124"/>
      <c r="N61" s="62"/>
      <c r="O61" s="62"/>
      <c r="P61" s="107"/>
      <c r="Q61" s="187"/>
      <c r="R61" s="181" t="s">
        <v>1556</v>
      </c>
      <c r="S61" s="182"/>
      <c r="T61" s="729"/>
      <c r="U61" s="183" t="s">
        <v>1261</v>
      </c>
      <c r="V61" s="180"/>
      <c r="W61" s="1999"/>
      <c r="X61" s="1999"/>
      <c r="Y61" s="1999"/>
      <c r="Z61" s="1999"/>
      <c r="AA61" s="1999"/>
      <c r="AB61" s="1999"/>
      <c r="AC61" s="1999"/>
      <c r="AD61" s="1999"/>
      <c r="AE61" s="1999"/>
      <c r="AF61" s="1999"/>
      <c r="AG61" s="1999"/>
      <c r="AH61" s="1999"/>
      <c r="AI61" s="1999"/>
      <c r="AJ61" s="184" t="s">
        <v>1303</v>
      </c>
      <c r="AK61" s="109"/>
      <c r="AL61" s="65"/>
      <c r="AM61" s="65"/>
      <c r="AN61" s="65"/>
      <c r="AO61" s="124"/>
      <c r="AP61" s="62"/>
      <c r="AQ61" s="110"/>
    </row>
    <row r="62" spans="1:43" ht="12" customHeight="1">
      <c r="A62" s="1666"/>
      <c r="B62" s="124"/>
      <c r="C62" s="62"/>
      <c r="D62" s="62"/>
      <c r="E62" s="107"/>
      <c r="F62" s="136"/>
      <c r="G62" s="129"/>
      <c r="H62" s="137"/>
      <c r="I62" s="124"/>
      <c r="J62" s="62"/>
      <c r="K62" s="107"/>
      <c r="L62" s="653"/>
      <c r="M62" s="124"/>
      <c r="N62" s="62"/>
      <c r="O62" s="62"/>
      <c r="P62" s="107"/>
      <c r="Q62" s="124" t="s">
        <v>495</v>
      </c>
      <c r="R62" s="62" t="s">
        <v>592</v>
      </c>
      <c r="S62" s="62"/>
      <c r="T62" s="727" t="s">
        <v>1085</v>
      </c>
      <c r="U62" s="62" t="s">
        <v>593</v>
      </c>
      <c r="V62" s="62"/>
      <c r="W62" s="727" t="s">
        <v>1085</v>
      </c>
      <c r="X62" s="62" t="s">
        <v>1557</v>
      </c>
      <c r="Y62" s="62"/>
      <c r="Z62" s="62"/>
      <c r="AA62" s="62"/>
      <c r="AB62" s="727" t="s">
        <v>1085</v>
      </c>
      <c r="AC62" s="63" t="s">
        <v>602</v>
      </c>
      <c r="AD62" s="63"/>
      <c r="AE62" s="63"/>
      <c r="AF62" s="175"/>
      <c r="AG62" s="175"/>
      <c r="AH62" s="175"/>
      <c r="AI62" s="175"/>
      <c r="AJ62" s="185"/>
      <c r="AK62" s="109"/>
      <c r="AL62" s="65"/>
      <c r="AM62" s="65"/>
      <c r="AN62" s="65"/>
      <c r="AO62" s="124"/>
      <c r="AP62" s="62"/>
      <c r="AQ62" s="110"/>
    </row>
    <row r="63" spans="1:43" ht="12" customHeight="1">
      <c r="A63" s="1666"/>
      <c r="B63" s="124"/>
      <c r="C63" s="62"/>
      <c r="D63" s="62"/>
      <c r="E63" s="107"/>
      <c r="F63" s="136"/>
      <c r="G63" s="129"/>
      <c r="H63" s="137"/>
      <c r="I63" s="124"/>
      <c r="J63" s="62"/>
      <c r="K63" s="107"/>
      <c r="L63" s="653"/>
      <c r="M63" s="124"/>
      <c r="N63" s="62"/>
      <c r="O63" s="62"/>
      <c r="P63" s="107"/>
      <c r="Q63" s="124"/>
      <c r="R63" s="62"/>
      <c r="S63" s="62"/>
      <c r="T63" s="727" t="s">
        <v>1085</v>
      </c>
      <c r="U63" s="63" t="s">
        <v>594</v>
      </c>
      <c r="V63" s="63"/>
      <c r="W63" s="63"/>
      <c r="X63" s="1661"/>
      <c r="Y63" s="1661"/>
      <c r="Z63" s="1661"/>
      <c r="AA63" s="1661"/>
      <c r="AB63" s="1661"/>
      <c r="AC63" s="1661"/>
      <c r="AD63" s="1661"/>
      <c r="AE63" s="1661"/>
      <c r="AF63" s="1661"/>
      <c r="AG63" s="1661"/>
      <c r="AH63" s="1661"/>
      <c r="AI63" s="1661"/>
      <c r="AJ63" s="185" t="s">
        <v>1558</v>
      </c>
      <c r="AK63" s="109"/>
      <c r="AL63" s="65"/>
      <c r="AM63" s="65"/>
      <c r="AN63" s="65"/>
      <c r="AO63" s="124"/>
      <c r="AP63" s="62"/>
      <c r="AQ63" s="110"/>
    </row>
    <row r="64" spans="1:43" ht="12" customHeight="1">
      <c r="A64" s="1666"/>
      <c r="B64" s="124"/>
      <c r="C64" s="62"/>
      <c r="D64" s="62"/>
      <c r="E64" s="107"/>
      <c r="F64" s="136"/>
      <c r="G64" s="129"/>
      <c r="H64" s="137"/>
      <c r="I64" s="124"/>
      <c r="J64" s="62"/>
      <c r="K64" s="107"/>
      <c r="L64" s="653"/>
      <c r="M64" s="124"/>
      <c r="N64" s="62"/>
      <c r="O64" s="62"/>
      <c r="P64" s="107"/>
      <c r="Q64" s="124" t="s">
        <v>417</v>
      </c>
      <c r="R64" s="62" t="s">
        <v>595</v>
      </c>
      <c r="S64" s="62"/>
      <c r="T64" s="727" t="s">
        <v>1085</v>
      </c>
      <c r="U64" s="62" t="s">
        <v>1269</v>
      </c>
      <c r="V64" s="62"/>
      <c r="W64" s="62"/>
      <c r="X64" s="62"/>
      <c r="Y64" s="727" t="s">
        <v>1085</v>
      </c>
      <c r="Z64" s="63" t="s">
        <v>594</v>
      </c>
      <c r="AA64" s="62"/>
      <c r="AB64" s="63"/>
      <c r="AC64" s="1973"/>
      <c r="AD64" s="1973"/>
      <c r="AE64" s="1973"/>
      <c r="AF64" s="1973"/>
      <c r="AG64" s="1973"/>
      <c r="AH64" s="1973"/>
      <c r="AI64" s="1973"/>
      <c r="AJ64" s="185" t="s">
        <v>1558</v>
      </c>
      <c r="AK64" s="109"/>
      <c r="AL64" s="65"/>
      <c r="AM64" s="65"/>
      <c r="AN64" s="65"/>
      <c r="AO64" s="124"/>
      <c r="AP64" s="62"/>
      <c r="AQ64" s="110"/>
    </row>
    <row r="65" spans="1:43" ht="12" customHeight="1">
      <c r="A65" s="1666"/>
      <c r="B65" s="124"/>
      <c r="C65" s="62"/>
      <c r="D65" s="62"/>
      <c r="E65" s="107"/>
      <c r="F65" s="136"/>
      <c r="G65" s="129"/>
      <c r="H65" s="137"/>
      <c r="I65" s="124"/>
      <c r="J65" s="62"/>
      <c r="K65" s="107"/>
      <c r="L65" s="653"/>
      <c r="M65" s="143" t="s">
        <v>1715</v>
      </c>
      <c r="N65" s="113"/>
      <c r="O65" s="113"/>
      <c r="P65" s="115"/>
      <c r="Q65" s="143" t="s">
        <v>417</v>
      </c>
      <c r="R65" s="113" t="s">
        <v>1287</v>
      </c>
      <c r="S65" s="113"/>
      <c r="T65" s="113"/>
      <c r="U65" s="113"/>
      <c r="V65" s="113"/>
      <c r="W65" s="113"/>
      <c r="X65" s="113"/>
      <c r="Y65" s="113"/>
      <c r="Z65" s="113"/>
      <c r="AA65" s="113"/>
      <c r="AB65" s="158"/>
      <c r="AC65" s="158"/>
      <c r="AD65" s="113"/>
      <c r="AE65" s="158"/>
      <c r="AF65" s="158"/>
      <c r="AG65" s="113"/>
      <c r="AH65" s="113"/>
      <c r="AI65" s="113"/>
      <c r="AJ65" s="115"/>
      <c r="AK65" s="109"/>
      <c r="AL65" s="65"/>
      <c r="AM65" s="65"/>
      <c r="AN65" s="65"/>
      <c r="AO65" s="124"/>
      <c r="AP65" s="62"/>
      <c r="AQ65" s="110"/>
    </row>
    <row r="66" spans="1:43" ht="12" customHeight="1">
      <c r="A66" s="1666"/>
      <c r="B66" s="124"/>
      <c r="C66" s="62"/>
      <c r="D66" s="62"/>
      <c r="E66" s="107"/>
      <c r="F66" s="136"/>
      <c r="G66" s="129"/>
      <c r="H66" s="137"/>
      <c r="I66" s="124"/>
      <c r="J66" s="62"/>
      <c r="K66" s="107"/>
      <c r="L66" s="654"/>
      <c r="M66" s="127"/>
      <c r="N66" s="116"/>
      <c r="O66" s="116"/>
      <c r="P66" s="157"/>
      <c r="Q66" s="127"/>
      <c r="R66" s="116" t="s">
        <v>1201</v>
      </c>
      <c r="S66" s="1657"/>
      <c r="T66" s="1657"/>
      <c r="U66" s="1657"/>
      <c r="V66" s="1657"/>
      <c r="W66" s="1657"/>
      <c r="X66" s="1657"/>
      <c r="Y66" s="1657"/>
      <c r="Z66" s="1657"/>
      <c r="AA66" s="1657"/>
      <c r="AB66" s="1657"/>
      <c r="AC66" s="1657"/>
      <c r="AD66" s="1657"/>
      <c r="AE66" s="1657"/>
      <c r="AF66" s="1657"/>
      <c r="AG66" s="1657"/>
      <c r="AH66" s="1657"/>
      <c r="AI66" s="1657"/>
      <c r="AJ66" s="157" t="s">
        <v>1202</v>
      </c>
      <c r="AK66" s="109"/>
      <c r="AL66" s="65"/>
      <c r="AM66" s="65"/>
      <c r="AN66" s="65"/>
      <c r="AO66" s="124"/>
      <c r="AP66" s="62"/>
      <c r="AQ66" s="110"/>
    </row>
    <row r="67" spans="1:43" ht="12" customHeight="1">
      <c r="A67" s="1666"/>
      <c r="B67" s="124"/>
      <c r="C67" s="62"/>
      <c r="D67" s="62"/>
      <c r="E67" s="107"/>
      <c r="F67" s="136"/>
      <c r="G67" s="129"/>
      <c r="H67" s="137"/>
      <c r="I67" s="124"/>
      <c r="J67" s="62"/>
      <c r="K67" s="107"/>
      <c r="L67" s="2001" t="s">
        <v>603</v>
      </c>
      <c r="M67" s="124" t="s">
        <v>219</v>
      </c>
      <c r="N67" s="62"/>
      <c r="O67" s="62"/>
      <c r="P67" s="107"/>
      <c r="Q67" s="143" t="s">
        <v>495</v>
      </c>
      <c r="R67" s="113" t="s">
        <v>1260</v>
      </c>
      <c r="S67" s="113"/>
      <c r="T67" s="730"/>
      <c r="U67" s="144" t="s">
        <v>1261</v>
      </c>
      <c r="V67" s="113"/>
      <c r="W67" s="1664"/>
      <c r="X67" s="1664"/>
      <c r="Y67" s="1664"/>
      <c r="Z67" s="1664"/>
      <c r="AA67" s="1664"/>
      <c r="AB67" s="1664"/>
      <c r="AC67" s="1664"/>
      <c r="AD67" s="1664"/>
      <c r="AE67" s="1664"/>
      <c r="AF67" s="1664"/>
      <c r="AG67" s="1664"/>
      <c r="AH67" s="1664"/>
      <c r="AI67" s="1664"/>
      <c r="AJ67" s="186" t="s">
        <v>1303</v>
      </c>
      <c r="AK67" s="109"/>
      <c r="AL67" s="65"/>
      <c r="AM67" s="65"/>
      <c r="AN67" s="65"/>
      <c r="AO67" s="124"/>
      <c r="AP67" s="62"/>
      <c r="AQ67" s="110"/>
    </row>
    <row r="68" spans="1:43" ht="12" customHeight="1">
      <c r="A68" s="1666"/>
      <c r="B68" s="124"/>
      <c r="C68" s="62"/>
      <c r="D68" s="62"/>
      <c r="E68" s="107"/>
      <c r="F68" s="136"/>
      <c r="G68" s="129"/>
      <c r="H68" s="137"/>
      <c r="I68" s="124"/>
      <c r="J68" s="62"/>
      <c r="K68" s="107"/>
      <c r="L68" s="2002"/>
      <c r="M68" s="124" t="s">
        <v>599</v>
      </c>
      <c r="N68" s="62"/>
      <c r="O68" s="62"/>
      <c r="P68" s="107"/>
      <c r="Q68" s="124"/>
      <c r="R68" s="63" t="s">
        <v>1264</v>
      </c>
      <c r="S68" s="62"/>
      <c r="T68" s="711"/>
      <c r="U68" s="123" t="s">
        <v>1261</v>
      </c>
      <c r="V68" s="62"/>
      <c r="W68" s="1661"/>
      <c r="X68" s="1661"/>
      <c r="Y68" s="1661"/>
      <c r="Z68" s="1661"/>
      <c r="AA68" s="1661"/>
      <c r="AB68" s="1661"/>
      <c r="AC68" s="1661"/>
      <c r="AD68" s="1661"/>
      <c r="AE68" s="1661"/>
      <c r="AF68" s="1661"/>
      <c r="AG68" s="1661"/>
      <c r="AH68" s="1661"/>
      <c r="AI68" s="1661"/>
      <c r="AJ68" s="126" t="s">
        <v>1303</v>
      </c>
      <c r="AK68" s="109"/>
      <c r="AL68" s="65"/>
      <c r="AM68" s="65"/>
      <c r="AN68" s="65"/>
      <c r="AO68" s="124"/>
      <c r="AP68" s="62"/>
      <c r="AQ68" s="110"/>
    </row>
    <row r="69" spans="1:43" ht="12" customHeight="1">
      <c r="A69" s="1666"/>
      <c r="B69" s="124"/>
      <c r="C69" s="62"/>
      <c r="D69" s="62"/>
      <c r="E69" s="107"/>
      <c r="F69" s="136"/>
      <c r="G69" s="129"/>
      <c r="H69" s="137"/>
      <c r="I69" s="124"/>
      <c r="J69" s="62"/>
      <c r="K69" s="107"/>
      <c r="L69" s="2002"/>
      <c r="M69" s="124"/>
      <c r="N69" s="62"/>
      <c r="O69" s="62"/>
      <c r="P69" s="107"/>
      <c r="Q69" s="187"/>
      <c r="R69" s="181" t="s">
        <v>1556</v>
      </c>
      <c r="S69" s="182"/>
      <c r="T69" s="729"/>
      <c r="U69" s="183" t="s">
        <v>1261</v>
      </c>
      <c r="V69" s="180"/>
      <c r="W69" s="1999"/>
      <c r="X69" s="1999"/>
      <c r="Y69" s="1999"/>
      <c r="Z69" s="1999"/>
      <c r="AA69" s="1999"/>
      <c r="AB69" s="1999"/>
      <c r="AC69" s="1999"/>
      <c r="AD69" s="1999"/>
      <c r="AE69" s="1999"/>
      <c r="AF69" s="1999"/>
      <c r="AG69" s="1999"/>
      <c r="AH69" s="1999"/>
      <c r="AI69" s="1999"/>
      <c r="AJ69" s="184" t="s">
        <v>1303</v>
      </c>
      <c r="AK69" s="109"/>
      <c r="AL69" s="65"/>
      <c r="AM69" s="65"/>
      <c r="AN69" s="65"/>
      <c r="AO69" s="124"/>
      <c r="AP69" s="62"/>
      <c r="AQ69" s="110"/>
    </row>
    <row r="70" spans="1:43" ht="12" customHeight="1">
      <c r="A70" s="1666"/>
      <c r="B70" s="124"/>
      <c r="C70" s="62"/>
      <c r="D70" s="62"/>
      <c r="E70" s="107"/>
      <c r="F70" s="136"/>
      <c r="G70" s="129"/>
      <c r="H70" s="137"/>
      <c r="I70" s="124"/>
      <c r="J70" s="62"/>
      <c r="K70" s="107"/>
      <c r="L70" s="2002"/>
      <c r="M70" s="124"/>
      <c r="N70" s="62"/>
      <c r="O70" s="62"/>
      <c r="P70" s="107"/>
      <c r="Q70" s="124" t="s">
        <v>495</v>
      </c>
      <c r="R70" s="62" t="s">
        <v>1272</v>
      </c>
      <c r="S70" s="62"/>
      <c r="T70" s="62"/>
      <c r="U70" s="62"/>
      <c r="V70" s="62"/>
      <c r="W70" s="62"/>
      <c r="X70" s="62"/>
      <c r="Y70" s="62"/>
      <c r="Z70" s="62"/>
      <c r="AA70" s="62"/>
      <c r="AB70" s="63"/>
      <c r="AC70" s="63"/>
      <c r="AD70" s="63"/>
      <c r="AE70" s="63"/>
      <c r="AF70" s="62"/>
      <c r="AG70" s="62"/>
      <c r="AH70" s="62"/>
      <c r="AI70" s="62"/>
      <c r="AJ70" s="107"/>
      <c r="AK70" s="109"/>
      <c r="AL70" s="65"/>
      <c r="AM70" s="65"/>
      <c r="AN70" s="65"/>
      <c r="AO70" s="124"/>
      <c r="AP70" s="62"/>
      <c r="AQ70" s="110"/>
    </row>
    <row r="71" spans="1:43" ht="12" customHeight="1">
      <c r="A71" s="1666"/>
      <c r="B71" s="124"/>
      <c r="C71" s="62"/>
      <c r="D71" s="62"/>
      <c r="E71" s="107"/>
      <c r="F71" s="136"/>
      <c r="G71" s="129"/>
      <c r="H71" s="137"/>
      <c r="I71" s="124"/>
      <c r="J71" s="62"/>
      <c r="K71" s="107"/>
      <c r="L71" s="2002"/>
      <c r="M71" s="124"/>
      <c r="N71" s="62"/>
      <c r="O71" s="62"/>
      <c r="P71" s="107"/>
      <c r="Q71" s="124"/>
      <c r="R71" s="125" t="s">
        <v>962</v>
      </c>
      <c r="S71" s="727" t="s">
        <v>1085</v>
      </c>
      <c r="T71" s="62" t="s">
        <v>1269</v>
      </c>
      <c r="U71" s="62"/>
      <c r="V71" s="62"/>
      <c r="W71" s="727" t="s">
        <v>1085</v>
      </c>
      <c r="X71" s="63" t="s">
        <v>1270</v>
      </c>
      <c r="Y71" s="62"/>
      <c r="Z71" s="62"/>
      <c r="AA71" s="1661"/>
      <c r="AB71" s="1661"/>
      <c r="AC71" s="1661"/>
      <c r="AD71" s="1661"/>
      <c r="AE71" s="1661"/>
      <c r="AF71" s="1661"/>
      <c r="AG71" s="1661"/>
      <c r="AH71" s="62" t="s">
        <v>1554</v>
      </c>
      <c r="AI71" s="62"/>
      <c r="AJ71" s="107"/>
      <c r="AK71" s="109"/>
      <c r="AL71" s="65"/>
      <c r="AM71" s="65"/>
      <c r="AN71" s="65"/>
      <c r="AO71" s="124"/>
      <c r="AP71" s="62"/>
      <c r="AQ71" s="110"/>
    </row>
    <row r="72" spans="1:43" ht="12" customHeight="1">
      <c r="A72" s="1666"/>
      <c r="B72" s="124"/>
      <c r="C72" s="62"/>
      <c r="D72" s="62"/>
      <c r="E72" s="107"/>
      <c r="F72" s="136"/>
      <c r="G72" s="129"/>
      <c r="H72" s="137"/>
      <c r="I72" s="124"/>
      <c r="J72" s="62"/>
      <c r="K72" s="107"/>
      <c r="L72" s="2002"/>
      <c r="M72" s="124"/>
      <c r="N72" s="62"/>
      <c r="O72" s="62"/>
      <c r="P72" s="107"/>
      <c r="Q72" s="124"/>
      <c r="R72" s="62" t="s">
        <v>1555</v>
      </c>
      <c r="S72" s="62"/>
      <c r="T72" s="63"/>
      <c r="U72" s="63"/>
      <c r="V72" s="63"/>
      <c r="W72" s="63"/>
      <c r="X72" s="62"/>
      <c r="Y72" s="727" t="s">
        <v>1085</v>
      </c>
      <c r="Z72" s="62" t="s">
        <v>1207</v>
      </c>
      <c r="AA72" s="62"/>
      <c r="AB72" s="63"/>
      <c r="AC72" s="63"/>
      <c r="AD72" s="63"/>
      <c r="AE72" s="63"/>
      <c r="AF72" s="62"/>
      <c r="AG72" s="62"/>
      <c r="AH72" s="62"/>
      <c r="AI72" s="62"/>
      <c r="AJ72" s="107"/>
      <c r="AK72" s="109"/>
      <c r="AL72" s="65"/>
      <c r="AM72" s="65"/>
      <c r="AN72" s="65"/>
      <c r="AO72" s="124"/>
      <c r="AP72" s="62"/>
      <c r="AQ72" s="110"/>
    </row>
    <row r="73" spans="1:43" ht="12" customHeight="1">
      <c r="A73" s="1666"/>
      <c r="B73" s="124"/>
      <c r="C73" s="62"/>
      <c r="D73" s="62"/>
      <c r="E73" s="107"/>
      <c r="F73" s="136"/>
      <c r="G73" s="129"/>
      <c r="H73" s="137"/>
      <c r="I73" s="124"/>
      <c r="J73" s="62"/>
      <c r="K73" s="107"/>
      <c r="L73" s="2002"/>
      <c r="M73" s="124"/>
      <c r="N73" s="62"/>
      <c r="O73" s="62"/>
      <c r="P73" s="107"/>
      <c r="Q73" s="124"/>
      <c r="R73" s="63"/>
      <c r="S73" s="62"/>
      <c r="T73" s="62"/>
      <c r="U73" s="62"/>
      <c r="V73" s="62"/>
      <c r="W73" s="62"/>
      <c r="X73" s="62"/>
      <c r="Y73" s="727" t="s">
        <v>1085</v>
      </c>
      <c r="Z73" s="62" t="s">
        <v>1277</v>
      </c>
      <c r="AA73" s="62"/>
      <c r="AB73" s="62" t="s">
        <v>270</v>
      </c>
      <c r="AC73" s="727" t="s">
        <v>1085</v>
      </c>
      <c r="AD73" s="62" t="s">
        <v>728</v>
      </c>
      <c r="AF73" s="727" t="s">
        <v>1085</v>
      </c>
      <c r="AG73" s="62" t="s">
        <v>895</v>
      </c>
      <c r="AH73" s="125" t="s">
        <v>761</v>
      </c>
      <c r="AI73" s="62"/>
      <c r="AJ73" s="107"/>
      <c r="AK73" s="109"/>
      <c r="AL73" s="65"/>
      <c r="AM73" s="65"/>
      <c r="AN73" s="65"/>
      <c r="AO73" s="124"/>
      <c r="AP73" s="62"/>
      <c r="AQ73" s="110"/>
    </row>
    <row r="74" spans="1:43" ht="12" customHeight="1">
      <c r="A74" s="1666"/>
      <c r="B74" s="124"/>
      <c r="C74" s="62"/>
      <c r="D74" s="62"/>
      <c r="E74" s="107"/>
      <c r="F74" s="136"/>
      <c r="G74" s="129"/>
      <c r="H74" s="137"/>
      <c r="I74" s="124"/>
      <c r="J74" s="62"/>
      <c r="K74" s="107"/>
      <c r="L74" s="2002"/>
      <c r="M74" s="143" t="s">
        <v>591</v>
      </c>
      <c r="N74" s="113"/>
      <c r="O74" s="113"/>
      <c r="P74" s="115"/>
      <c r="Q74" s="143" t="s">
        <v>1699</v>
      </c>
      <c r="R74" s="113" t="s">
        <v>1260</v>
      </c>
      <c r="S74" s="113"/>
      <c r="T74" s="730"/>
      <c r="U74" s="144" t="s">
        <v>1261</v>
      </c>
      <c r="V74" s="113"/>
      <c r="W74" s="1664"/>
      <c r="X74" s="1664"/>
      <c r="Y74" s="1664"/>
      <c r="Z74" s="1664"/>
      <c r="AA74" s="1664"/>
      <c r="AB74" s="1664"/>
      <c r="AC74" s="1664"/>
      <c r="AD74" s="1664"/>
      <c r="AE74" s="1664"/>
      <c r="AF74" s="1664"/>
      <c r="AG74" s="1664"/>
      <c r="AH74" s="1664"/>
      <c r="AI74" s="1664"/>
      <c r="AJ74" s="186" t="s">
        <v>1303</v>
      </c>
      <c r="AK74" s="109"/>
      <c r="AL74" s="65"/>
      <c r="AM74" s="65"/>
      <c r="AN74" s="65"/>
      <c r="AO74" s="124"/>
      <c r="AP74" s="62"/>
      <c r="AQ74" s="110"/>
    </row>
    <row r="75" spans="1:43" ht="12" customHeight="1">
      <c r="A75" s="1666"/>
      <c r="B75" s="124"/>
      <c r="C75" s="62"/>
      <c r="D75" s="62"/>
      <c r="E75" s="107"/>
      <c r="F75" s="136"/>
      <c r="G75" s="129"/>
      <c r="H75" s="137"/>
      <c r="I75" s="124"/>
      <c r="J75" s="62"/>
      <c r="K75" s="107"/>
      <c r="L75" s="710" t="s">
        <v>1085</v>
      </c>
      <c r="M75" s="124" t="s">
        <v>401</v>
      </c>
      <c r="N75" s="62"/>
      <c r="O75" s="62"/>
      <c r="P75" s="107"/>
      <c r="Q75" s="124"/>
      <c r="R75" s="63" t="s">
        <v>1264</v>
      </c>
      <c r="S75" s="62"/>
      <c r="T75" s="711"/>
      <c r="U75" s="123" t="s">
        <v>1261</v>
      </c>
      <c r="V75" s="62"/>
      <c r="W75" s="1661"/>
      <c r="X75" s="1661"/>
      <c r="Y75" s="1661"/>
      <c r="Z75" s="1661"/>
      <c r="AA75" s="1661"/>
      <c r="AB75" s="1661"/>
      <c r="AC75" s="1661"/>
      <c r="AD75" s="1661"/>
      <c r="AE75" s="1661"/>
      <c r="AF75" s="1661"/>
      <c r="AG75" s="1661"/>
      <c r="AH75" s="1661"/>
      <c r="AI75" s="1661"/>
      <c r="AJ75" s="126" t="s">
        <v>1303</v>
      </c>
      <c r="AK75" s="109"/>
      <c r="AL75" s="65"/>
      <c r="AM75" s="65"/>
      <c r="AN75" s="65"/>
      <c r="AO75" s="124"/>
      <c r="AP75" s="62"/>
      <c r="AQ75" s="110"/>
    </row>
    <row r="76" spans="1:43" ht="12" customHeight="1">
      <c r="A76" s="1666"/>
      <c r="B76" s="124"/>
      <c r="C76" s="62"/>
      <c r="D76" s="62"/>
      <c r="E76" s="107"/>
      <c r="F76" s="136"/>
      <c r="G76" s="129"/>
      <c r="H76" s="137"/>
      <c r="I76" s="124"/>
      <c r="J76" s="62"/>
      <c r="K76" s="107"/>
      <c r="L76" s="2002" t="s">
        <v>164</v>
      </c>
      <c r="M76" s="124"/>
      <c r="N76" s="62"/>
      <c r="O76" s="62"/>
      <c r="P76" s="107"/>
      <c r="Q76" s="187"/>
      <c r="R76" s="181" t="s">
        <v>220</v>
      </c>
      <c r="S76" s="182"/>
      <c r="T76" s="729"/>
      <c r="U76" s="183" t="s">
        <v>1261</v>
      </c>
      <c r="V76" s="180"/>
      <c r="W76" s="1999"/>
      <c r="X76" s="1999"/>
      <c r="Y76" s="1999"/>
      <c r="Z76" s="1999"/>
      <c r="AA76" s="1999"/>
      <c r="AB76" s="1999"/>
      <c r="AC76" s="1999"/>
      <c r="AD76" s="1999"/>
      <c r="AE76" s="1999"/>
      <c r="AF76" s="1999"/>
      <c r="AG76" s="1999"/>
      <c r="AH76" s="1999"/>
      <c r="AI76" s="1999"/>
      <c r="AJ76" s="184" t="s">
        <v>1303</v>
      </c>
      <c r="AK76" s="109"/>
      <c r="AL76" s="65"/>
      <c r="AM76" s="65"/>
      <c r="AN76" s="65"/>
      <c r="AO76" s="124"/>
      <c r="AP76" s="62"/>
      <c r="AQ76" s="110"/>
    </row>
    <row r="77" spans="1:43" ht="12" customHeight="1">
      <c r="A77" s="1666"/>
      <c r="B77" s="124"/>
      <c r="C77" s="62"/>
      <c r="D77" s="62"/>
      <c r="E77" s="107"/>
      <c r="F77" s="136"/>
      <c r="G77" s="129"/>
      <c r="H77" s="137"/>
      <c r="I77" s="124"/>
      <c r="J77" s="62"/>
      <c r="K77" s="107"/>
      <c r="L77" s="2002"/>
      <c r="M77" s="124"/>
      <c r="N77" s="62"/>
      <c r="O77" s="62"/>
      <c r="P77" s="107"/>
      <c r="Q77" s="124" t="s">
        <v>495</v>
      </c>
      <c r="R77" s="62" t="s">
        <v>592</v>
      </c>
      <c r="S77" s="62"/>
      <c r="T77" s="727" t="s">
        <v>1085</v>
      </c>
      <c r="U77" s="62" t="s">
        <v>593</v>
      </c>
      <c r="V77" s="62"/>
      <c r="W77" s="727" t="s">
        <v>1085</v>
      </c>
      <c r="X77" s="62" t="s">
        <v>1557</v>
      </c>
      <c r="Y77" s="62"/>
      <c r="Z77" s="62"/>
      <c r="AA77" s="62"/>
      <c r="AB77" s="727" t="s">
        <v>1085</v>
      </c>
      <c r="AC77" s="63" t="s">
        <v>602</v>
      </c>
      <c r="AD77" s="63"/>
      <c r="AE77" s="63"/>
      <c r="AF77" s="175"/>
      <c r="AG77" s="175"/>
      <c r="AH77" s="175"/>
      <c r="AI77" s="175"/>
      <c r="AJ77" s="185"/>
      <c r="AK77" s="109"/>
      <c r="AL77" s="65"/>
      <c r="AM77" s="65"/>
      <c r="AN77" s="65"/>
      <c r="AO77" s="124"/>
      <c r="AP77" s="62"/>
      <c r="AQ77" s="110"/>
    </row>
    <row r="78" spans="1:43" ht="12" customHeight="1">
      <c r="A78" s="1666"/>
      <c r="B78" s="124"/>
      <c r="C78" s="62"/>
      <c r="D78" s="62"/>
      <c r="E78" s="107"/>
      <c r="F78" s="136"/>
      <c r="G78" s="129"/>
      <c r="H78" s="137"/>
      <c r="I78" s="124"/>
      <c r="J78" s="62"/>
      <c r="K78" s="107"/>
      <c r="L78" s="2002"/>
      <c r="M78" s="124"/>
      <c r="N78" s="62"/>
      <c r="O78" s="62"/>
      <c r="P78" s="107"/>
      <c r="Q78" s="124"/>
      <c r="R78" s="62"/>
      <c r="S78" s="62"/>
      <c r="T78" s="727" t="s">
        <v>1085</v>
      </c>
      <c r="U78" s="63" t="s">
        <v>594</v>
      </c>
      <c r="V78" s="63"/>
      <c r="W78" s="63"/>
      <c r="X78" s="1661"/>
      <c r="Y78" s="1661"/>
      <c r="Z78" s="1661"/>
      <c r="AA78" s="1661"/>
      <c r="AB78" s="1661"/>
      <c r="AC78" s="1661"/>
      <c r="AD78" s="1661"/>
      <c r="AE78" s="1661"/>
      <c r="AF78" s="1661"/>
      <c r="AG78" s="1661"/>
      <c r="AH78" s="1661"/>
      <c r="AI78" s="1661"/>
      <c r="AJ78" s="185" t="s">
        <v>1558</v>
      </c>
      <c r="AK78" s="109"/>
      <c r="AL78" s="65"/>
      <c r="AM78" s="65"/>
      <c r="AN78" s="65"/>
      <c r="AO78" s="124"/>
      <c r="AP78" s="62"/>
      <c r="AQ78" s="110"/>
    </row>
    <row r="79" spans="1:43" ht="12" customHeight="1">
      <c r="A79" s="1666"/>
      <c r="B79" s="124"/>
      <c r="C79" s="62"/>
      <c r="D79" s="62"/>
      <c r="E79" s="107"/>
      <c r="F79" s="136"/>
      <c r="G79" s="129"/>
      <c r="H79" s="137"/>
      <c r="I79" s="124"/>
      <c r="J79" s="62"/>
      <c r="K79" s="107"/>
      <c r="L79" s="2002"/>
      <c r="M79" s="124"/>
      <c r="N79" s="62"/>
      <c r="O79" s="62"/>
      <c r="P79" s="107"/>
      <c r="Q79" s="124" t="s">
        <v>417</v>
      </c>
      <c r="R79" s="62" t="s">
        <v>595</v>
      </c>
      <c r="S79" s="62"/>
      <c r="T79" s="727" t="s">
        <v>1085</v>
      </c>
      <c r="U79" s="62" t="s">
        <v>1269</v>
      </c>
      <c r="V79" s="62"/>
      <c r="W79" s="62"/>
      <c r="X79" s="62"/>
      <c r="Y79" s="727" t="s">
        <v>1085</v>
      </c>
      <c r="Z79" s="63" t="s">
        <v>594</v>
      </c>
      <c r="AA79" s="62"/>
      <c r="AB79" s="63"/>
      <c r="AC79" s="1973"/>
      <c r="AD79" s="1973"/>
      <c r="AE79" s="1973"/>
      <c r="AF79" s="1973"/>
      <c r="AG79" s="1973"/>
      <c r="AH79" s="1973"/>
      <c r="AI79" s="1973"/>
      <c r="AJ79" s="185" t="s">
        <v>1558</v>
      </c>
      <c r="AK79" s="109"/>
      <c r="AL79" s="65"/>
      <c r="AM79" s="65"/>
      <c r="AN79" s="65"/>
      <c r="AO79" s="124"/>
      <c r="AP79" s="62"/>
      <c r="AQ79" s="110"/>
    </row>
    <row r="80" spans="1:43" ht="12" customHeight="1">
      <c r="A80" s="1666"/>
      <c r="B80" s="124"/>
      <c r="C80" s="62"/>
      <c r="D80" s="62"/>
      <c r="E80" s="107"/>
      <c r="F80" s="136"/>
      <c r="G80" s="129"/>
      <c r="H80" s="137"/>
      <c r="I80" s="124"/>
      <c r="J80" s="62"/>
      <c r="K80" s="107"/>
      <c r="L80" s="2002"/>
      <c r="M80" s="143" t="s">
        <v>1715</v>
      </c>
      <c r="N80" s="113"/>
      <c r="O80" s="113"/>
      <c r="P80" s="115"/>
      <c r="Q80" s="143" t="s">
        <v>417</v>
      </c>
      <c r="R80" s="113" t="s">
        <v>1287</v>
      </c>
      <c r="S80" s="113"/>
      <c r="T80" s="113"/>
      <c r="U80" s="113"/>
      <c r="V80" s="113"/>
      <c r="W80" s="113"/>
      <c r="X80" s="113"/>
      <c r="Y80" s="113"/>
      <c r="Z80" s="113"/>
      <c r="AA80" s="113"/>
      <c r="AB80" s="158"/>
      <c r="AC80" s="158"/>
      <c r="AD80" s="113"/>
      <c r="AE80" s="158"/>
      <c r="AF80" s="158"/>
      <c r="AG80" s="113"/>
      <c r="AH80" s="113"/>
      <c r="AI80" s="113"/>
      <c r="AJ80" s="115"/>
      <c r="AK80" s="109"/>
      <c r="AL80" s="65"/>
      <c r="AM80" s="65"/>
      <c r="AN80" s="65"/>
      <c r="AO80" s="124"/>
      <c r="AP80" s="62"/>
      <c r="AQ80" s="110"/>
    </row>
    <row r="81" spans="1:43" ht="12" customHeight="1" thickBot="1">
      <c r="A81" s="1667"/>
      <c r="B81" s="145"/>
      <c r="C81" s="131"/>
      <c r="D81" s="131"/>
      <c r="E81" s="133"/>
      <c r="F81" s="527"/>
      <c r="G81" s="425"/>
      <c r="H81" s="528"/>
      <c r="I81" s="145"/>
      <c r="J81" s="131"/>
      <c r="K81" s="133"/>
      <c r="L81" s="655"/>
      <c r="M81" s="145"/>
      <c r="N81" s="131"/>
      <c r="O81" s="131"/>
      <c r="P81" s="133"/>
      <c r="Q81" s="145"/>
      <c r="R81" s="131" t="s">
        <v>1201</v>
      </c>
      <c r="S81" s="1845"/>
      <c r="T81" s="1845"/>
      <c r="U81" s="1845"/>
      <c r="V81" s="1845"/>
      <c r="W81" s="1845"/>
      <c r="X81" s="1845"/>
      <c r="Y81" s="1845"/>
      <c r="Z81" s="1845"/>
      <c r="AA81" s="1845"/>
      <c r="AB81" s="1845"/>
      <c r="AC81" s="1845"/>
      <c r="AD81" s="1845"/>
      <c r="AE81" s="1845"/>
      <c r="AF81" s="1845"/>
      <c r="AG81" s="1845"/>
      <c r="AH81" s="1845"/>
      <c r="AI81" s="1845"/>
      <c r="AJ81" s="133" t="s">
        <v>1202</v>
      </c>
      <c r="AK81" s="134"/>
      <c r="AL81" s="656"/>
      <c r="AM81" s="656"/>
      <c r="AN81" s="656"/>
      <c r="AO81" s="145"/>
      <c r="AP81" s="131"/>
      <c r="AQ81" s="135"/>
    </row>
    <row r="82" spans="1:43" ht="12" customHeight="1">
      <c r="A82" s="657"/>
      <c r="B82" s="125"/>
      <c r="C82" s="125"/>
      <c r="D82" s="125"/>
      <c r="E82" s="125" t="s">
        <v>1623</v>
      </c>
      <c r="F82" s="62" t="s">
        <v>604</v>
      </c>
      <c r="G82" s="62"/>
      <c r="H82" s="62"/>
      <c r="I82" s="62"/>
      <c r="J82" s="62"/>
      <c r="K82" s="62"/>
      <c r="L82" s="657"/>
      <c r="M82" s="62"/>
      <c r="N82" s="62"/>
      <c r="O82" s="62"/>
      <c r="P82" s="62"/>
      <c r="Q82" s="62"/>
      <c r="R82" s="129"/>
      <c r="S82" s="129"/>
      <c r="T82" s="129"/>
      <c r="U82" s="129"/>
      <c r="V82" s="129"/>
      <c r="W82" s="129"/>
      <c r="X82" s="129"/>
      <c r="Y82" s="129"/>
      <c r="Z82" s="129"/>
      <c r="AA82" s="62"/>
      <c r="AB82" s="63"/>
      <c r="AC82" s="129"/>
      <c r="AD82" s="129"/>
      <c r="AE82" s="129"/>
      <c r="AF82" s="129"/>
      <c r="AG82" s="129"/>
      <c r="AH82" s="129"/>
      <c r="AI82" s="129"/>
      <c r="AJ82" s="62"/>
      <c r="AK82" s="63"/>
      <c r="AL82" s="65"/>
      <c r="AM82" s="65"/>
      <c r="AN82" s="65"/>
      <c r="AO82" s="62"/>
      <c r="AP82" s="62"/>
      <c r="AQ82" s="62"/>
    </row>
    <row r="83" spans="1:43" ht="12" customHeight="1">
      <c r="A83" s="657"/>
      <c r="B83" s="62"/>
      <c r="C83" s="62"/>
      <c r="D83" s="62"/>
      <c r="E83" s="62"/>
      <c r="F83" s="62" t="s">
        <v>605</v>
      </c>
      <c r="G83" s="62"/>
      <c r="H83" s="62"/>
      <c r="I83" s="62"/>
      <c r="J83" s="62"/>
      <c r="K83" s="62"/>
      <c r="L83" s="657"/>
      <c r="M83" s="62"/>
      <c r="N83" s="62"/>
      <c r="O83" s="62"/>
      <c r="P83" s="62"/>
      <c r="Q83" s="62"/>
      <c r="R83" s="129"/>
      <c r="S83" s="129"/>
      <c r="T83" s="129"/>
      <c r="U83" s="129"/>
      <c r="V83" s="129"/>
      <c r="W83" s="129"/>
      <c r="X83" s="129"/>
      <c r="Y83" s="129"/>
      <c r="Z83" s="129"/>
      <c r="AA83" s="62"/>
      <c r="AB83" s="63"/>
      <c r="AC83" s="129"/>
      <c r="AD83" s="129"/>
      <c r="AE83" s="129"/>
      <c r="AF83" s="129"/>
      <c r="AG83" s="129"/>
      <c r="AH83" s="129"/>
      <c r="AI83" s="129"/>
      <c r="AJ83" s="62"/>
      <c r="AK83" s="63"/>
      <c r="AL83" s="65"/>
      <c r="AM83" s="65"/>
      <c r="AN83" s="65"/>
      <c r="AO83" s="62"/>
      <c r="AP83" s="62"/>
      <c r="AQ83" s="62"/>
    </row>
    <row r="84" spans="1:43" ht="12" customHeight="1">
      <c r="A84" s="657"/>
      <c r="B84" s="62"/>
      <c r="C84" s="62"/>
      <c r="D84" s="62"/>
      <c r="E84" s="62"/>
      <c r="F84" s="62" t="s">
        <v>606</v>
      </c>
      <c r="G84" s="62"/>
      <c r="H84" s="62"/>
      <c r="I84" s="62"/>
      <c r="J84" s="62"/>
      <c r="K84" s="62"/>
      <c r="L84" s="657"/>
      <c r="M84" s="62"/>
      <c r="N84" s="62"/>
      <c r="O84" s="62"/>
      <c r="P84" s="62"/>
      <c r="Q84" s="62"/>
      <c r="R84" s="129"/>
      <c r="S84" s="129"/>
      <c r="T84" s="129"/>
      <c r="U84" s="129"/>
      <c r="V84" s="129"/>
      <c r="W84" s="129"/>
      <c r="X84" s="129"/>
      <c r="Y84" s="129"/>
      <c r="Z84" s="129"/>
      <c r="AA84" s="62"/>
      <c r="AB84" s="63"/>
      <c r="AC84" s="129"/>
      <c r="AD84" s="129"/>
      <c r="AE84" s="129"/>
      <c r="AF84" s="129"/>
      <c r="AG84" s="129"/>
      <c r="AH84" s="129"/>
      <c r="AI84" s="129"/>
      <c r="AJ84" s="62"/>
      <c r="AK84" s="63"/>
      <c r="AL84" s="65"/>
      <c r="AM84" s="65"/>
      <c r="AN84" s="65"/>
      <c r="AO84" s="62"/>
      <c r="AP84" s="62"/>
      <c r="AQ84" s="62"/>
    </row>
    <row r="85" spans="1:43" ht="12" customHeight="1">
      <c r="A85" s="62"/>
      <c r="B85" s="62"/>
      <c r="C85" s="62"/>
      <c r="D85" s="62"/>
      <c r="E85" s="62"/>
      <c r="F85" s="62" t="s">
        <v>607</v>
      </c>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581"/>
      <c r="AP85" s="62"/>
      <c r="AQ85" s="62"/>
    </row>
    <row r="86" spans="1:43" ht="12" customHeight="1"/>
    <row r="87" spans="1:43" ht="12" customHeight="1"/>
    <row r="88" spans="1:43" ht="12" customHeight="1"/>
    <row r="89" spans="1:43" ht="12" customHeight="1"/>
    <row r="90" spans="1:43" ht="12" customHeight="1"/>
    <row r="91" spans="1:43" ht="12" customHeight="1"/>
    <row r="92" spans="1:43" ht="12" customHeight="1"/>
    <row r="93" spans="1:43" ht="12" customHeight="1"/>
    <row r="94" spans="1:43" ht="12" customHeight="1"/>
    <row r="95" spans="1:43" ht="12" customHeight="1"/>
    <row r="96" spans="1:43" ht="12" customHeight="1"/>
    <row r="97" ht="12" customHeight="1"/>
    <row r="98" ht="12" customHeight="1"/>
    <row r="99" ht="12" customHeight="1"/>
    <row r="100" ht="12" customHeight="1"/>
    <row r="101" ht="12" customHeight="1"/>
  </sheetData>
  <mergeCells count="80">
    <mergeCell ref="S81:AI81"/>
    <mergeCell ref="W75:AI75"/>
    <mergeCell ref="L76:L80"/>
    <mergeCell ref="W76:AI76"/>
    <mergeCell ref="X78:AI78"/>
    <mergeCell ref="AC79:AI79"/>
    <mergeCell ref="AC64:AI64"/>
    <mergeCell ref="S66:AI66"/>
    <mergeCell ref="L67:L74"/>
    <mergeCell ref="W67:AI67"/>
    <mergeCell ref="W68:AI68"/>
    <mergeCell ref="W69:AI69"/>
    <mergeCell ref="AA71:AG71"/>
    <mergeCell ref="W74:AI74"/>
    <mergeCell ref="W59:AI59"/>
    <mergeCell ref="W60:AI60"/>
    <mergeCell ref="W61:AI61"/>
    <mergeCell ref="X63:AI63"/>
    <mergeCell ref="F48:H48"/>
    <mergeCell ref="AA49:AE49"/>
    <mergeCell ref="AC51:AF51"/>
    <mergeCell ref="S58:AI58"/>
    <mergeCell ref="F42:H42"/>
    <mergeCell ref="L43:L47"/>
    <mergeCell ref="F44:H44"/>
    <mergeCell ref="W44:AI44"/>
    <mergeCell ref="W45:AI45"/>
    <mergeCell ref="F46:H46"/>
    <mergeCell ref="W46:AI46"/>
    <mergeCell ref="AD47:AG47"/>
    <mergeCell ref="F26:H26"/>
    <mergeCell ref="AF30:AI30"/>
    <mergeCell ref="AC31:AI31"/>
    <mergeCell ref="S33:AI33"/>
    <mergeCell ref="L34:L41"/>
    <mergeCell ref="W34:AI34"/>
    <mergeCell ref="W35:AI35"/>
    <mergeCell ref="W36:AI36"/>
    <mergeCell ref="AA38:AG38"/>
    <mergeCell ref="AA40:AG40"/>
    <mergeCell ref="B28:E28"/>
    <mergeCell ref="F28:H28"/>
    <mergeCell ref="AK11:AN11"/>
    <mergeCell ref="AO11:AQ11"/>
    <mergeCell ref="A12:A81"/>
    <mergeCell ref="W12:AI12"/>
    <mergeCell ref="W13:AI13"/>
    <mergeCell ref="W14:AI14"/>
    <mergeCell ref="AD15:AG15"/>
    <mergeCell ref="AA17:AE17"/>
    <mergeCell ref="S26:AI26"/>
    <mergeCell ref="W27:AI27"/>
    <mergeCell ref="W28:AI28"/>
    <mergeCell ref="W29:AI29"/>
    <mergeCell ref="F22:H22"/>
    <mergeCell ref="F24:H24"/>
    <mergeCell ref="AC19:AF19"/>
    <mergeCell ref="B22:E22"/>
    <mergeCell ref="B11:E11"/>
    <mergeCell ref="F11:H11"/>
    <mergeCell ref="I11:L11"/>
    <mergeCell ref="M11:P11"/>
    <mergeCell ref="B21:E21"/>
    <mergeCell ref="F12:H12"/>
    <mergeCell ref="Q5:T5"/>
    <mergeCell ref="U5:AQ5"/>
    <mergeCell ref="B10:E10"/>
    <mergeCell ref="F10:H10"/>
    <mergeCell ref="I10:L10"/>
    <mergeCell ref="AO10:AQ10"/>
    <mergeCell ref="A7:AE7"/>
    <mergeCell ref="Q1:T1"/>
    <mergeCell ref="U1:AL1"/>
    <mergeCell ref="AM1:AQ1"/>
    <mergeCell ref="Q2:T4"/>
    <mergeCell ref="U2:AL2"/>
    <mergeCell ref="AM2:AO4"/>
    <mergeCell ref="AP2:AQ4"/>
    <mergeCell ref="U3:AL3"/>
    <mergeCell ref="U4:AL4"/>
  </mergeCells>
  <phoneticPr fontId="4"/>
  <dataValidations count="8">
    <dataValidation type="list" allowBlank="1" showInputMessage="1" showErrorMessage="1" sqref="F48:H48 F28" xr:uid="{00000000-0002-0000-1D00-000000000000}">
      <formula1>"□ニ,■ニ"</formula1>
    </dataValidation>
    <dataValidation type="list" allowBlank="1" showInputMessage="1" showErrorMessage="1" sqref="F46:H46 F26" xr:uid="{00000000-0002-0000-1D00-000001000000}">
      <formula1>"□ハ,■ハ"</formula1>
    </dataValidation>
    <dataValidation type="list" allowBlank="1" showInputMessage="1" showErrorMessage="1" sqref="F44:H44 F24" xr:uid="{00000000-0002-0000-1D00-000002000000}">
      <formula1>"□ロ,■ロ"</formula1>
    </dataValidation>
    <dataValidation type="list" allowBlank="1" showInputMessage="1" showErrorMessage="1" sqref="F42:H42 F22" xr:uid="{00000000-0002-0000-1D00-000003000000}">
      <formula1>"□イ,■イ"</formula1>
    </dataValidation>
    <dataValidation type="list" allowBlank="1" showInputMessage="1" showErrorMessage="1" sqref="AF21 W71 Z47 W40 W38 Z15 T62:T64 W77 Y79 T77:T79 AB77 S71 Y72:Y73 AF53 AC53 AB62 V15 AC73 W16:W17 Y18:Y21 AC21 U22 V23 AE23 Z24 AK34:AK38 T30:T31 W30 AK12:AK16 Y31 S38 S40 Y41:Y42 L75 AB30 L42 W43 AF73 W48:W49 Y50:Y53 AF42 AC42 U54 V55 AE55 Z56 V47 W62 Y64" xr:uid="{00000000-0002-0000-1D00-000004000000}">
      <formula1>"■,□"</formula1>
    </dataValidation>
    <dataValidation type="list" allowBlank="1" showInputMessage="1" showErrorMessage="1" sqref="B28" xr:uid="{00000000-0002-0000-1D00-000005000000}">
      <formula1>"□メゾネット,■メゾネット"</formula1>
    </dataValidation>
    <dataValidation type="list" allowBlank="1" showInputMessage="1" showErrorMessage="1" sqref="B22:E22" xr:uid="{00000000-0002-0000-1D00-000006000000}">
      <formula1>"■該当なし,□該当なし"</formula1>
    </dataValidation>
    <dataValidation type="list" allowBlank="1" showInputMessage="1" showErrorMessage="1" sqref="B21:E21" xr:uid="{00000000-0002-0000-1D00-000007000000}">
      <formula1>"■選択無,□選択無"</formula1>
    </dataValidation>
  </dataValidations>
  <printOptions horizontalCentered="1"/>
  <pageMargins left="0.39370078740157483" right="0.39370078740157483" top="0.39370078740157483" bottom="0.24" header="0.39370078740157483" footer="0.33"/>
  <pageSetup paperSize="9" scale="85" orientation="portrait" blackAndWhite="1" verticalDpi="4294967293" r:id="rId1"/>
  <headerFooter alignWithMargins="0"/>
  <ignoredErrors>
    <ignoredError sqref="B21"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Y125"/>
  <sheetViews>
    <sheetView showGridLines="0" showZeros="0" view="pageBreakPreview" zoomScaleNormal="100" workbookViewId="0">
      <selection activeCell="T1" sqref="T1"/>
    </sheetView>
  </sheetViews>
  <sheetFormatPr defaultColWidth="9" defaultRowHeight="13.5"/>
  <cols>
    <col min="1" max="1" width="3.375" style="52" customWidth="1"/>
    <col min="2" max="4" width="6.5" style="52" customWidth="1"/>
    <col min="5" max="19" width="5.125" style="52" customWidth="1"/>
    <col min="20" max="16384" width="9" style="52"/>
  </cols>
  <sheetData>
    <row r="1" spans="1:19" ht="21.95" customHeight="1">
      <c r="A1" s="1361" t="s">
        <v>1216</v>
      </c>
      <c r="B1" s="1361"/>
      <c r="C1" s="1361"/>
      <c r="D1" s="1361"/>
      <c r="E1" s="1361"/>
      <c r="F1" s="1361"/>
      <c r="G1" s="1361"/>
      <c r="H1" s="1361"/>
      <c r="I1" s="1361"/>
      <c r="J1" s="1361"/>
      <c r="K1" s="1361"/>
      <c r="L1" s="1361"/>
      <c r="M1" s="1361"/>
      <c r="N1" s="1361"/>
      <c r="O1" s="1361"/>
      <c r="P1" s="1361"/>
      <c r="Q1" s="1361"/>
      <c r="R1" s="1361"/>
      <c r="S1" s="1361"/>
    </row>
    <row r="2" spans="1:19" ht="21.95" customHeight="1">
      <c r="A2" s="477" t="s">
        <v>1217</v>
      </c>
      <c r="B2" s="477"/>
      <c r="C2" s="477"/>
      <c r="D2" s="477"/>
      <c r="E2" s="477"/>
      <c r="F2" s="477"/>
      <c r="G2" s="477"/>
      <c r="H2" s="477"/>
      <c r="I2" s="477"/>
      <c r="J2" s="477"/>
      <c r="K2" s="477"/>
      <c r="L2" s="477"/>
      <c r="M2" s="477"/>
      <c r="N2" s="477"/>
      <c r="O2" s="477"/>
      <c r="P2" s="477"/>
      <c r="Q2" s="477"/>
      <c r="R2" s="477"/>
      <c r="S2" s="477"/>
    </row>
    <row r="3" spans="1:19" ht="21.95" customHeight="1">
      <c r="A3" s="478" t="s">
        <v>1218</v>
      </c>
      <c r="B3" s="426"/>
      <c r="C3" s="426"/>
      <c r="D3" s="1364"/>
      <c r="E3" s="1364"/>
      <c r="F3" s="1364"/>
      <c r="G3" s="1364"/>
      <c r="H3" s="1364"/>
      <c r="I3" s="1364"/>
      <c r="J3" s="1364"/>
      <c r="K3" s="1364"/>
      <c r="L3" s="1364"/>
      <c r="M3" s="1364"/>
      <c r="N3" s="1364"/>
      <c r="O3" s="1364"/>
      <c r="P3" s="1364"/>
      <c r="Q3" s="1364"/>
      <c r="R3" s="1364"/>
      <c r="S3" s="1364"/>
    </row>
    <row r="4" spans="1:19" ht="21.95" customHeight="1">
      <c r="A4" s="478" t="s">
        <v>1219</v>
      </c>
      <c r="B4" s="59"/>
      <c r="C4" s="479"/>
      <c r="D4" s="1364"/>
      <c r="E4" s="1364"/>
      <c r="F4" s="1364"/>
      <c r="G4" s="1364"/>
      <c r="H4" s="1364"/>
      <c r="I4" s="1364"/>
      <c r="J4" s="1364"/>
      <c r="K4" s="1364"/>
      <c r="L4" s="1364"/>
      <c r="M4" s="1364"/>
      <c r="N4" s="1364"/>
      <c r="O4" s="1364"/>
      <c r="P4" s="1364"/>
      <c r="Q4" s="1364"/>
      <c r="R4" s="1364"/>
      <c r="S4" s="1364"/>
    </row>
    <row r="5" spans="1:19" ht="21.95" customHeight="1">
      <c r="A5" s="480" t="s">
        <v>1220</v>
      </c>
      <c r="B5" s="481"/>
      <c r="C5" s="421"/>
      <c r="D5" s="422"/>
      <c r="E5" s="422"/>
      <c r="F5" s="422"/>
      <c r="G5" s="422"/>
      <c r="H5" s="422"/>
      <c r="I5" s="422"/>
      <c r="J5" s="422"/>
      <c r="K5" s="422"/>
      <c r="L5" s="422"/>
      <c r="M5" s="422"/>
      <c r="N5" s="482"/>
      <c r="O5" s="482"/>
      <c r="P5" s="482"/>
      <c r="Q5" s="482"/>
      <c r="R5" s="482"/>
      <c r="S5" s="482"/>
    </row>
    <row r="6" spans="1:19" ht="21.95" customHeight="1">
      <c r="A6" s="1362" t="s">
        <v>1221</v>
      </c>
      <c r="B6" s="1362"/>
      <c r="C6" s="1362"/>
      <c r="D6" s="1362"/>
      <c r="E6" s="1365"/>
      <c r="F6" s="1365"/>
      <c r="G6" s="1365"/>
      <c r="H6" s="1365"/>
      <c r="I6" s="1365"/>
      <c r="J6" s="1365"/>
      <c r="K6" s="1365"/>
      <c r="L6" s="1365"/>
      <c r="M6" s="482" t="s">
        <v>130</v>
      </c>
      <c r="N6" s="482"/>
      <c r="O6" s="482"/>
      <c r="P6" s="482"/>
      <c r="Q6" s="482"/>
      <c r="R6" s="482"/>
      <c r="S6" s="482"/>
    </row>
    <row r="7" spans="1:19" ht="21.95" customHeight="1">
      <c r="A7" s="1367" t="s">
        <v>1222</v>
      </c>
      <c r="B7" s="1367"/>
      <c r="C7" s="1367"/>
      <c r="D7" s="1367"/>
      <c r="E7" s="1365"/>
      <c r="F7" s="1365"/>
      <c r="G7" s="1365"/>
      <c r="H7" s="1365"/>
      <c r="I7" s="1365"/>
      <c r="J7" s="1365"/>
      <c r="K7" s="1365"/>
      <c r="L7" s="1365"/>
      <c r="M7" s="482" t="s">
        <v>130</v>
      </c>
      <c r="N7" s="482"/>
      <c r="O7" s="482"/>
      <c r="P7" s="482"/>
      <c r="Q7" s="482"/>
      <c r="R7" s="482"/>
      <c r="S7" s="482"/>
    </row>
    <row r="8" spans="1:19" ht="21.95" customHeight="1">
      <c r="A8" s="1363" t="s">
        <v>1223</v>
      </c>
      <c r="B8" s="1363"/>
      <c r="C8" s="1363"/>
      <c r="D8" s="1363"/>
      <c r="E8" s="1366"/>
      <c r="F8" s="1366"/>
      <c r="G8" s="1366"/>
      <c r="H8" s="1366"/>
      <c r="I8" s="1366"/>
      <c r="J8" s="1366"/>
      <c r="K8" s="1366"/>
      <c r="L8" s="1366"/>
      <c r="M8" s="482" t="s">
        <v>130</v>
      </c>
      <c r="N8" s="482"/>
      <c r="O8" s="482"/>
      <c r="P8" s="482"/>
      <c r="Q8" s="482"/>
      <c r="R8" s="482"/>
      <c r="S8" s="482"/>
    </row>
    <row r="9" spans="1:19" ht="21.95" customHeight="1">
      <c r="A9" s="480" t="s">
        <v>1224</v>
      </c>
      <c r="B9" s="60"/>
      <c r="C9" s="481"/>
      <c r="D9" s="481"/>
      <c r="E9" s="481"/>
      <c r="F9" s="481"/>
      <c r="G9" s="481"/>
      <c r="H9" s="481"/>
      <c r="I9" s="481"/>
      <c r="J9" s="481"/>
      <c r="K9" s="481"/>
      <c r="L9" s="422"/>
      <c r="M9" s="422"/>
      <c r="N9" s="481"/>
      <c r="O9" s="481"/>
      <c r="P9" s="481"/>
      <c r="Q9" s="481"/>
      <c r="R9" s="481"/>
      <c r="S9" s="481"/>
    </row>
    <row r="10" spans="1:19" ht="21.95" customHeight="1">
      <c r="A10" s="1362" t="s">
        <v>1225</v>
      </c>
      <c r="B10" s="1362"/>
      <c r="C10" s="1362"/>
      <c r="D10" s="1362"/>
      <c r="E10" s="482"/>
      <c r="F10" s="47" t="s">
        <v>1091</v>
      </c>
      <c r="G10" s="47" t="s">
        <v>541</v>
      </c>
      <c r="H10" s="48"/>
      <c r="I10" s="47" t="s">
        <v>1085</v>
      </c>
      <c r="J10" s="47" t="s">
        <v>542</v>
      </c>
      <c r="K10" s="47"/>
      <c r="L10" s="47"/>
      <c r="M10" s="47"/>
      <c r="N10" s="482"/>
      <c r="O10" s="482"/>
      <c r="P10" s="482"/>
      <c r="Q10" s="482"/>
      <c r="R10" s="482"/>
      <c r="S10" s="482"/>
    </row>
    <row r="11" spans="1:19" ht="21.95" customHeight="1">
      <c r="A11" s="1362" t="s">
        <v>1226</v>
      </c>
      <c r="B11" s="1362"/>
      <c r="C11" s="1362"/>
      <c r="D11" s="1362"/>
      <c r="E11" s="482"/>
      <c r="F11" s="47" t="s">
        <v>1091</v>
      </c>
      <c r="G11" s="47" t="s">
        <v>541</v>
      </c>
      <c r="H11" s="48"/>
      <c r="I11" s="47" t="s">
        <v>1091</v>
      </c>
      <c r="J11" s="47" t="s">
        <v>542</v>
      </c>
      <c r="K11" s="47"/>
      <c r="L11" s="47"/>
      <c r="M11" s="47"/>
      <c r="N11" s="482"/>
      <c r="O11" s="482"/>
      <c r="P11" s="482"/>
      <c r="Q11" s="482"/>
      <c r="R11" s="482"/>
      <c r="S11" s="482"/>
    </row>
    <row r="12" spans="1:19" ht="21.95" customHeight="1">
      <c r="A12" s="1363" t="s">
        <v>1227</v>
      </c>
      <c r="B12" s="1363"/>
      <c r="C12" s="1363"/>
      <c r="D12" s="1363"/>
      <c r="E12" s="477"/>
      <c r="F12" s="483" t="s">
        <v>1091</v>
      </c>
      <c r="G12" s="483" t="s">
        <v>541</v>
      </c>
      <c r="H12" s="484"/>
      <c r="I12" s="483" t="s">
        <v>1091</v>
      </c>
      <c r="J12" s="483" t="s">
        <v>542</v>
      </c>
      <c r="K12" s="483"/>
      <c r="L12" s="483"/>
      <c r="M12" s="483"/>
      <c r="N12" s="477"/>
      <c r="O12" s="477"/>
      <c r="P12" s="477"/>
      <c r="Q12" s="477"/>
      <c r="R12" s="477"/>
      <c r="S12" s="477"/>
    </row>
    <row r="13" spans="1:19" ht="21.95" customHeight="1">
      <c r="A13" s="485" t="s">
        <v>1228</v>
      </c>
      <c r="B13" s="61"/>
      <c r="C13" s="482"/>
      <c r="D13" s="482"/>
      <c r="E13" s="482"/>
      <c r="F13" s="482"/>
      <c r="G13" s="482"/>
      <c r="H13" s="482"/>
      <c r="I13" s="482"/>
      <c r="J13" s="482"/>
      <c r="K13" s="482"/>
      <c r="L13" s="482"/>
      <c r="M13" s="482"/>
      <c r="N13" s="482"/>
      <c r="O13" s="482"/>
      <c r="P13" s="482"/>
      <c r="Q13" s="482"/>
      <c r="R13" s="482"/>
      <c r="S13" s="482"/>
    </row>
    <row r="14" spans="1:19" ht="21.95" customHeight="1">
      <c r="A14" s="1362" t="s">
        <v>1229</v>
      </c>
      <c r="B14" s="1362"/>
      <c r="C14" s="1362"/>
      <c r="D14" s="1362"/>
      <c r="E14" s="482"/>
      <c r="F14" s="47" t="s">
        <v>1091</v>
      </c>
      <c r="G14" s="47" t="s">
        <v>541</v>
      </c>
      <c r="H14" s="47" t="s">
        <v>1091</v>
      </c>
      <c r="I14" s="47" t="s">
        <v>542</v>
      </c>
      <c r="J14" s="482"/>
      <c r="K14" s="482"/>
      <c r="L14" s="482"/>
      <c r="M14" s="482"/>
      <c r="N14" s="482"/>
      <c r="O14" s="482"/>
      <c r="P14" s="482"/>
      <c r="Q14" s="482"/>
      <c r="R14" s="482"/>
      <c r="S14" s="482"/>
    </row>
    <row r="15" spans="1:19" ht="21.95" customHeight="1">
      <c r="A15" s="1363" t="s">
        <v>1230</v>
      </c>
      <c r="B15" s="1363"/>
      <c r="C15" s="1363"/>
      <c r="D15" s="1363"/>
      <c r="E15" s="477"/>
      <c r="F15" s="483" t="s">
        <v>1091</v>
      </c>
      <c r="G15" s="483" t="s">
        <v>541</v>
      </c>
      <c r="H15" s="483" t="s">
        <v>1091</v>
      </c>
      <c r="I15" s="483" t="s">
        <v>542</v>
      </c>
      <c r="J15" s="484" t="s">
        <v>8</v>
      </c>
      <c r="K15" s="483" t="s">
        <v>1091</v>
      </c>
      <c r="L15" s="477" t="s">
        <v>1106</v>
      </c>
      <c r="M15" s="483" t="s">
        <v>1091</v>
      </c>
      <c r="N15" s="477" t="s">
        <v>1107</v>
      </c>
      <c r="O15" s="477"/>
      <c r="P15" s="477"/>
      <c r="Q15" s="477"/>
      <c r="R15" s="477"/>
      <c r="S15" s="477"/>
    </row>
    <row r="16" spans="1:19" ht="21.95" customHeight="1">
      <c r="A16" s="485" t="s">
        <v>1231</v>
      </c>
      <c r="B16" s="61"/>
      <c r="C16" s="61"/>
      <c r="D16" s="61"/>
      <c r="E16" s="61"/>
      <c r="F16" s="61"/>
      <c r="G16" s="61"/>
      <c r="H16" s="61"/>
      <c r="I16" s="61"/>
      <c r="J16" s="61"/>
      <c r="K16" s="61"/>
      <c r="L16" s="61"/>
      <c r="M16" s="61"/>
      <c r="N16" s="482"/>
      <c r="O16" s="482"/>
      <c r="P16" s="482"/>
      <c r="Q16" s="482"/>
      <c r="R16" s="482"/>
      <c r="S16" s="482"/>
    </row>
    <row r="17" spans="1:25" ht="21.95" customHeight="1">
      <c r="A17" s="477"/>
      <c r="B17" s="1369"/>
      <c r="C17" s="1369"/>
      <c r="D17" s="1369"/>
      <c r="E17" s="1369"/>
      <c r="F17" s="1369"/>
      <c r="G17" s="1369"/>
      <c r="H17" s="1369"/>
      <c r="I17" s="1369"/>
      <c r="J17" s="1369"/>
      <c r="K17" s="1369"/>
      <c r="L17" s="1369"/>
      <c r="M17" s="1369"/>
      <c r="N17" s="1369"/>
      <c r="O17" s="1369"/>
      <c r="P17" s="1369"/>
      <c r="Q17" s="1369"/>
      <c r="R17" s="1369"/>
      <c r="S17" s="1369"/>
    </row>
    <row r="18" spans="1:25" ht="21.95" customHeight="1">
      <c r="A18" s="485" t="s">
        <v>1232</v>
      </c>
      <c r="B18" s="61"/>
      <c r="C18" s="61"/>
      <c r="D18" s="61"/>
      <c r="E18" s="61"/>
      <c r="F18" s="61"/>
      <c r="G18" s="61"/>
      <c r="H18" s="61"/>
      <c r="I18" s="61"/>
      <c r="J18" s="61"/>
      <c r="K18" s="61"/>
      <c r="L18" s="61"/>
      <c r="M18" s="61"/>
      <c r="N18" s="482"/>
      <c r="O18" s="482"/>
      <c r="P18" s="482"/>
      <c r="Q18" s="482"/>
      <c r="R18" s="482"/>
      <c r="S18" s="482"/>
    </row>
    <row r="19" spans="1:25" ht="21.95" customHeight="1">
      <c r="A19" s="482"/>
      <c r="B19" s="1368"/>
      <c r="C19" s="1368"/>
      <c r="D19" s="1368"/>
      <c r="E19" s="1368"/>
      <c r="F19" s="1368"/>
      <c r="G19" s="1368"/>
      <c r="H19" s="1368"/>
      <c r="I19" s="1368"/>
      <c r="J19" s="1368"/>
      <c r="K19" s="1368"/>
      <c r="L19" s="1368"/>
      <c r="M19" s="1368"/>
      <c r="N19" s="1368"/>
      <c r="O19" s="1368"/>
      <c r="P19" s="1368"/>
      <c r="Q19" s="1368"/>
      <c r="R19" s="1368"/>
      <c r="S19" s="1368"/>
    </row>
    <row r="20" spans="1:25" ht="21.95" customHeight="1">
      <c r="A20" s="482"/>
      <c r="B20" s="1368"/>
      <c r="C20" s="1368"/>
      <c r="D20" s="1368"/>
      <c r="E20" s="1368"/>
      <c r="F20" s="1368"/>
      <c r="G20" s="1368"/>
      <c r="H20" s="1368"/>
      <c r="I20" s="1368"/>
      <c r="J20" s="1368"/>
      <c r="K20" s="1368"/>
      <c r="L20" s="1368"/>
      <c r="M20" s="1368"/>
      <c r="N20" s="1368"/>
      <c r="O20" s="1368"/>
      <c r="P20" s="1368"/>
      <c r="Q20" s="1368"/>
      <c r="R20" s="1368"/>
      <c r="S20" s="1368"/>
    </row>
    <row r="21" spans="1:25" ht="21.95" customHeight="1">
      <c r="A21" s="477"/>
      <c r="B21" s="486"/>
      <c r="C21" s="486"/>
      <c r="D21" s="486"/>
      <c r="E21" s="486"/>
      <c r="F21" s="486"/>
      <c r="G21" s="486"/>
      <c r="H21" s="486"/>
      <c r="I21" s="486"/>
      <c r="J21" s="486"/>
      <c r="K21" s="486"/>
      <c r="L21" s="486"/>
      <c r="M21" s="486"/>
      <c r="N21" s="486"/>
      <c r="O21" s="486"/>
      <c r="P21" s="486"/>
      <c r="Q21" s="486"/>
      <c r="R21" s="486"/>
      <c r="S21" s="486"/>
    </row>
    <row r="22" spans="1:25" s="51" customFormat="1" ht="21.95" customHeight="1"/>
    <row r="23" spans="1:25" s="51" customFormat="1" ht="21.95" customHeight="1"/>
    <row r="24" spans="1:25" s="51" customFormat="1" ht="21.95" customHeight="1"/>
    <row r="25" spans="1:25" s="453" customFormat="1">
      <c r="A25" s="1283" t="s">
        <v>2264</v>
      </c>
      <c r="B25" s="1286"/>
      <c r="C25" s="51"/>
      <c r="D25" s="51"/>
      <c r="E25" s="51"/>
      <c r="F25" s="51"/>
      <c r="G25" s="51"/>
      <c r="H25" s="51"/>
      <c r="I25" s="51"/>
      <c r="J25" s="51"/>
      <c r="K25" s="51"/>
      <c r="L25" s="51"/>
      <c r="M25" s="51"/>
      <c r="N25" s="51"/>
      <c r="O25" s="51"/>
      <c r="P25" s="51"/>
      <c r="Q25" s="51"/>
      <c r="R25" s="51"/>
      <c r="S25" s="51"/>
      <c r="T25" s="194"/>
      <c r="U25" s="452"/>
      <c r="V25" s="452"/>
      <c r="W25" s="452"/>
      <c r="X25" s="452"/>
      <c r="Y25" s="452"/>
    </row>
    <row r="26" spans="1:25" s="1271" customFormat="1" ht="12" customHeight="1">
      <c r="A26" s="1272" t="s">
        <v>2865</v>
      </c>
      <c r="B26" s="1270"/>
      <c r="H26" s="399"/>
      <c r="U26" s="452"/>
      <c r="V26" s="681"/>
      <c r="W26" s="680"/>
      <c r="X26" s="452"/>
      <c r="Y26" s="452"/>
    </row>
    <row r="27" spans="1:25" s="1271" customFormat="1" ht="12" customHeight="1">
      <c r="A27" s="1273" t="s">
        <v>859</v>
      </c>
      <c r="B27" s="1275" t="s">
        <v>2304</v>
      </c>
      <c r="C27" s="207"/>
      <c r="D27" s="207"/>
      <c r="E27" s="207"/>
      <c r="F27" s="207"/>
      <c r="G27" s="207"/>
      <c r="H27" s="207"/>
      <c r="I27" s="207"/>
      <c r="J27" s="207"/>
      <c r="K27" s="207"/>
      <c r="L27" s="207"/>
      <c r="M27" s="207"/>
      <c r="N27" s="207"/>
      <c r="O27" s="207"/>
      <c r="P27" s="207"/>
      <c r="Q27" s="207"/>
      <c r="R27" s="207"/>
      <c r="S27" s="207"/>
      <c r="U27" s="452"/>
      <c r="V27" s="452"/>
      <c r="W27" s="452"/>
      <c r="X27" s="452"/>
      <c r="Y27" s="452"/>
    </row>
    <row r="28" spans="1:25" s="1271" customFormat="1" ht="12" customHeight="1">
      <c r="A28" s="1273" t="s">
        <v>566</v>
      </c>
      <c r="B28" s="1275" t="s">
        <v>2305</v>
      </c>
      <c r="C28" s="207"/>
      <c r="D28" s="207"/>
      <c r="E28" s="207"/>
      <c r="F28" s="207"/>
      <c r="G28" s="207"/>
      <c r="H28" s="207"/>
      <c r="I28" s="207"/>
      <c r="J28" s="207"/>
      <c r="K28" s="207"/>
      <c r="L28" s="207"/>
      <c r="M28" s="207"/>
      <c r="N28" s="207"/>
      <c r="O28" s="207"/>
      <c r="P28" s="207"/>
      <c r="Q28" s="207"/>
      <c r="R28" s="207"/>
      <c r="S28" s="207"/>
      <c r="T28" s="207"/>
      <c r="U28" s="452"/>
      <c r="V28" s="452"/>
      <c r="W28" s="452"/>
      <c r="X28" s="452"/>
      <c r="Y28" s="452"/>
    </row>
    <row r="29" spans="1:25" s="1271" customFormat="1" ht="12" customHeight="1">
      <c r="A29" s="1273" t="s">
        <v>567</v>
      </c>
      <c r="B29" s="1275" t="s">
        <v>2867</v>
      </c>
      <c r="C29" s="207"/>
      <c r="D29" s="207"/>
      <c r="E29" s="207"/>
      <c r="F29" s="207"/>
      <c r="G29" s="207"/>
      <c r="H29" s="207"/>
      <c r="I29" s="207"/>
      <c r="J29" s="207"/>
      <c r="K29" s="207"/>
      <c r="L29" s="207"/>
      <c r="M29" s="207"/>
      <c r="N29" s="207"/>
      <c r="O29" s="207"/>
      <c r="P29" s="207"/>
      <c r="Q29" s="207"/>
      <c r="R29" s="207"/>
      <c r="S29" s="207"/>
      <c r="U29" s="452"/>
      <c r="V29" s="452"/>
      <c r="W29" s="452"/>
      <c r="X29" s="452"/>
      <c r="Y29" s="452"/>
    </row>
    <row r="30" spans="1:25" s="1271" customFormat="1" ht="12" customHeight="1">
      <c r="A30" s="1273" t="s">
        <v>568</v>
      </c>
      <c r="B30" s="1275" t="s">
        <v>2306</v>
      </c>
      <c r="C30" s="207"/>
      <c r="D30" s="207"/>
      <c r="E30" s="207"/>
      <c r="F30" s="207"/>
      <c r="G30" s="207"/>
      <c r="H30" s="207"/>
      <c r="I30" s="207"/>
      <c r="J30" s="207"/>
      <c r="K30" s="207"/>
      <c r="L30" s="207"/>
      <c r="M30" s="207"/>
      <c r="N30" s="207"/>
      <c r="O30" s="207"/>
      <c r="P30" s="207"/>
      <c r="Q30" s="207"/>
      <c r="R30" s="207"/>
      <c r="S30" s="207"/>
      <c r="T30" s="207"/>
      <c r="U30" s="452"/>
      <c r="V30" s="452"/>
      <c r="W30" s="452"/>
      <c r="X30" s="452"/>
      <c r="Y30" s="452"/>
    </row>
    <row r="31" spans="1:25" s="51" customFormat="1" ht="15.75" customHeight="1">
      <c r="A31" s="1056"/>
      <c r="B31" s="1055"/>
      <c r="C31" s="1055"/>
      <c r="D31" s="1055"/>
      <c r="E31" s="1055"/>
      <c r="F31" s="1055"/>
      <c r="G31" s="1055"/>
      <c r="H31" s="1055"/>
      <c r="I31" s="1055"/>
      <c r="J31" s="1055"/>
      <c r="K31" s="1055"/>
      <c r="L31" s="1055"/>
      <c r="M31" s="1055"/>
      <c r="N31" s="1055"/>
      <c r="O31" s="1055"/>
      <c r="P31" s="1055"/>
      <c r="Q31" s="1055"/>
      <c r="R31" s="1055"/>
      <c r="S31" s="1055"/>
    </row>
    <row r="33" ht="13.5" customHeight="1"/>
    <row r="35" ht="13.5" customHeight="1"/>
    <row r="36" ht="13.15" customHeight="1"/>
    <row r="37" ht="13.5" customHeight="1"/>
    <row r="38" ht="13.15" customHeight="1"/>
    <row r="39" ht="13.5" customHeight="1"/>
    <row r="40" ht="13.15" customHeight="1"/>
    <row r="41" ht="13.15" customHeight="1"/>
    <row r="42" ht="13.15" customHeight="1"/>
    <row r="44" ht="13.15" customHeight="1"/>
    <row r="46" ht="13.15" customHeight="1"/>
    <row r="61" ht="13.15" customHeight="1"/>
    <row r="62" ht="13.15" customHeight="1"/>
    <row r="63" ht="13.15" customHeight="1"/>
    <row r="64" ht="13.15" customHeight="1"/>
    <row r="65" ht="13.15" customHeight="1"/>
    <row r="66" ht="13.15" customHeight="1"/>
    <row r="67" ht="13.15" customHeight="1"/>
    <row r="69" ht="13.15" customHeight="1"/>
    <row r="71" ht="13.15" customHeight="1"/>
    <row r="73" ht="13.15" customHeight="1"/>
    <row r="85" ht="13.15" customHeight="1"/>
    <row r="87" ht="13.15" customHeight="1"/>
    <row r="89" ht="13.15" customHeight="1"/>
    <row r="90" ht="13.15" customHeight="1"/>
    <row r="91" ht="13.15" customHeight="1"/>
    <row r="93" ht="13.15" customHeight="1"/>
    <row r="94" ht="13.15" customHeight="1"/>
    <row r="98" ht="13.15" customHeight="1"/>
    <row r="115" ht="13.15" customHeight="1"/>
    <row r="116" ht="13.15" customHeight="1"/>
    <row r="118" ht="13.15" customHeight="1"/>
    <row r="119" ht="13.15" customHeight="1"/>
    <row r="121" ht="13.15" customHeight="1"/>
    <row r="123" ht="13.15" customHeight="1"/>
    <row r="125" ht="13.15" customHeight="1"/>
  </sheetData>
  <mergeCells count="17">
    <mergeCell ref="B19:S19"/>
    <mergeCell ref="B20:S20"/>
    <mergeCell ref="A15:D15"/>
    <mergeCell ref="A10:D10"/>
    <mergeCell ref="A11:D11"/>
    <mergeCell ref="A12:D12"/>
    <mergeCell ref="A14:D14"/>
    <mergeCell ref="B17:S17"/>
    <mergeCell ref="A1:S1"/>
    <mergeCell ref="A6:D6"/>
    <mergeCell ref="A8:D8"/>
    <mergeCell ref="D4:S4"/>
    <mergeCell ref="D3:S3"/>
    <mergeCell ref="E6:L6"/>
    <mergeCell ref="E8:L8"/>
    <mergeCell ref="A7:D7"/>
    <mergeCell ref="E7:L7"/>
  </mergeCells>
  <phoneticPr fontId="4"/>
  <dataValidations count="1">
    <dataValidation type="list" allowBlank="1" showInputMessage="1" showErrorMessage="1" sqref="F10:F12 I10:I12 F14:F15 H14:H15 K15 M15" xr:uid="{2753FEEA-EFF5-4CE5-A650-FBA466ACB164}">
      <formula1>"□,■"</formula1>
    </dataValidation>
  </dataValidations>
  <pageMargins left="0.97" right="0.52" top="0.57999999999999996" bottom="0.57999999999999996" header="0.31" footer="0.45"/>
  <pageSetup paperSize="9" scale="87"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7">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608</v>
      </c>
      <c r="AN1" s="1736"/>
      <c r="AO1" s="1736"/>
      <c r="AP1" s="1736"/>
      <c r="AQ1" s="1743"/>
    </row>
    <row r="2" spans="1:43"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59"/>
      <c r="AM2" s="1860" t="s">
        <v>266</v>
      </c>
      <c r="AN2" s="1861"/>
      <c r="AO2" s="1861"/>
      <c r="AP2" s="1663">
        <v>1</v>
      </c>
      <c r="AQ2" s="1865"/>
    </row>
    <row r="3" spans="1:43"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69"/>
      <c r="AM3" s="1862"/>
      <c r="AN3" s="1735"/>
      <c r="AO3" s="1735"/>
      <c r="AP3" s="1656"/>
      <c r="AQ3" s="1866"/>
    </row>
    <row r="4" spans="1:43"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71"/>
      <c r="AM4" s="1863"/>
      <c r="AN4" s="1864"/>
      <c r="AO4" s="1864"/>
      <c r="AP4" s="1731"/>
      <c r="AQ4" s="1867"/>
    </row>
    <row r="5" spans="1:43"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row>
    <row r="6" spans="1:43"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581"/>
      <c r="AP6" s="62"/>
      <c r="AQ6" s="62"/>
    </row>
    <row r="7" spans="1:43"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62"/>
      <c r="AM7" s="62"/>
      <c r="AN7" s="62"/>
      <c r="AO7" s="125"/>
      <c r="AP7" s="125"/>
      <c r="AQ7" s="125" t="s">
        <v>2815</v>
      </c>
    </row>
    <row r="8" spans="1:43"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62"/>
      <c r="AM8" s="62"/>
      <c r="AN8" s="62"/>
      <c r="AO8" s="125"/>
      <c r="AP8" s="125"/>
      <c r="AQ8" s="125"/>
    </row>
    <row r="9" spans="1:43" ht="12" customHeight="1" thickBot="1">
      <c r="A9" s="155" t="s">
        <v>626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t="s">
        <v>108</v>
      </c>
      <c r="AH9" s="62"/>
      <c r="AI9" s="62"/>
      <c r="AJ9" s="62"/>
      <c r="AK9" s="62"/>
      <c r="AL9" s="62"/>
      <c r="AM9" s="62"/>
      <c r="AN9" s="62"/>
      <c r="AO9" s="581"/>
      <c r="AP9" s="62"/>
      <c r="AQ9" s="62"/>
    </row>
    <row r="10" spans="1:43" ht="12" customHeight="1">
      <c r="A10" s="523"/>
      <c r="B10" s="1687" t="s">
        <v>112</v>
      </c>
      <c r="C10" s="1688"/>
      <c r="D10" s="1688"/>
      <c r="E10" s="1689"/>
      <c r="F10" s="1690" t="s">
        <v>24</v>
      </c>
      <c r="G10" s="1691"/>
      <c r="H10" s="1692"/>
      <c r="I10" s="1690" t="s">
        <v>113</v>
      </c>
      <c r="J10" s="1691"/>
      <c r="K10" s="1691"/>
      <c r="L10" s="1692"/>
      <c r="M10" s="529"/>
      <c r="N10" s="146"/>
      <c r="O10" s="146"/>
      <c r="P10" s="146"/>
      <c r="Q10" s="518"/>
      <c r="R10" s="518"/>
      <c r="S10" s="518"/>
      <c r="T10" s="518"/>
      <c r="U10" s="518"/>
      <c r="V10" s="518" t="s">
        <v>114</v>
      </c>
      <c r="W10" s="518"/>
      <c r="X10" s="518"/>
      <c r="Y10" s="518"/>
      <c r="Z10" s="518"/>
      <c r="AA10" s="518"/>
      <c r="AB10" s="518"/>
      <c r="AC10" s="518"/>
      <c r="AD10" s="518"/>
      <c r="AE10" s="518"/>
      <c r="AF10" s="518"/>
      <c r="AG10" s="518"/>
      <c r="AH10" s="518"/>
      <c r="AI10" s="518"/>
      <c r="AJ10" s="518"/>
      <c r="AK10" s="518"/>
      <c r="AL10" s="648"/>
      <c r="AM10" s="648"/>
      <c r="AN10" s="525" t="s">
        <v>414</v>
      </c>
      <c r="AO10" s="1690" t="s">
        <v>116</v>
      </c>
      <c r="AP10" s="1691"/>
      <c r="AQ10" s="1696"/>
    </row>
    <row r="11" spans="1:43"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649"/>
      <c r="AK11" s="1681" t="s">
        <v>117</v>
      </c>
      <c r="AL11" s="1996"/>
      <c r="AM11" s="1996"/>
      <c r="AN11" s="1997"/>
      <c r="AO11" s="1678" t="s">
        <v>1762</v>
      </c>
      <c r="AP11" s="1679"/>
      <c r="AQ11" s="1697"/>
    </row>
    <row r="12" spans="1:43" ht="12" customHeight="1">
      <c r="A12" s="1665" t="s">
        <v>1242</v>
      </c>
      <c r="B12" s="151" t="s">
        <v>1550</v>
      </c>
      <c r="C12" s="152"/>
      <c r="D12" s="152"/>
      <c r="E12" s="153"/>
      <c r="F12" s="1988" t="str">
        <f>自己評価書表紙!O56</f>
        <v>-</v>
      </c>
      <c r="G12" s="1662"/>
      <c r="H12" s="1989"/>
      <c r="I12" s="529" t="s">
        <v>221</v>
      </c>
      <c r="J12" s="146"/>
      <c r="K12" s="177"/>
      <c r="L12" s="2005" t="s">
        <v>596</v>
      </c>
      <c r="M12" s="529" t="s">
        <v>597</v>
      </c>
      <c r="N12" s="146"/>
      <c r="O12" s="146"/>
      <c r="P12" s="177"/>
      <c r="Q12" s="146" t="s">
        <v>1548</v>
      </c>
      <c r="R12" s="146" t="s">
        <v>1260</v>
      </c>
      <c r="S12" s="146"/>
      <c r="T12" s="728"/>
      <c r="U12" s="178" t="s">
        <v>1261</v>
      </c>
      <c r="V12" s="146"/>
      <c r="W12" s="1998"/>
      <c r="X12" s="1998"/>
      <c r="Y12" s="1998"/>
      <c r="Z12" s="1998"/>
      <c r="AA12" s="1998"/>
      <c r="AB12" s="1998"/>
      <c r="AC12" s="1998"/>
      <c r="AD12" s="1998"/>
      <c r="AE12" s="1998"/>
      <c r="AF12" s="1998"/>
      <c r="AG12" s="1998"/>
      <c r="AH12" s="1998"/>
      <c r="AI12" s="1998"/>
      <c r="AJ12" s="179" t="s">
        <v>1303</v>
      </c>
      <c r="AK12" s="706" t="s">
        <v>1085</v>
      </c>
      <c r="AL12" s="64" t="s">
        <v>161</v>
      </c>
      <c r="AM12" s="64"/>
      <c r="AN12" s="658"/>
      <c r="AO12" s="529"/>
      <c r="AP12" s="146"/>
      <c r="AQ12" s="530"/>
    </row>
    <row r="13" spans="1:43" ht="12" customHeight="1">
      <c r="A13" s="2003"/>
      <c r="B13" s="124" t="s">
        <v>1262</v>
      </c>
      <c r="C13" s="62"/>
      <c r="D13" s="62"/>
      <c r="E13" s="107"/>
      <c r="F13" s="124"/>
      <c r="G13" s="62"/>
      <c r="H13" s="107"/>
      <c r="I13" s="124"/>
      <c r="J13" s="62"/>
      <c r="K13" s="107"/>
      <c r="L13" s="2002"/>
      <c r="M13" s="124" t="s">
        <v>219</v>
      </c>
      <c r="N13" s="62"/>
      <c r="O13" s="62"/>
      <c r="P13" s="107"/>
      <c r="Q13" s="62"/>
      <c r="R13" s="63" t="s">
        <v>1264</v>
      </c>
      <c r="S13" s="62"/>
      <c r="T13" s="711"/>
      <c r="U13" s="123" t="s">
        <v>1261</v>
      </c>
      <c r="V13" s="62"/>
      <c r="W13" s="1661"/>
      <c r="X13" s="1661"/>
      <c r="Y13" s="1661"/>
      <c r="Z13" s="1661"/>
      <c r="AA13" s="1661"/>
      <c r="AB13" s="1661"/>
      <c r="AC13" s="1661"/>
      <c r="AD13" s="1661"/>
      <c r="AE13" s="1661"/>
      <c r="AF13" s="1661"/>
      <c r="AG13" s="1661"/>
      <c r="AH13" s="1661"/>
      <c r="AI13" s="1661"/>
      <c r="AJ13" s="126" t="s">
        <v>1303</v>
      </c>
      <c r="AK13" s="693" t="s">
        <v>1085</v>
      </c>
      <c r="AL13" s="63" t="s">
        <v>1265</v>
      </c>
      <c r="AM13" s="63"/>
      <c r="AN13" s="65"/>
      <c r="AO13" s="124"/>
      <c r="AP13" s="62"/>
      <c r="AQ13" s="110"/>
    </row>
    <row r="14" spans="1:43" ht="12" customHeight="1">
      <c r="A14" s="2003"/>
      <c r="B14" s="124" t="s">
        <v>1266</v>
      </c>
      <c r="C14" s="62"/>
      <c r="D14" s="62"/>
      <c r="E14" s="107"/>
      <c r="F14" s="124"/>
      <c r="G14" s="62"/>
      <c r="H14" s="107"/>
      <c r="I14" s="124" t="s">
        <v>609</v>
      </c>
      <c r="J14" s="62"/>
      <c r="K14" s="107"/>
      <c r="L14" s="2002"/>
      <c r="M14" s="124" t="s">
        <v>599</v>
      </c>
      <c r="N14" s="62"/>
      <c r="O14" s="62"/>
      <c r="P14" s="107"/>
      <c r="Q14" s="180"/>
      <c r="R14" s="181" t="s">
        <v>213</v>
      </c>
      <c r="S14" s="182"/>
      <c r="T14" s="729"/>
      <c r="U14" s="183" t="s">
        <v>1261</v>
      </c>
      <c r="V14" s="180"/>
      <c r="W14" s="1999"/>
      <c r="X14" s="1999"/>
      <c r="Y14" s="1999"/>
      <c r="Z14" s="1999"/>
      <c r="AA14" s="1999"/>
      <c r="AB14" s="1999"/>
      <c r="AC14" s="1999"/>
      <c r="AD14" s="1999"/>
      <c r="AE14" s="1999"/>
      <c r="AF14" s="1999"/>
      <c r="AG14" s="1999"/>
      <c r="AH14" s="1999"/>
      <c r="AI14" s="1999"/>
      <c r="AJ14" s="184" t="s">
        <v>1303</v>
      </c>
      <c r="AK14" s="693" t="s">
        <v>1085</v>
      </c>
      <c r="AL14" s="63" t="s">
        <v>1585</v>
      </c>
      <c r="AM14" s="63"/>
      <c r="AN14" s="65"/>
      <c r="AO14" s="124"/>
      <c r="AP14" s="62"/>
      <c r="AQ14" s="110"/>
    </row>
    <row r="15" spans="1:43" ht="12" customHeight="1">
      <c r="A15" s="2003"/>
      <c r="B15" s="124" t="s">
        <v>1267</v>
      </c>
      <c r="C15" s="62"/>
      <c r="D15" s="62"/>
      <c r="E15" s="107"/>
      <c r="F15" s="124"/>
      <c r="G15" s="62"/>
      <c r="H15" s="107"/>
      <c r="I15" s="124" t="s">
        <v>610</v>
      </c>
      <c r="J15" s="62"/>
      <c r="K15" s="107"/>
      <c r="L15" s="2002"/>
      <c r="M15" s="124"/>
      <c r="N15" s="62"/>
      <c r="O15" s="62"/>
      <c r="P15" s="107"/>
      <c r="Q15" s="62" t="s">
        <v>495</v>
      </c>
      <c r="R15" s="62" t="s">
        <v>222</v>
      </c>
      <c r="S15" s="62"/>
      <c r="T15" s="62"/>
      <c r="U15" s="62"/>
      <c r="V15" s="125"/>
      <c r="W15" s="62"/>
      <c r="X15" s="62"/>
      <c r="Y15" s="62"/>
      <c r="Z15" s="62"/>
      <c r="AA15" s="62"/>
      <c r="AB15" s="63"/>
      <c r="AC15" s="62"/>
      <c r="AD15" s="62"/>
      <c r="AE15" s="175"/>
      <c r="AF15" s="175"/>
      <c r="AG15" s="175"/>
      <c r="AH15" s="175"/>
      <c r="AI15" s="62"/>
      <c r="AJ15" s="62"/>
      <c r="AK15" s="693" t="s">
        <v>1085</v>
      </c>
      <c r="AL15" s="63" t="s">
        <v>1607</v>
      </c>
      <c r="AM15" s="63"/>
      <c r="AN15" s="65"/>
      <c r="AO15" s="124"/>
      <c r="AP15" s="62"/>
      <c r="AQ15" s="110"/>
    </row>
    <row r="16" spans="1:43" ht="12" customHeight="1">
      <c r="A16" s="2003"/>
      <c r="B16" s="124" t="s">
        <v>1271</v>
      </c>
      <c r="C16" s="62"/>
      <c r="D16" s="62"/>
      <c r="E16" s="107"/>
      <c r="F16" s="124"/>
      <c r="G16" s="62"/>
      <c r="H16" s="107"/>
      <c r="I16" s="124"/>
      <c r="J16" s="62"/>
      <c r="K16" s="107"/>
      <c r="L16" s="2002"/>
      <c r="M16" s="124"/>
      <c r="N16" s="62"/>
      <c r="O16" s="62"/>
      <c r="P16" s="107"/>
      <c r="Q16" s="62"/>
      <c r="R16" s="125" t="s">
        <v>223</v>
      </c>
      <c r="S16" s="727" t="s">
        <v>1085</v>
      </c>
      <c r="T16" s="62" t="s">
        <v>1269</v>
      </c>
      <c r="U16" s="62"/>
      <c r="V16" s="62"/>
      <c r="W16" s="727" t="s">
        <v>1085</v>
      </c>
      <c r="X16" s="63" t="s">
        <v>1270</v>
      </c>
      <c r="Y16" s="62"/>
      <c r="Z16" s="62"/>
      <c r="AA16" s="1661"/>
      <c r="AB16" s="1661"/>
      <c r="AC16" s="1661"/>
      <c r="AD16" s="1661"/>
      <c r="AE16" s="1661"/>
      <c r="AF16" s="1661"/>
      <c r="AG16" s="1661"/>
      <c r="AH16" s="62" t="s">
        <v>1554</v>
      </c>
      <c r="AI16" s="62"/>
      <c r="AJ16" s="107"/>
      <c r="AK16" s="693" t="s">
        <v>1085</v>
      </c>
      <c r="AL16" s="63" t="s">
        <v>1579</v>
      </c>
      <c r="AM16" s="63"/>
      <c r="AN16" s="65"/>
      <c r="AO16" s="124"/>
      <c r="AP16" s="62"/>
      <c r="AQ16" s="110"/>
    </row>
    <row r="17" spans="1:43" ht="12" customHeight="1">
      <c r="A17" s="2003"/>
      <c r="B17" s="124" t="s">
        <v>1274</v>
      </c>
      <c r="C17" s="62"/>
      <c r="D17" s="62"/>
      <c r="E17" s="107"/>
      <c r="F17" s="124"/>
      <c r="G17" s="62"/>
      <c r="H17" s="107"/>
      <c r="I17" s="124"/>
      <c r="J17" s="62"/>
      <c r="K17" s="107"/>
      <c r="L17" s="2002"/>
      <c r="M17" s="124"/>
      <c r="N17" s="62"/>
      <c r="O17" s="62"/>
      <c r="P17" s="107"/>
      <c r="Q17" s="62" t="s">
        <v>1029</v>
      </c>
      <c r="R17" s="62" t="s">
        <v>1272</v>
      </c>
      <c r="S17" s="62"/>
      <c r="T17" s="62"/>
      <c r="U17" s="62"/>
      <c r="V17" s="62"/>
      <c r="W17" s="62"/>
      <c r="X17" s="62"/>
      <c r="Y17" s="62"/>
      <c r="Z17" s="62"/>
      <c r="AA17" s="62"/>
      <c r="AB17" s="63"/>
      <c r="AC17" s="63"/>
      <c r="AD17" s="63"/>
      <c r="AE17" s="63"/>
      <c r="AF17" s="62"/>
      <c r="AG17" s="62"/>
      <c r="AH17" s="62"/>
      <c r="AI17" s="62"/>
      <c r="AJ17" s="107"/>
      <c r="AK17" s="109"/>
      <c r="AL17" s="65"/>
      <c r="AM17" s="65"/>
      <c r="AN17" s="65"/>
      <c r="AO17" s="124"/>
      <c r="AP17" s="62"/>
      <c r="AQ17" s="110"/>
    </row>
    <row r="18" spans="1:43" ht="12" customHeight="1">
      <c r="A18" s="2003"/>
      <c r="B18" s="124" t="s">
        <v>224</v>
      </c>
      <c r="C18" s="62"/>
      <c r="D18" s="62"/>
      <c r="E18" s="107"/>
      <c r="F18" s="124"/>
      <c r="G18" s="62"/>
      <c r="H18" s="107"/>
      <c r="I18" s="124"/>
      <c r="J18" s="62"/>
      <c r="K18" s="107"/>
      <c r="L18" s="2002"/>
      <c r="M18" s="124"/>
      <c r="N18" s="62"/>
      <c r="O18" s="62"/>
      <c r="P18" s="107"/>
      <c r="Q18" s="62"/>
      <c r="R18" s="125" t="s">
        <v>962</v>
      </c>
      <c r="S18" s="727" t="s">
        <v>1085</v>
      </c>
      <c r="T18" s="62" t="s">
        <v>1269</v>
      </c>
      <c r="U18" s="62"/>
      <c r="V18" s="62"/>
      <c r="W18" s="727" t="s">
        <v>1085</v>
      </c>
      <c r="X18" s="63" t="s">
        <v>1270</v>
      </c>
      <c r="Y18" s="62"/>
      <c r="Z18" s="62"/>
      <c r="AA18" s="1661"/>
      <c r="AB18" s="1661"/>
      <c r="AC18" s="1661"/>
      <c r="AD18" s="1661"/>
      <c r="AE18" s="1661"/>
      <c r="AF18" s="1661"/>
      <c r="AG18" s="1661"/>
      <c r="AH18" s="62" t="s">
        <v>1554</v>
      </c>
      <c r="AI18" s="62"/>
      <c r="AJ18" s="107"/>
      <c r="AK18" s="109"/>
      <c r="AL18" s="65"/>
      <c r="AM18" s="65"/>
      <c r="AN18" s="65"/>
      <c r="AO18" s="124"/>
      <c r="AP18" s="62"/>
      <c r="AQ18" s="110"/>
    </row>
    <row r="19" spans="1:43" ht="12" customHeight="1">
      <c r="A19" s="2003"/>
      <c r="B19" s="62"/>
      <c r="C19" s="62"/>
      <c r="D19" s="62"/>
      <c r="E19" s="62"/>
      <c r="F19" s="124"/>
      <c r="G19" s="62"/>
      <c r="H19" s="107"/>
      <c r="I19" s="124"/>
      <c r="J19" s="62"/>
      <c r="K19" s="107"/>
      <c r="L19" s="2002"/>
      <c r="M19" s="124"/>
      <c r="N19" s="62"/>
      <c r="O19" s="62"/>
      <c r="P19" s="107"/>
      <c r="Q19" s="62"/>
      <c r="R19" s="62" t="s">
        <v>1555</v>
      </c>
      <c r="S19" s="62"/>
      <c r="T19" s="63"/>
      <c r="U19" s="63"/>
      <c r="V19" s="63"/>
      <c r="W19" s="63"/>
      <c r="X19" s="62"/>
      <c r="Y19" s="727" t="s">
        <v>1085</v>
      </c>
      <c r="Z19" s="62" t="s">
        <v>1207</v>
      </c>
      <c r="AA19" s="62"/>
      <c r="AB19" s="63"/>
      <c r="AC19" s="63"/>
      <c r="AD19" s="63"/>
      <c r="AE19" s="63"/>
      <c r="AF19" s="62"/>
      <c r="AG19" s="62"/>
      <c r="AH19" s="62"/>
      <c r="AI19" s="62"/>
      <c r="AJ19" s="107"/>
      <c r="AK19" s="109"/>
      <c r="AL19" s="65"/>
      <c r="AM19" s="65"/>
      <c r="AN19" s="65"/>
      <c r="AO19" s="124"/>
      <c r="AP19" s="62"/>
      <c r="AQ19" s="110"/>
    </row>
    <row r="20" spans="1:43" ht="12" customHeight="1">
      <c r="A20" s="2003"/>
      <c r="B20" s="62"/>
      <c r="C20" s="62"/>
      <c r="D20" s="62"/>
      <c r="E20" s="62"/>
      <c r="F20" s="124"/>
      <c r="G20" s="62"/>
      <c r="H20" s="107"/>
      <c r="I20" s="124"/>
      <c r="J20" s="62"/>
      <c r="K20" s="107"/>
      <c r="L20" s="710" t="s">
        <v>1085</v>
      </c>
      <c r="M20" s="124"/>
      <c r="N20" s="62"/>
      <c r="O20" s="62"/>
      <c r="P20" s="107"/>
      <c r="Q20" s="62"/>
      <c r="R20" s="63"/>
      <c r="S20" s="62"/>
      <c r="T20" s="62"/>
      <c r="U20" s="62"/>
      <c r="V20" s="62"/>
      <c r="W20" s="62"/>
      <c r="X20" s="62"/>
      <c r="Y20" s="727" t="s">
        <v>1085</v>
      </c>
      <c r="Z20" s="62" t="s">
        <v>1277</v>
      </c>
      <c r="AA20" s="62"/>
      <c r="AB20" s="62" t="s">
        <v>270</v>
      </c>
      <c r="AC20" s="727" t="s">
        <v>1085</v>
      </c>
      <c r="AD20" s="62" t="s">
        <v>728</v>
      </c>
      <c r="AF20" s="727" t="s">
        <v>1085</v>
      </c>
      <c r="AG20" s="62" t="s">
        <v>895</v>
      </c>
      <c r="AH20" s="125" t="s">
        <v>761</v>
      </c>
      <c r="AI20" s="62"/>
      <c r="AJ20" s="107"/>
      <c r="AK20" s="109"/>
      <c r="AL20" s="65"/>
      <c r="AM20" s="65"/>
      <c r="AN20" s="65"/>
      <c r="AO20" s="124"/>
      <c r="AP20" s="62"/>
      <c r="AQ20" s="110"/>
    </row>
    <row r="21" spans="1:43" ht="12" customHeight="1">
      <c r="A21" s="2003"/>
      <c r="B21" s="1713" t="str">
        <f>IF(自己評価書表紙!A56="□","■選択無","□選択無")</f>
        <v>■選択無</v>
      </c>
      <c r="C21" s="1714"/>
      <c r="D21" s="1714"/>
      <c r="E21" s="1715"/>
      <c r="F21" s="124"/>
      <c r="G21" s="62"/>
      <c r="H21" s="107"/>
      <c r="I21" s="124"/>
      <c r="J21" s="62"/>
      <c r="K21" s="107"/>
      <c r="L21" s="2002" t="s">
        <v>164</v>
      </c>
      <c r="M21" s="127"/>
      <c r="N21" s="116"/>
      <c r="O21" s="116"/>
      <c r="P21" s="157"/>
      <c r="Q21" s="62" t="s">
        <v>1339</v>
      </c>
      <c r="R21" s="62" t="s">
        <v>601</v>
      </c>
      <c r="S21" s="62"/>
      <c r="T21" s="116"/>
      <c r="U21" s="62"/>
      <c r="V21" s="116"/>
      <c r="W21" s="731" t="s">
        <v>1085</v>
      </c>
      <c r="X21" s="116" t="s">
        <v>1280</v>
      </c>
      <c r="Y21" s="116"/>
      <c r="Z21" s="118"/>
      <c r="AA21" s="116"/>
      <c r="AB21" s="116" t="s">
        <v>1721</v>
      </c>
      <c r="AC21" s="116"/>
      <c r="AD21" s="116"/>
      <c r="AE21" s="118"/>
      <c r="AF21" s="116"/>
      <c r="AG21" s="116"/>
      <c r="AH21" s="116"/>
      <c r="AI21" s="116"/>
      <c r="AJ21" s="107"/>
      <c r="AK21" s="109"/>
      <c r="AL21" s="65"/>
      <c r="AM21" s="65"/>
      <c r="AN21" s="65"/>
      <c r="AO21" s="124"/>
      <c r="AP21" s="62"/>
      <c r="AQ21" s="110"/>
    </row>
    <row r="22" spans="1:43" ht="12" customHeight="1">
      <c r="A22" s="2003"/>
      <c r="B22" s="1990" t="s">
        <v>1118</v>
      </c>
      <c r="C22" s="1991"/>
      <c r="D22" s="1991"/>
      <c r="E22" s="1992"/>
      <c r="F22" s="1995" t="s">
        <v>1276</v>
      </c>
      <c r="G22" s="1656"/>
      <c r="H22" s="1866"/>
      <c r="I22" s="124"/>
      <c r="J22" s="62"/>
      <c r="K22" s="107"/>
      <c r="L22" s="2002"/>
      <c r="M22" s="550" t="s">
        <v>1259</v>
      </c>
      <c r="N22" s="144"/>
      <c r="O22" s="144"/>
      <c r="P22" s="186"/>
      <c r="Q22" s="113" t="s">
        <v>1009</v>
      </c>
      <c r="R22" s="113" t="s">
        <v>1260</v>
      </c>
      <c r="S22" s="113"/>
      <c r="T22" s="711"/>
      <c r="U22" s="144" t="s">
        <v>1261</v>
      </c>
      <c r="V22" s="62"/>
      <c r="W22" s="1661"/>
      <c r="X22" s="1661"/>
      <c r="Y22" s="1661"/>
      <c r="Z22" s="1661"/>
      <c r="AA22" s="1661"/>
      <c r="AB22" s="1661"/>
      <c r="AC22" s="1661"/>
      <c r="AD22" s="1661"/>
      <c r="AE22" s="1661"/>
      <c r="AF22" s="1661"/>
      <c r="AG22" s="1661"/>
      <c r="AH22" s="1661"/>
      <c r="AI22" s="1661"/>
      <c r="AJ22" s="186" t="s">
        <v>1303</v>
      </c>
      <c r="AK22" s="109"/>
      <c r="AL22" s="65"/>
      <c r="AM22" s="65"/>
      <c r="AN22" s="65"/>
      <c r="AO22" s="124"/>
      <c r="AP22" s="62"/>
      <c r="AQ22" s="110"/>
    </row>
    <row r="23" spans="1:43" ht="12" customHeight="1">
      <c r="A23" s="2003"/>
      <c r="B23" s="124"/>
      <c r="C23" s="62"/>
      <c r="D23" s="62"/>
      <c r="E23" s="107"/>
      <c r="F23" s="659"/>
      <c r="G23" s="660"/>
      <c r="H23" s="661"/>
      <c r="I23" s="124"/>
      <c r="J23" s="62"/>
      <c r="K23" s="107"/>
      <c r="L23" s="2002"/>
      <c r="M23" s="589" t="s">
        <v>401</v>
      </c>
      <c r="N23" s="123"/>
      <c r="O23" s="123"/>
      <c r="P23" s="126"/>
      <c r="Q23" s="62"/>
      <c r="R23" s="63" t="s">
        <v>1264</v>
      </c>
      <c r="S23" s="62"/>
      <c r="T23" s="711"/>
      <c r="U23" s="123" t="s">
        <v>1261</v>
      </c>
      <c r="V23" s="62"/>
      <c r="W23" s="1661"/>
      <c r="X23" s="1661"/>
      <c r="Y23" s="1661"/>
      <c r="Z23" s="1661"/>
      <c r="AA23" s="1661"/>
      <c r="AB23" s="1661"/>
      <c r="AC23" s="1661"/>
      <c r="AD23" s="1661"/>
      <c r="AE23" s="1661"/>
      <c r="AF23" s="1661"/>
      <c r="AG23" s="1661"/>
      <c r="AH23" s="1661"/>
      <c r="AI23" s="1661"/>
      <c r="AJ23" s="126" t="s">
        <v>1303</v>
      </c>
      <c r="AK23" s="109"/>
      <c r="AL23" s="65"/>
      <c r="AM23" s="65"/>
      <c r="AN23" s="65"/>
      <c r="AO23" s="124"/>
      <c r="AP23" s="62"/>
      <c r="AQ23" s="110"/>
    </row>
    <row r="24" spans="1:43" ht="12" customHeight="1">
      <c r="A24" s="2003"/>
      <c r="B24" s="124"/>
      <c r="C24" s="62"/>
      <c r="D24" s="62"/>
      <c r="E24" s="107"/>
      <c r="F24" s="1995" t="s">
        <v>1278</v>
      </c>
      <c r="G24" s="1656"/>
      <c r="H24" s="1866"/>
      <c r="I24" s="124"/>
      <c r="J24" s="62"/>
      <c r="K24" s="107"/>
      <c r="L24" s="2002"/>
      <c r="M24" s="124"/>
      <c r="N24" s="62"/>
      <c r="O24" s="62"/>
      <c r="P24" s="107"/>
      <c r="Q24" s="180"/>
      <c r="R24" s="181" t="s">
        <v>1556</v>
      </c>
      <c r="S24" s="182"/>
      <c r="T24" s="729"/>
      <c r="U24" s="183" t="s">
        <v>1261</v>
      </c>
      <c r="V24" s="180"/>
      <c r="W24" s="1999"/>
      <c r="X24" s="1999"/>
      <c r="Y24" s="1999"/>
      <c r="Z24" s="1999"/>
      <c r="AA24" s="1999"/>
      <c r="AB24" s="1999"/>
      <c r="AC24" s="1999"/>
      <c r="AD24" s="1999"/>
      <c r="AE24" s="1999"/>
      <c r="AF24" s="1999"/>
      <c r="AG24" s="1999"/>
      <c r="AH24" s="1999"/>
      <c r="AI24" s="1999"/>
      <c r="AJ24" s="184" t="s">
        <v>1303</v>
      </c>
      <c r="AK24" s="109"/>
      <c r="AL24" s="65"/>
      <c r="AM24" s="65"/>
      <c r="AN24" s="65"/>
      <c r="AO24" s="124"/>
      <c r="AP24" s="62"/>
      <c r="AQ24" s="110"/>
    </row>
    <row r="25" spans="1:43" ht="12" customHeight="1">
      <c r="A25" s="2003"/>
      <c r="B25" s="62"/>
      <c r="C25" s="62"/>
      <c r="D25" s="62"/>
      <c r="E25" s="62"/>
      <c r="F25" s="659"/>
      <c r="G25" s="660"/>
      <c r="H25" s="661"/>
      <c r="I25" s="124"/>
      <c r="J25" s="62"/>
      <c r="K25" s="107"/>
      <c r="L25" s="2002"/>
      <c r="M25" s="124"/>
      <c r="N25" s="62"/>
      <c r="O25" s="62"/>
      <c r="P25" s="107"/>
      <c r="Q25" s="62" t="s">
        <v>495</v>
      </c>
      <c r="R25" s="63" t="s">
        <v>1268</v>
      </c>
      <c r="S25" s="62"/>
      <c r="T25" s="62"/>
      <c r="U25" s="125" t="s">
        <v>416</v>
      </c>
      <c r="V25" s="727" t="s">
        <v>1085</v>
      </c>
      <c r="W25" s="62" t="s">
        <v>1269</v>
      </c>
      <c r="X25" s="62"/>
      <c r="Y25" s="62"/>
      <c r="Z25" s="727" t="s">
        <v>1085</v>
      </c>
      <c r="AA25" s="63" t="s">
        <v>1270</v>
      </c>
      <c r="AB25" s="62"/>
      <c r="AC25" s="62"/>
      <c r="AD25" s="2000"/>
      <c r="AE25" s="2000"/>
      <c r="AF25" s="2000"/>
      <c r="AG25" s="2000"/>
      <c r="AH25" s="62" t="s">
        <v>1554</v>
      </c>
      <c r="AI25" s="62"/>
      <c r="AJ25" s="185"/>
      <c r="AK25" s="109"/>
      <c r="AL25" s="65"/>
      <c r="AM25" s="65"/>
      <c r="AN25" s="65"/>
      <c r="AO25" s="124"/>
      <c r="AP25" s="62"/>
      <c r="AQ25" s="110"/>
    </row>
    <row r="26" spans="1:43" ht="12" customHeight="1">
      <c r="A26" s="2003"/>
      <c r="B26" s="62"/>
      <c r="C26" s="62"/>
      <c r="D26" s="62"/>
      <c r="E26" s="62"/>
      <c r="F26" s="1995" t="s">
        <v>1283</v>
      </c>
      <c r="G26" s="1656"/>
      <c r="H26" s="1866"/>
      <c r="I26" s="124"/>
      <c r="J26" s="62"/>
      <c r="K26" s="107"/>
      <c r="L26" s="662"/>
      <c r="M26" s="124"/>
      <c r="N26" s="62"/>
      <c r="O26" s="62"/>
      <c r="P26" s="107"/>
      <c r="Q26" s="62" t="s">
        <v>417</v>
      </c>
      <c r="R26" s="62" t="s">
        <v>1272</v>
      </c>
      <c r="S26" s="62"/>
      <c r="T26" s="62"/>
      <c r="U26" s="62"/>
      <c r="V26" s="62"/>
      <c r="W26" s="727" t="s">
        <v>1085</v>
      </c>
      <c r="X26" s="63" t="s">
        <v>1273</v>
      </c>
      <c r="Y26" s="62"/>
      <c r="Z26" s="62"/>
      <c r="AA26" s="63"/>
      <c r="AB26" s="62"/>
      <c r="AC26" s="62"/>
      <c r="AD26" s="62"/>
      <c r="AE26" s="62"/>
      <c r="AF26" s="62"/>
      <c r="AG26" s="62"/>
      <c r="AH26" s="62"/>
      <c r="AI26" s="62"/>
      <c r="AJ26" s="107"/>
      <c r="AK26" s="109"/>
      <c r="AL26" s="65"/>
      <c r="AM26" s="65"/>
      <c r="AN26" s="65"/>
      <c r="AO26" s="124"/>
      <c r="AP26" s="62"/>
      <c r="AQ26" s="110"/>
    </row>
    <row r="27" spans="1:43" ht="12" customHeight="1">
      <c r="A27" s="2003"/>
      <c r="B27" s="62"/>
      <c r="C27" s="62"/>
      <c r="D27" s="62"/>
      <c r="E27" s="62"/>
      <c r="F27" s="659"/>
      <c r="G27" s="660"/>
      <c r="H27" s="661"/>
      <c r="I27" s="124"/>
      <c r="J27" s="62"/>
      <c r="K27" s="107"/>
      <c r="L27" s="653"/>
      <c r="M27" s="124"/>
      <c r="N27" s="62"/>
      <c r="O27" s="62"/>
      <c r="P27" s="107"/>
      <c r="Q27" s="62"/>
      <c r="R27" s="62"/>
      <c r="S27" s="62"/>
      <c r="T27" s="62"/>
      <c r="U27" s="62"/>
      <c r="V27" s="62"/>
      <c r="W27" s="727" t="s">
        <v>1085</v>
      </c>
      <c r="X27" s="62" t="s">
        <v>1275</v>
      </c>
      <c r="Y27" s="62"/>
      <c r="Z27" s="62" t="s">
        <v>1201</v>
      </c>
      <c r="AA27" s="1661"/>
      <c r="AB27" s="1661"/>
      <c r="AC27" s="1661"/>
      <c r="AD27" s="1661"/>
      <c r="AE27" s="1661"/>
      <c r="AF27" s="62" t="s">
        <v>1202</v>
      </c>
      <c r="AG27" s="62"/>
      <c r="AH27" s="62"/>
      <c r="AI27" s="62"/>
      <c r="AJ27" s="107"/>
      <c r="AK27" s="109"/>
      <c r="AL27" s="65"/>
      <c r="AM27" s="65"/>
      <c r="AN27" s="65"/>
      <c r="AO27" s="124"/>
      <c r="AP27" s="62"/>
      <c r="AQ27" s="110"/>
    </row>
    <row r="28" spans="1:43" ht="12" customHeight="1">
      <c r="A28" s="2003"/>
      <c r="B28" s="1993" t="s">
        <v>1288</v>
      </c>
      <c r="C28" s="1773"/>
      <c r="D28" s="1773"/>
      <c r="E28" s="1994"/>
      <c r="F28" s="2006" t="s">
        <v>1289</v>
      </c>
      <c r="G28" s="2007"/>
      <c r="H28" s="2008"/>
      <c r="I28" s="124"/>
      <c r="J28" s="62"/>
      <c r="K28" s="107"/>
      <c r="L28" s="653"/>
      <c r="M28" s="124"/>
      <c r="N28" s="62"/>
      <c r="O28" s="62"/>
      <c r="P28" s="107"/>
      <c r="Q28" s="62"/>
      <c r="R28" s="62"/>
      <c r="S28" s="62"/>
      <c r="T28" s="62"/>
      <c r="U28" s="62"/>
      <c r="V28" s="62"/>
      <c r="W28" s="62"/>
      <c r="X28" s="62"/>
      <c r="Y28" s="727" t="s">
        <v>1085</v>
      </c>
      <c r="Z28" s="62" t="s">
        <v>1269</v>
      </c>
      <c r="AA28" s="62"/>
      <c r="AB28" s="63"/>
      <c r="AC28" s="63"/>
      <c r="AD28" s="63"/>
      <c r="AE28" s="63"/>
      <c r="AF28" s="62"/>
      <c r="AG28" s="62"/>
      <c r="AH28" s="62"/>
      <c r="AI28" s="62"/>
      <c r="AJ28" s="107"/>
      <c r="AK28" s="109"/>
      <c r="AL28" s="65"/>
      <c r="AM28" s="65"/>
      <c r="AN28" s="65"/>
      <c r="AO28" s="124"/>
      <c r="AP28" s="62"/>
      <c r="AQ28" s="110"/>
    </row>
    <row r="29" spans="1:43" ht="12" customHeight="1">
      <c r="A29" s="2003"/>
      <c r="B29" s="62"/>
      <c r="C29" s="62"/>
      <c r="D29" s="62"/>
      <c r="E29" s="62"/>
      <c r="F29" s="659"/>
      <c r="G29" s="660"/>
      <c r="H29" s="661"/>
      <c r="I29" s="124"/>
      <c r="J29" s="62"/>
      <c r="K29" s="107"/>
      <c r="L29" s="653"/>
      <c r="M29" s="124"/>
      <c r="N29" s="581"/>
      <c r="O29" s="581"/>
      <c r="P29" s="650"/>
      <c r="Q29" s="62"/>
      <c r="R29" s="62"/>
      <c r="S29" s="62"/>
      <c r="T29" s="62"/>
      <c r="U29" s="62"/>
      <c r="V29" s="62"/>
      <c r="W29" s="62"/>
      <c r="X29" s="62"/>
      <c r="Y29" s="727" t="s">
        <v>1085</v>
      </c>
      <c r="Z29" s="63" t="s">
        <v>1270</v>
      </c>
      <c r="AA29" s="62"/>
      <c r="AB29" s="62"/>
      <c r="AC29" s="1661"/>
      <c r="AD29" s="1661"/>
      <c r="AE29" s="1661"/>
      <c r="AF29" s="1661"/>
      <c r="AG29" s="62" t="s">
        <v>1202</v>
      </c>
      <c r="AH29" s="62"/>
      <c r="AI29" s="62"/>
      <c r="AJ29" s="107"/>
      <c r="AK29" s="109"/>
      <c r="AL29" s="65"/>
      <c r="AM29" s="65"/>
      <c r="AN29" s="65"/>
      <c r="AO29" s="124"/>
      <c r="AP29" s="62"/>
      <c r="AQ29" s="110"/>
    </row>
    <row r="30" spans="1:43" ht="12" customHeight="1">
      <c r="A30" s="2003"/>
      <c r="B30" s="62"/>
      <c r="C30" s="62"/>
      <c r="D30" s="62"/>
      <c r="E30" s="62"/>
      <c r="F30" s="124"/>
      <c r="G30" s="62"/>
      <c r="H30" s="107"/>
      <c r="I30" s="124"/>
      <c r="J30" s="62"/>
      <c r="K30" s="107"/>
      <c r="L30" s="653"/>
      <c r="M30" s="124"/>
      <c r="N30" s="581"/>
      <c r="O30" s="581"/>
      <c r="P30" s="650"/>
      <c r="Q30" s="62"/>
      <c r="R30" s="62" t="s">
        <v>1555</v>
      </c>
      <c r="S30" s="62"/>
      <c r="T30" s="63"/>
      <c r="U30" s="63"/>
      <c r="V30" s="63"/>
      <c r="W30" s="63"/>
      <c r="X30" s="62"/>
      <c r="Y30" s="727" t="s">
        <v>1085</v>
      </c>
      <c r="Z30" s="62" t="s">
        <v>1207</v>
      </c>
      <c r="AA30" s="62"/>
      <c r="AB30" s="63"/>
      <c r="AC30" s="63"/>
      <c r="AD30" s="63"/>
      <c r="AE30" s="63"/>
      <c r="AF30" s="62"/>
      <c r="AG30" s="62"/>
      <c r="AH30" s="62"/>
      <c r="AI30" s="62"/>
      <c r="AJ30" s="107"/>
      <c r="AK30" s="109"/>
      <c r="AL30" s="65"/>
      <c r="AM30" s="65"/>
      <c r="AN30" s="65"/>
      <c r="AO30" s="124"/>
      <c r="AP30" s="62"/>
      <c r="AQ30" s="110"/>
    </row>
    <row r="31" spans="1:43" ht="12" customHeight="1">
      <c r="A31" s="2003"/>
      <c r="B31" s="62"/>
      <c r="C31" s="62"/>
      <c r="D31" s="62"/>
      <c r="E31" s="62"/>
      <c r="F31" s="124"/>
      <c r="G31" s="62"/>
      <c r="H31" s="107"/>
      <c r="I31" s="124"/>
      <c r="J31" s="62"/>
      <c r="K31" s="107"/>
      <c r="L31" s="653"/>
      <c r="M31" s="124"/>
      <c r="N31" s="62"/>
      <c r="O31" s="62"/>
      <c r="P31" s="107"/>
      <c r="Q31" s="62"/>
      <c r="R31" s="63"/>
      <c r="S31" s="62"/>
      <c r="T31" s="62"/>
      <c r="U31" s="62"/>
      <c r="V31" s="62"/>
      <c r="W31" s="62"/>
      <c r="X31" s="62"/>
      <c r="Y31" s="727" t="s">
        <v>1085</v>
      </c>
      <c r="Z31" s="62" t="s">
        <v>1277</v>
      </c>
      <c r="AA31" s="62"/>
      <c r="AB31" s="62" t="s">
        <v>270</v>
      </c>
      <c r="AC31" s="727" t="s">
        <v>1085</v>
      </c>
      <c r="AD31" s="62" t="s">
        <v>728</v>
      </c>
      <c r="AF31" s="727" t="s">
        <v>1085</v>
      </c>
      <c r="AG31" s="62" t="s">
        <v>895</v>
      </c>
      <c r="AH31" s="125" t="s">
        <v>761</v>
      </c>
      <c r="AI31" s="62"/>
      <c r="AJ31" s="107"/>
      <c r="AK31" s="109"/>
      <c r="AL31" s="65"/>
      <c r="AM31" s="65"/>
      <c r="AN31" s="65"/>
      <c r="AO31" s="124"/>
      <c r="AP31" s="62"/>
      <c r="AQ31" s="110"/>
    </row>
    <row r="32" spans="1:43" ht="12" customHeight="1">
      <c r="A32" s="2003"/>
      <c r="B32" s="62"/>
      <c r="C32" s="62"/>
      <c r="D32" s="62"/>
      <c r="E32" s="62"/>
      <c r="F32" s="124"/>
      <c r="G32" s="62"/>
      <c r="H32" s="107"/>
      <c r="I32" s="124"/>
      <c r="J32" s="62"/>
      <c r="K32" s="107"/>
      <c r="L32" s="653"/>
      <c r="M32" s="124"/>
      <c r="N32" s="62"/>
      <c r="O32" s="62"/>
      <c r="P32" s="107"/>
      <c r="Q32" s="62" t="s">
        <v>503</v>
      </c>
      <c r="R32" s="62" t="s">
        <v>1279</v>
      </c>
      <c r="S32" s="62"/>
      <c r="T32" s="62" t="s">
        <v>429</v>
      </c>
      <c r="U32" s="727" t="s">
        <v>1085</v>
      </c>
      <c r="V32" s="62" t="s">
        <v>1280</v>
      </c>
      <c r="W32" s="62"/>
      <c r="X32" s="63"/>
      <c r="Y32" s="62"/>
      <c r="Z32" s="62" t="s">
        <v>1721</v>
      </c>
      <c r="AA32" s="62"/>
      <c r="AB32" s="63"/>
      <c r="AC32" s="63"/>
      <c r="AD32" s="63"/>
      <c r="AE32" s="63"/>
      <c r="AF32" s="62"/>
      <c r="AG32" s="62"/>
      <c r="AH32" s="62"/>
      <c r="AI32" s="62"/>
      <c r="AJ32" s="107"/>
      <c r="AK32" s="109"/>
      <c r="AL32" s="65"/>
      <c r="AM32" s="65"/>
      <c r="AN32" s="65"/>
      <c r="AO32" s="124"/>
      <c r="AP32" s="62"/>
      <c r="AQ32" s="110"/>
    </row>
    <row r="33" spans="1:43" ht="12" customHeight="1">
      <c r="A33" s="2003"/>
      <c r="B33" s="62"/>
      <c r="C33" s="62"/>
      <c r="D33" s="62"/>
      <c r="E33" s="62"/>
      <c r="F33" s="124"/>
      <c r="G33" s="62"/>
      <c r="H33" s="107"/>
      <c r="I33" s="124"/>
      <c r="J33" s="62"/>
      <c r="K33" s="107"/>
      <c r="L33" s="653"/>
      <c r="M33" s="124"/>
      <c r="N33" s="62"/>
      <c r="O33" s="62"/>
      <c r="P33" s="107"/>
      <c r="Q33" s="62"/>
      <c r="R33" s="62" t="s">
        <v>1281</v>
      </c>
      <c r="S33" s="62"/>
      <c r="T33" s="62"/>
      <c r="U33" s="62"/>
      <c r="V33" s="727" t="s">
        <v>1085</v>
      </c>
      <c r="W33" s="62" t="s">
        <v>1282</v>
      </c>
      <c r="X33" s="62"/>
      <c r="Y33" s="62"/>
      <c r="Z33" s="62"/>
      <c r="AA33" s="62"/>
      <c r="AB33" s="62"/>
      <c r="AC33" s="62"/>
      <c r="AD33" s="62"/>
      <c r="AE33" s="727" t="s">
        <v>1085</v>
      </c>
      <c r="AF33" s="62" t="s">
        <v>675</v>
      </c>
      <c r="AG33" s="62"/>
      <c r="AH33" s="62"/>
      <c r="AI33" s="62"/>
      <c r="AJ33" s="107"/>
      <c r="AK33" s="109"/>
      <c r="AL33" s="65"/>
      <c r="AM33" s="65"/>
      <c r="AN33" s="65"/>
      <c r="AO33" s="124"/>
      <c r="AP33" s="62"/>
      <c r="AQ33" s="110"/>
    </row>
    <row r="34" spans="1:43" ht="12" customHeight="1">
      <c r="A34" s="2003"/>
      <c r="B34" s="62"/>
      <c r="C34" s="62"/>
      <c r="D34" s="62"/>
      <c r="E34" s="62"/>
      <c r="F34" s="124"/>
      <c r="G34" s="62"/>
      <c r="H34" s="107"/>
      <c r="I34" s="124"/>
      <c r="J34" s="62"/>
      <c r="K34" s="107"/>
      <c r="L34" s="653"/>
      <c r="M34" s="124"/>
      <c r="N34" s="116"/>
      <c r="O34" s="116"/>
      <c r="P34" s="157"/>
      <c r="Q34" s="62"/>
      <c r="R34" s="62" t="s">
        <v>1284</v>
      </c>
      <c r="S34" s="62"/>
      <c r="T34" s="62"/>
      <c r="U34" s="62"/>
      <c r="V34" s="62"/>
      <c r="W34" s="62"/>
      <c r="X34" s="62"/>
      <c r="Y34" s="62"/>
      <c r="Z34" s="727" t="s">
        <v>1085</v>
      </c>
      <c r="AA34" s="62" t="s">
        <v>1285</v>
      </c>
      <c r="AB34" s="62"/>
      <c r="AC34" s="62"/>
      <c r="AD34" s="62"/>
      <c r="AE34" s="62"/>
      <c r="AF34" s="62"/>
      <c r="AG34" s="62"/>
      <c r="AH34" s="62"/>
      <c r="AI34" s="62"/>
      <c r="AJ34" s="107"/>
      <c r="AK34" s="109"/>
      <c r="AL34" s="65"/>
      <c r="AM34" s="65"/>
      <c r="AN34" s="65"/>
      <c r="AO34" s="124"/>
      <c r="AP34" s="62"/>
      <c r="AQ34" s="110"/>
    </row>
    <row r="35" spans="1:43" ht="12" customHeight="1">
      <c r="A35" s="2003"/>
      <c r="B35" s="62"/>
      <c r="C35" s="62"/>
      <c r="D35" s="62"/>
      <c r="E35" s="62"/>
      <c r="F35" s="124"/>
      <c r="G35" s="62"/>
      <c r="H35" s="107"/>
      <c r="I35" s="124"/>
      <c r="J35" s="62"/>
      <c r="K35" s="107"/>
      <c r="L35" s="653"/>
      <c r="M35" s="580"/>
      <c r="N35" s="580" t="s">
        <v>1286</v>
      </c>
      <c r="O35" s="124"/>
      <c r="P35" s="124"/>
      <c r="Q35" s="143" t="s">
        <v>1029</v>
      </c>
      <c r="R35" s="113" t="s">
        <v>1287</v>
      </c>
      <c r="S35" s="113"/>
      <c r="T35" s="113"/>
      <c r="U35" s="113"/>
      <c r="V35" s="113"/>
      <c r="W35" s="158"/>
      <c r="X35" s="141"/>
      <c r="Y35" s="113"/>
      <c r="Z35" s="113"/>
      <c r="AA35" s="113"/>
      <c r="AB35" s="113"/>
      <c r="AC35" s="113"/>
      <c r="AD35" s="113"/>
      <c r="AE35" s="113"/>
      <c r="AF35" s="113"/>
      <c r="AG35" s="113"/>
      <c r="AH35" s="113"/>
      <c r="AI35" s="113"/>
      <c r="AJ35" s="115"/>
      <c r="AK35" s="109"/>
      <c r="AL35" s="65"/>
      <c r="AM35" s="65"/>
      <c r="AN35" s="65"/>
      <c r="AO35" s="124"/>
      <c r="AP35" s="62"/>
      <c r="AQ35" s="110"/>
    </row>
    <row r="36" spans="1:43" ht="12" customHeight="1">
      <c r="A36" s="2003"/>
      <c r="B36" s="62"/>
      <c r="C36" s="62"/>
      <c r="D36" s="62"/>
      <c r="E36" s="62"/>
      <c r="F36" s="124"/>
      <c r="G36" s="62"/>
      <c r="H36" s="107"/>
      <c r="I36" s="124"/>
      <c r="J36" s="62"/>
      <c r="K36" s="107"/>
      <c r="L36" s="653"/>
      <c r="M36" s="124"/>
      <c r="N36" s="580" t="s">
        <v>1290</v>
      </c>
      <c r="O36" s="124"/>
      <c r="P36" s="124"/>
      <c r="Q36" s="124"/>
      <c r="R36" s="62" t="s">
        <v>265</v>
      </c>
      <c r="S36" s="1657"/>
      <c r="T36" s="1657"/>
      <c r="U36" s="1657"/>
      <c r="V36" s="1657"/>
      <c r="W36" s="1657"/>
      <c r="X36" s="1657"/>
      <c r="Y36" s="1657"/>
      <c r="Z36" s="1657"/>
      <c r="AA36" s="1657"/>
      <c r="AB36" s="1657"/>
      <c r="AC36" s="1657"/>
      <c r="AD36" s="1657"/>
      <c r="AE36" s="1657"/>
      <c r="AF36" s="1657"/>
      <c r="AG36" s="1657"/>
      <c r="AH36" s="1657"/>
      <c r="AI36" s="1657"/>
      <c r="AJ36" s="107" t="s">
        <v>1367</v>
      </c>
      <c r="AK36" s="109"/>
      <c r="AL36" s="65"/>
      <c r="AM36" s="65"/>
      <c r="AN36" s="65"/>
      <c r="AO36" s="124"/>
      <c r="AP36" s="62"/>
      <c r="AQ36" s="110"/>
    </row>
    <row r="37" spans="1:43" ht="12" customHeight="1">
      <c r="A37" s="2003"/>
      <c r="B37" s="62"/>
      <c r="C37" s="62"/>
      <c r="D37" s="62"/>
      <c r="E37" s="62"/>
      <c r="F37" s="124"/>
      <c r="G37" s="62"/>
      <c r="H37" s="107"/>
      <c r="I37" s="124"/>
      <c r="J37" s="62"/>
      <c r="K37" s="107"/>
      <c r="L37" s="653"/>
      <c r="M37" s="143" t="s">
        <v>591</v>
      </c>
      <c r="N37" s="113"/>
      <c r="O37" s="113"/>
      <c r="P37" s="115"/>
      <c r="Q37" s="143" t="s">
        <v>1699</v>
      </c>
      <c r="R37" s="113" t="s">
        <v>1260</v>
      </c>
      <c r="S37" s="113"/>
      <c r="T37" s="711"/>
      <c r="U37" s="144" t="s">
        <v>1261</v>
      </c>
      <c r="V37" s="62"/>
      <c r="W37" s="1661"/>
      <c r="X37" s="1661"/>
      <c r="Y37" s="1661"/>
      <c r="Z37" s="1661"/>
      <c r="AA37" s="1661"/>
      <c r="AB37" s="1661"/>
      <c r="AC37" s="1661"/>
      <c r="AD37" s="1661"/>
      <c r="AE37" s="1661"/>
      <c r="AF37" s="1661"/>
      <c r="AG37" s="1661"/>
      <c r="AH37" s="1661"/>
      <c r="AI37" s="1661"/>
      <c r="AJ37" s="186" t="s">
        <v>1303</v>
      </c>
      <c r="AK37" s="109"/>
      <c r="AL37" s="65"/>
      <c r="AM37" s="65"/>
      <c r="AN37" s="65"/>
      <c r="AO37" s="124"/>
      <c r="AP37" s="62"/>
      <c r="AQ37" s="110"/>
    </row>
    <row r="38" spans="1:43" ht="12" customHeight="1">
      <c r="A38" s="2003"/>
      <c r="B38" s="62"/>
      <c r="C38" s="62"/>
      <c r="D38" s="62"/>
      <c r="E38" s="62"/>
      <c r="F38" s="124"/>
      <c r="G38" s="62"/>
      <c r="H38" s="107"/>
      <c r="I38" s="124"/>
      <c r="J38" s="62"/>
      <c r="K38" s="107"/>
      <c r="L38" s="653"/>
      <c r="M38" s="124" t="s">
        <v>401</v>
      </c>
      <c r="N38" s="62"/>
      <c r="O38" s="62"/>
      <c r="P38" s="107"/>
      <c r="Q38" s="124"/>
      <c r="R38" s="63" t="s">
        <v>1264</v>
      </c>
      <c r="S38" s="62"/>
      <c r="T38" s="711"/>
      <c r="U38" s="123" t="s">
        <v>1261</v>
      </c>
      <c r="V38" s="62"/>
      <c r="W38" s="1661"/>
      <c r="X38" s="1661"/>
      <c r="Y38" s="1661"/>
      <c r="Z38" s="1661"/>
      <c r="AA38" s="1661"/>
      <c r="AB38" s="1661"/>
      <c r="AC38" s="1661"/>
      <c r="AD38" s="1661"/>
      <c r="AE38" s="1661"/>
      <c r="AF38" s="1661"/>
      <c r="AG38" s="1661"/>
      <c r="AH38" s="1661"/>
      <c r="AI38" s="1661"/>
      <c r="AJ38" s="126" t="s">
        <v>1303</v>
      </c>
      <c r="AK38" s="109"/>
      <c r="AL38" s="65"/>
      <c r="AM38" s="65"/>
      <c r="AN38" s="65"/>
      <c r="AO38" s="124"/>
      <c r="AP38" s="62"/>
      <c r="AQ38" s="110"/>
    </row>
    <row r="39" spans="1:43" ht="12" customHeight="1">
      <c r="A39" s="2003"/>
      <c r="B39" s="62"/>
      <c r="C39" s="62"/>
      <c r="D39" s="62"/>
      <c r="E39" s="62"/>
      <c r="F39" s="124"/>
      <c r="G39" s="62"/>
      <c r="H39" s="107"/>
      <c r="I39" s="124"/>
      <c r="J39" s="62"/>
      <c r="K39" s="107"/>
      <c r="L39" s="653"/>
      <c r="M39" s="124"/>
      <c r="N39" s="62"/>
      <c r="O39" s="62"/>
      <c r="P39" s="107"/>
      <c r="Q39" s="187"/>
      <c r="R39" s="181" t="s">
        <v>1556</v>
      </c>
      <c r="S39" s="182"/>
      <c r="T39" s="729"/>
      <c r="U39" s="183" t="s">
        <v>1261</v>
      </c>
      <c r="V39" s="180"/>
      <c r="W39" s="1999"/>
      <c r="X39" s="1999"/>
      <c r="Y39" s="1999"/>
      <c r="Z39" s="1999"/>
      <c r="AA39" s="1999"/>
      <c r="AB39" s="1999"/>
      <c r="AC39" s="1999"/>
      <c r="AD39" s="1999"/>
      <c r="AE39" s="1999"/>
      <c r="AF39" s="1999"/>
      <c r="AG39" s="1999"/>
      <c r="AH39" s="1999"/>
      <c r="AI39" s="1999"/>
      <c r="AJ39" s="184" t="s">
        <v>1303</v>
      </c>
      <c r="AK39" s="109"/>
      <c r="AL39" s="65"/>
      <c r="AM39" s="65"/>
      <c r="AN39" s="65"/>
      <c r="AO39" s="124"/>
      <c r="AP39" s="62"/>
      <c r="AQ39" s="110"/>
    </row>
    <row r="40" spans="1:43" ht="12" customHeight="1">
      <c r="A40" s="2003"/>
      <c r="B40" s="62"/>
      <c r="C40" s="62"/>
      <c r="D40" s="62"/>
      <c r="E40" s="62"/>
      <c r="F40" s="124"/>
      <c r="G40" s="62"/>
      <c r="H40" s="107"/>
      <c r="I40" s="124"/>
      <c r="J40" s="62"/>
      <c r="K40" s="107"/>
      <c r="L40" s="653"/>
      <c r="M40" s="124"/>
      <c r="N40" s="62"/>
      <c r="O40" s="62"/>
      <c r="P40" s="107"/>
      <c r="Q40" s="124" t="s">
        <v>495</v>
      </c>
      <c r="R40" s="62" t="s">
        <v>592</v>
      </c>
      <c r="S40" s="62"/>
      <c r="T40" s="727" t="s">
        <v>1085</v>
      </c>
      <c r="U40" s="62" t="s">
        <v>593</v>
      </c>
      <c r="V40" s="62"/>
      <c r="W40" s="727" t="s">
        <v>1085</v>
      </c>
      <c r="X40" s="62" t="s">
        <v>1557</v>
      </c>
      <c r="Y40" s="62"/>
      <c r="Z40" s="62"/>
      <c r="AA40" s="62"/>
      <c r="AB40" s="727" t="s">
        <v>1085</v>
      </c>
      <c r="AC40" s="63" t="s">
        <v>602</v>
      </c>
      <c r="AD40" s="63"/>
      <c r="AE40" s="63"/>
      <c r="AF40" s="175"/>
      <c r="AG40" s="175"/>
      <c r="AH40" s="175"/>
      <c r="AI40" s="175"/>
      <c r="AJ40" s="185"/>
      <c r="AK40" s="109"/>
      <c r="AL40" s="65"/>
      <c r="AM40" s="65"/>
      <c r="AN40" s="65"/>
      <c r="AO40" s="124"/>
      <c r="AP40" s="62"/>
      <c r="AQ40" s="110"/>
    </row>
    <row r="41" spans="1:43" ht="12" customHeight="1">
      <c r="A41" s="2003"/>
      <c r="B41" s="62"/>
      <c r="C41" s="62"/>
      <c r="D41" s="62"/>
      <c r="E41" s="62"/>
      <c r="F41" s="124"/>
      <c r="G41" s="62"/>
      <c r="H41" s="107"/>
      <c r="I41" s="124"/>
      <c r="J41" s="62"/>
      <c r="K41" s="107"/>
      <c r="L41" s="653"/>
      <c r="M41" s="124"/>
      <c r="N41" s="62"/>
      <c r="O41" s="62"/>
      <c r="P41" s="107"/>
      <c r="Q41" s="124"/>
      <c r="R41" s="62"/>
      <c r="S41" s="62"/>
      <c r="T41" s="727" t="s">
        <v>1085</v>
      </c>
      <c r="U41" s="63" t="s">
        <v>594</v>
      </c>
      <c r="V41" s="63"/>
      <c r="W41" s="63"/>
      <c r="X41" s="1661"/>
      <c r="Y41" s="1661"/>
      <c r="Z41" s="1661"/>
      <c r="AA41" s="1661"/>
      <c r="AB41" s="1661"/>
      <c r="AC41" s="1661"/>
      <c r="AD41" s="1661"/>
      <c r="AE41" s="1661"/>
      <c r="AF41" s="1661"/>
      <c r="AG41" s="1661"/>
      <c r="AH41" s="1661"/>
      <c r="AI41" s="1661"/>
      <c r="AJ41" s="185" t="s">
        <v>1558</v>
      </c>
      <c r="AK41" s="109"/>
      <c r="AL41" s="65"/>
      <c r="AM41" s="65"/>
      <c r="AN41" s="65"/>
      <c r="AO41" s="124"/>
      <c r="AP41" s="62"/>
      <c r="AQ41" s="110"/>
    </row>
    <row r="42" spans="1:43" ht="12" customHeight="1">
      <c r="A42" s="2003"/>
      <c r="B42" s="62"/>
      <c r="C42" s="62"/>
      <c r="D42" s="62"/>
      <c r="E42" s="62"/>
      <c r="F42" s="124"/>
      <c r="G42" s="62"/>
      <c r="H42" s="107"/>
      <c r="I42" s="124"/>
      <c r="J42" s="62"/>
      <c r="K42" s="107"/>
      <c r="L42" s="653"/>
      <c r="M42" s="127"/>
      <c r="N42" s="116"/>
      <c r="O42" s="116"/>
      <c r="P42" s="157"/>
      <c r="Q42" s="124" t="s">
        <v>417</v>
      </c>
      <c r="R42" s="62" t="s">
        <v>595</v>
      </c>
      <c r="S42" s="62"/>
      <c r="T42" s="727" t="s">
        <v>1085</v>
      </c>
      <c r="U42" s="62" t="s">
        <v>1269</v>
      </c>
      <c r="V42" s="62"/>
      <c r="W42" s="62"/>
      <c r="X42" s="62"/>
      <c r="Y42" s="727" t="s">
        <v>1085</v>
      </c>
      <c r="Z42" s="63" t="s">
        <v>594</v>
      </c>
      <c r="AA42" s="62"/>
      <c r="AB42" s="63"/>
      <c r="AC42" s="1973"/>
      <c r="AD42" s="1973"/>
      <c r="AE42" s="1973"/>
      <c r="AF42" s="1973"/>
      <c r="AG42" s="1973"/>
      <c r="AH42" s="1973"/>
      <c r="AI42" s="1973"/>
      <c r="AJ42" s="185" t="s">
        <v>1558</v>
      </c>
      <c r="AK42" s="109"/>
      <c r="AL42" s="65"/>
      <c r="AM42" s="65"/>
      <c r="AN42" s="65"/>
      <c r="AO42" s="124"/>
      <c r="AP42" s="62"/>
      <c r="AQ42" s="110"/>
    </row>
    <row r="43" spans="1:43" ht="12" customHeight="1">
      <c r="A43" s="2003"/>
      <c r="B43" s="62"/>
      <c r="C43" s="62"/>
      <c r="D43" s="62"/>
      <c r="E43" s="62"/>
      <c r="F43" s="124"/>
      <c r="G43" s="62"/>
      <c r="H43" s="107"/>
      <c r="I43" s="124"/>
      <c r="J43" s="62"/>
      <c r="K43" s="107"/>
      <c r="L43" s="653"/>
      <c r="M43" s="143" t="s">
        <v>1715</v>
      </c>
      <c r="N43" s="113"/>
      <c r="O43" s="113"/>
      <c r="P43" s="115"/>
      <c r="Q43" s="143" t="s">
        <v>417</v>
      </c>
      <c r="R43" s="113" t="s">
        <v>1287</v>
      </c>
      <c r="S43" s="113"/>
      <c r="T43" s="113"/>
      <c r="U43" s="113"/>
      <c r="V43" s="113"/>
      <c r="W43" s="113"/>
      <c r="X43" s="113"/>
      <c r="Y43" s="113"/>
      <c r="Z43" s="113"/>
      <c r="AA43" s="113"/>
      <c r="AB43" s="158"/>
      <c r="AC43" s="158"/>
      <c r="AD43" s="113"/>
      <c r="AE43" s="158"/>
      <c r="AF43" s="158"/>
      <c r="AG43" s="113"/>
      <c r="AH43" s="113"/>
      <c r="AI43" s="113"/>
      <c r="AJ43" s="115"/>
      <c r="AK43" s="109"/>
      <c r="AL43" s="65"/>
      <c r="AM43" s="65"/>
      <c r="AN43" s="65"/>
      <c r="AO43" s="124"/>
      <c r="AP43" s="62"/>
      <c r="AQ43" s="110"/>
    </row>
    <row r="44" spans="1:43" ht="12" customHeight="1">
      <c r="A44" s="2003"/>
      <c r="B44" s="62"/>
      <c r="C44" s="62"/>
      <c r="D44" s="62"/>
      <c r="E44" s="62"/>
      <c r="F44" s="124"/>
      <c r="G44" s="62"/>
      <c r="H44" s="107"/>
      <c r="I44" s="124"/>
      <c r="J44" s="62"/>
      <c r="K44" s="107"/>
      <c r="L44" s="654"/>
      <c r="M44" s="127"/>
      <c r="N44" s="116"/>
      <c r="O44" s="116"/>
      <c r="P44" s="157"/>
      <c r="Q44" s="127"/>
      <c r="R44" s="116" t="s">
        <v>1201</v>
      </c>
      <c r="S44" s="1657"/>
      <c r="T44" s="1657"/>
      <c r="U44" s="1657"/>
      <c r="V44" s="1657"/>
      <c r="W44" s="1657"/>
      <c r="X44" s="1657"/>
      <c r="Y44" s="1657"/>
      <c r="Z44" s="1657"/>
      <c r="AA44" s="1657"/>
      <c r="AB44" s="1657"/>
      <c r="AC44" s="1657"/>
      <c r="AD44" s="1657"/>
      <c r="AE44" s="1657"/>
      <c r="AF44" s="1657"/>
      <c r="AG44" s="1657"/>
      <c r="AH44" s="1657"/>
      <c r="AI44" s="1657"/>
      <c r="AJ44" s="157" t="s">
        <v>1202</v>
      </c>
      <c r="AK44" s="109"/>
      <c r="AL44" s="65"/>
      <c r="AM44" s="65"/>
      <c r="AN44" s="65"/>
      <c r="AO44" s="124"/>
      <c r="AP44" s="62"/>
      <c r="AQ44" s="110"/>
    </row>
    <row r="45" spans="1:43" ht="12" customHeight="1">
      <c r="A45" s="2003"/>
      <c r="B45" s="62"/>
      <c r="C45" s="62"/>
      <c r="D45" s="62"/>
      <c r="E45" s="62"/>
      <c r="F45" s="124"/>
      <c r="G45" s="62"/>
      <c r="H45" s="107"/>
      <c r="I45" s="124"/>
      <c r="J45" s="62"/>
      <c r="K45" s="107"/>
      <c r="L45" s="2001" t="s">
        <v>603</v>
      </c>
      <c r="M45" s="143" t="s">
        <v>219</v>
      </c>
      <c r="N45" s="113"/>
      <c r="O45" s="113"/>
      <c r="P45" s="115"/>
      <c r="Q45" s="143" t="s">
        <v>495</v>
      </c>
      <c r="R45" s="113" t="s">
        <v>1260</v>
      </c>
      <c r="S45" s="113"/>
      <c r="T45" s="711"/>
      <c r="U45" s="144" t="s">
        <v>1261</v>
      </c>
      <c r="V45" s="62"/>
      <c r="W45" s="1661"/>
      <c r="X45" s="1661"/>
      <c r="Y45" s="1661"/>
      <c r="Z45" s="1661"/>
      <c r="AA45" s="1661"/>
      <c r="AB45" s="1661"/>
      <c r="AC45" s="1661"/>
      <c r="AD45" s="1661"/>
      <c r="AE45" s="1661"/>
      <c r="AF45" s="1661"/>
      <c r="AG45" s="1661"/>
      <c r="AH45" s="1661"/>
      <c r="AI45" s="1661"/>
      <c r="AJ45" s="186" t="s">
        <v>1303</v>
      </c>
      <c r="AK45" s="109"/>
      <c r="AL45" s="65"/>
      <c r="AM45" s="65"/>
      <c r="AN45" s="65"/>
      <c r="AO45" s="124"/>
      <c r="AP45" s="62"/>
      <c r="AQ45" s="110"/>
    </row>
    <row r="46" spans="1:43" ht="12" customHeight="1">
      <c r="A46" s="2003"/>
      <c r="B46" s="62"/>
      <c r="C46" s="62"/>
      <c r="D46" s="62"/>
      <c r="E46" s="62"/>
      <c r="F46" s="124"/>
      <c r="G46" s="62"/>
      <c r="H46" s="107"/>
      <c r="I46" s="124"/>
      <c r="J46" s="62"/>
      <c r="K46" s="107"/>
      <c r="L46" s="2002"/>
      <c r="M46" s="124" t="s">
        <v>599</v>
      </c>
      <c r="N46" s="62"/>
      <c r="O46" s="62"/>
      <c r="P46" s="107"/>
      <c r="Q46" s="124"/>
      <c r="R46" s="63" t="s">
        <v>1264</v>
      </c>
      <c r="S46" s="62"/>
      <c r="T46" s="711"/>
      <c r="U46" s="123" t="s">
        <v>1261</v>
      </c>
      <c r="V46" s="62"/>
      <c r="W46" s="1661"/>
      <c r="X46" s="1661"/>
      <c r="Y46" s="1661"/>
      <c r="Z46" s="1661"/>
      <c r="AA46" s="1661"/>
      <c r="AB46" s="1661"/>
      <c r="AC46" s="1661"/>
      <c r="AD46" s="1661"/>
      <c r="AE46" s="1661"/>
      <c r="AF46" s="1661"/>
      <c r="AG46" s="1661"/>
      <c r="AH46" s="1661"/>
      <c r="AI46" s="1661"/>
      <c r="AJ46" s="126" t="s">
        <v>1303</v>
      </c>
      <c r="AK46" s="109"/>
      <c r="AL46" s="65"/>
      <c r="AM46" s="65"/>
      <c r="AN46" s="65"/>
      <c r="AO46" s="124"/>
      <c r="AP46" s="62"/>
      <c r="AQ46" s="110"/>
    </row>
    <row r="47" spans="1:43" ht="12" customHeight="1">
      <c r="A47" s="2003"/>
      <c r="B47" s="62"/>
      <c r="C47" s="62"/>
      <c r="D47" s="62"/>
      <c r="E47" s="62"/>
      <c r="F47" s="124"/>
      <c r="G47" s="62"/>
      <c r="H47" s="107"/>
      <c r="I47" s="124"/>
      <c r="J47" s="62"/>
      <c r="K47" s="107"/>
      <c r="L47" s="2002"/>
      <c r="M47" s="124"/>
      <c r="N47" s="62"/>
      <c r="O47" s="62"/>
      <c r="P47" s="107"/>
      <c r="Q47" s="187"/>
      <c r="R47" s="181" t="s">
        <v>1556</v>
      </c>
      <c r="S47" s="182"/>
      <c r="T47" s="729"/>
      <c r="U47" s="183" t="s">
        <v>1261</v>
      </c>
      <c r="V47" s="180"/>
      <c r="W47" s="1999"/>
      <c r="X47" s="1999"/>
      <c r="Y47" s="1999"/>
      <c r="Z47" s="1999"/>
      <c r="AA47" s="1999"/>
      <c r="AB47" s="1999"/>
      <c r="AC47" s="1999"/>
      <c r="AD47" s="1999"/>
      <c r="AE47" s="1999"/>
      <c r="AF47" s="1999"/>
      <c r="AG47" s="1999"/>
      <c r="AH47" s="1999"/>
      <c r="AI47" s="1999"/>
      <c r="AJ47" s="184" t="s">
        <v>1303</v>
      </c>
      <c r="AK47" s="109"/>
      <c r="AL47" s="65"/>
      <c r="AM47" s="65"/>
      <c r="AN47" s="65"/>
      <c r="AO47" s="124"/>
      <c r="AP47" s="62"/>
      <c r="AQ47" s="110"/>
    </row>
    <row r="48" spans="1:43" ht="12" customHeight="1">
      <c r="A48" s="2003"/>
      <c r="B48" s="62"/>
      <c r="C48" s="62"/>
      <c r="D48" s="62"/>
      <c r="E48" s="62"/>
      <c r="F48" s="124"/>
      <c r="G48" s="62"/>
      <c r="H48" s="107"/>
      <c r="I48" s="124"/>
      <c r="J48" s="62"/>
      <c r="K48" s="107"/>
      <c r="L48" s="2002"/>
      <c r="M48" s="124"/>
      <c r="N48" s="62"/>
      <c r="O48" s="62"/>
      <c r="P48" s="107"/>
      <c r="Q48" s="124" t="s">
        <v>495</v>
      </c>
      <c r="R48" s="62" t="s">
        <v>1272</v>
      </c>
      <c r="S48" s="62"/>
      <c r="T48" s="62"/>
      <c r="U48" s="62"/>
      <c r="V48" s="62"/>
      <c r="W48" s="62"/>
      <c r="X48" s="62"/>
      <c r="Y48" s="62"/>
      <c r="Z48" s="62"/>
      <c r="AA48" s="62"/>
      <c r="AB48" s="63"/>
      <c r="AC48" s="63"/>
      <c r="AD48" s="63"/>
      <c r="AE48" s="63"/>
      <c r="AF48" s="62"/>
      <c r="AG48" s="62"/>
      <c r="AH48" s="62"/>
      <c r="AI48" s="62"/>
      <c r="AJ48" s="107"/>
      <c r="AK48" s="109"/>
      <c r="AL48" s="65"/>
      <c r="AM48" s="65"/>
      <c r="AN48" s="65"/>
      <c r="AO48" s="124"/>
      <c r="AP48" s="62"/>
      <c r="AQ48" s="110"/>
    </row>
    <row r="49" spans="1:43" ht="12" customHeight="1">
      <c r="A49" s="2003"/>
      <c r="B49" s="62"/>
      <c r="C49" s="62"/>
      <c r="D49" s="62"/>
      <c r="E49" s="62"/>
      <c r="F49" s="124"/>
      <c r="G49" s="62"/>
      <c r="H49" s="107"/>
      <c r="I49" s="124"/>
      <c r="J49" s="62"/>
      <c r="K49" s="107"/>
      <c r="L49" s="2002"/>
      <c r="M49" s="124"/>
      <c r="N49" s="62"/>
      <c r="O49" s="62"/>
      <c r="P49" s="107"/>
      <c r="Q49" s="124"/>
      <c r="R49" s="125" t="s">
        <v>962</v>
      </c>
      <c r="S49" s="727" t="s">
        <v>1085</v>
      </c>
      <c r="T49" s="62" t="s">
        <v>1269</v>
      </c>
      <c r="U49" s="62"/>
      <c r="V49" s="62"/>
      <c r="W49" s="727" t="s">
        <v>1085</v>
      </c>
      <c r="X49" s="63" t="s">
        <v>1270</v>
      </c>
      <c r="Y49" s="62"/>
      <c r="Z49" s="62"/>
      <c r="AA49" s="1661"/>
      <c r="AB49" s="1661"/>
      <c r="AC49" s="1661"/>
      <c r="AD49" s="1661"/>
      <c r="AE49" s="1661"/>
      <c r="AF49" s="1661"/>
      <c r="AG49" s="1661"/>
      <c r="AH49" s="62" t="s">
        <v>1554</v>
      </c>
      <c r="AI49" s="62"/>
      <c r="AJ49" s="107"/>
      <c r="AK49" s="109"/>
      <c r="AL49" s="65"/>
      <c r="AM49" s="65"/>
      <c r="AN49" s="65"/>
      <c r="AO49" s="124"/>
      <c r="AP49" s="62"/>
      <c r="AQ49" s="110"/>
    </row>
    <row r="50" spans="1:43" ht="12" customHeight="1">
      <c r="A50" s="2003"/>
      <c r="B50" s="62"/>
      <c r="C50" s="62"/>
      <c r="D50" s="62"/>
      <c r="E50" s="62"/>
      <c r="F50" s="124"/>
      <c r="G50" s="62"/>
      <c r="H50" s="107"/>
      <c r="I50" s="124"/>
      <c r="J50" s="62"/>
      <c r="K50" s="107"/>
      <c r="L50" s="2002"/>
      <c r="M50" s="124"/>
      <c r="N50" s="62"/>
      <c r="O50" s="62"/>
      <c r="P50" s="107"/>
      <c r="Q50" s="124"/>
      <c r="R50" s="62" t="s">
        <v>1555</v>
      </c>
      <c r="S50" s="62"/>
      <c r="T50" s="63"/>
      <c r="U50" s="63"/>
      <c r="V50" s="63"/>
      <c r="W50" s="63"/>
      <c r="X50" s="62"/>
      <c r="Y50" s="727" t="s">
        <v>1085</v>
      </c>
      <c r="Z50" s="62" t="s">
        <v>1207</v>
      </c>
      <c r="AA50" s="62"/>
      <c r="AB50" s="63"/>
      <c r="AC50" s="63"/>
      <c r="AD50" s="63"/>
      <c r="AE50" s="63"/>
      <c r="AF50" s="62"/>
      <c r="AG50" s="62"/>
      <c r="AH50" s="62"/>
      <c r="AI50" s="62"/>
      <c r="AJ50" s="107"/>
      <c r="AK50" s="109"/>
      <c r="AL50" s="65"/>
      <c r="AM50" s="65"/>
      <c r="AN50" s="65"/>
      <c r="AO50" s="124"/>
      <c r="AP50" s="62"/>
      <c r="AQ50" s="110"/>
    </row>
    <row r="51" spans="1:43" ht="12" customHeight="1">
      <c r="A51" s="2003"/>
      <c r="B51" s="62"/>
      <c r="C51" s="62"/>
      <c r="D51" s="62"/>
      <c r="E51" s="62"/>
      <c r="F51" s="124"/>
      <c r="G51" s="62"/>
      <c r="H51" s="107"/>
      <c r="I51" s="124"/>
      <c r="J51" s="62"/>
      <c r="K51" s="107"/>
      <c r="L51" s="2002"/>
      <c r="M51" s="124"/>
      <c r="N51" s="62"/>
      <c r="O51" s="62"/>
      <c r="P51" s="107"/>
      <c r="Q51" s="124"/>
      <c r="R51" s="118"/>
      <c r="S51" s="116"/>
      <c r="T51" s="116"/>
      <c r="U51" s="116"/>
      <c r="V51" s="116"/>
      <c r="W51" s="116"/>
      <c r="X51" s="116"/>
      <c r="Y51" s="731" t="s">
        <v>1085</v>
      </c>
      <c r="Z51" s="116" t="s">
        <v>1277</v>
      </c>
      <c r="AA51" s="116"/>
      <c r="AB51" s="116" t="s">
        <v>270</v>
      </c>
      <c r="AC51" s="731" t="s">
        <v>1085</v>
      </c>
      <c r="AD51" s="116" t="s">
        <v>728</v>
      </c>
      <c r="AE51" s="674"/>
      <c r="AF51" s="731" t="s">
        <v>1085</v>
      </c>
      <c r="AG51" s="116" t="s">
        <v>895</v>
      </c>
      <c r="AH51" s="150" t="s">
        <v>761</v>
      </c>
      <c r="AI51" s="116"/>
      <c r="AJ51" s="157"/>
      <c r="AK51" s="109"/>
      <c r="AL51" s="65"/>
      <c r="AM51" s="65"/>
      <c r="AN51" s="65"/>
      <c r="AO51" s="124"/>
      <c r="AP51" s="62"/>
      <c r="AQ51" s="110"/>
    </row>
    <row r="52" spans="1:43" ht="12" customHeight="1">
      <c r="A52" s="2003"/>
      <c r="B52" s="62"/>
      <c r="C52" s="62"/>
      <c r="D52" s="62"/>
      <c r="E52" s="62"/>
      <c r="F52" s="124"/>
      <c r="G52" s="62"/>
      <c r="H52" s="107"/>
      <c r="I52" s="124"/>
      <c r="J52" s="62"/>
      <c r="K52" s="107"/>
      <c r="L52" s="2002"/>
      <c r="M52" s="143" t="s">
        <v>591</v>
      </c>
      <c r="N52" s="113"/>
      <c r="O52" s="113"/>
      <c r="P52" s="115"/>
      <c r="Q52" s="143" t="s">
        <v>1699</v>
      </c>
      <c r="R52" s="62" t="s">
        <v>1260</v>
      </c>
      <c r="S52" s="62"/>
      <c r="T52" s="711"/>
      <c r="U52" s="123" t="s">
        <v>1261</v>
      </c>
      <c r="V52" s="62"/>
      <c r="W52" s="1661"/>
      <c r="X52" s="1661"/>
      <c r="Y52" s="1661"/>
      <c r="Z52" s="1661"/>
      <c r="AA52" s="1661"/>
      <c r="AB52" s="1661"/>
      <c r="AC52" s="1661"/>
      <c r="AD52" s="1661"/>
      <c r="AE52" s="1661"/>
      <c r="AF52" s="1661"/>
      <c r="AG52" s="1661"/>
      <c r="AH52" s="1661"/>
      <c r="AI52" s="1661"/>
      <c r="AJ52" s="126" t="s">
        <v>1303</v>
      </c>
      <c r="AK52" s="109"/>
      <c r="AL52" s="65"/>
      <c r="AM52" s="65"/>
      <c r="AN52" s="65"/>
      <c r="AO52" s="124"/>
      <c r="AP52" s="62"/>
      <c r="AQ52" s="110"/>
    </row>
    <row r="53" spans="1:43" ht="12" customHeight="1">
      <c r="A53" s="2003"/>
      <c r="B53" s="62"/>
      <c r="C53" s="62"/>
      <c r="D53" s="62"/>
      <c r="E53" s="62"/>
      <c r="F53" s="124"/>
      <c r="G53" s="62"/>
      <c r="H53" s="107"/>
      <c r="I53" s="124"/>
      <c r="J53" s="62"/>
      <c r="K53" s="107"/>
      <c r="L53" s="710" t="s">
        <v>1085</v>
      </c>
      <c r="M53" s="124" t="s">
        <v>401</v>
      </c>
      <c r="N53" s="62"/>
      <c r="O53" s="62"/>
      <c r="P53" s="107"/>
      <c r="Q53" s="124"/>
      <c r="R53" s="63" t="s">
        <v>1264</v>
      </c>
      <c r="S53" s="62"/>
      <c r="T53" s="711"/>
      <c r="U53" s="123" t="s">
        <v>1261</v>
      </c>
      <c r="V53" s="62"/>
      <c r="W53" s="1661"/>
      <c r="X53" s="1661"/>
      <c r="Y53" s="1661"/>
      <c r="Z53" s="1661"/>
      <c r="AA53" s="1661"/>
      <c r="AB53" s="1661"/>
      <c r="AC53" s="1661"/>
      <c r="AD53" s="1661"/>
      <c r="AE53" s="1661"/>
      <c r="AF53" s="1661"/>
      <c r="AG53" s="1661"/>
      <c r="AH53" s="1661"/>
      <c r="AI53" s="1661"/>
      <c r="AJ53" s="126" t="s">
        <v>1303</v>
      </c>
      <c r="AK53" s="109"/>
      <c r="AL53" s="65"/>
      <c r="AM53" s="65"/>
      <c r="AN53" s="65"/>
      <c r="AO53" s="124"/>
      <c r="AP53" s="62"/>
      <c r="AQ53" s="110"/>
    </row>
    <row r="54" spans="1:43" ht="12" customHeight="1">
      <c r="A54" s="2003"/>
      <c r="B54" s="62"/>
      <c r="C54" s="62"/>
      <c r="D54" s="62"/>
      <c r="E54" s="62"/>
      <c r="F54" s="124"/>
      <c r="G54" s="62"/>
      <c r="H54" s="107"/>
      <c r="I54" s="124"/>
      <c r="J54" s="62"/>
      <c r="K54" s="107"/>
      <c r="L54" s="2002" t="s">
        <v>164</v>
      </c>
      <c r="M54" s="124"/>
      <c r="N54" s="62"/>
      <c r="O54" s="62"/>
      <c r="P54" s="107"/>
      <c r="Q54" s="187"/>
      <c r="R54" s="181" t="s">
        <v>220</v>
      </c>
      <c r="S54" s="182"/>
      <c r="T54" s="729"/>
      <c r="U54" s="183" t="s">
        <v>1261</v>
      </c>
      <c r="V54" s="180"/>
      <c r="W54" s="1999"/>
      <c r="X54" s="1999"/>
      <c r="Y54" s="1999"/>
      <c r="Z54" s="1999"/>
      <c r="AA54" s="1999"/>
      <c r="AB54" s="1999"/>
      <c r="AC54" s="1999"/>
      <c r="AD54" s="1999"/>
      <c r="AE54" s="1999"/>
      <c r="AF54" s="1999"/>
      <c r="AG54" s="1999"/>
      <c r="AH54" s="1999"/>
      <c r="AI54" s="1999"/>
      <c r="AJ54" s="184" t="s">
        <v>1303</v>
      </c>
      <c r="AK54" s="109"/>
      <c r="AL54" s="65"/>
      <c r="AM54" s="65"/>
      <c r="AN54" s="65"/>
      <c r="AO54" s="124"/>
      <c r="AP54" s="62"/>
      <c r="AQ54" s="110"/>
    </row>
    <row r="55" spans="1:43" ht="12" customHeight="1">
      <c r="A55" s="2003"/>
      <c r="B55" s="62"/>
      <c r="C55" s="62"/>
      <c r="D55" s="62"/>
      <c r="E55" s="62"/>
      <c r="F55" s="124"/>
      <c r="G55" s="62"/>
      <c r="H55" s="107"/>
      <c r="I55" s="124"/>
      <c r="J55" s="62"/>
      <c r="K55" s="107"/>
      <c r="L55" s="2002"/>
      <c r="M55" s="124"/>
      <c r="N55" s="62"/>
      <c r="O55" s="62"/>
      <c r="P55" s="107"/>
      <c r="Q55" s="124" t="s">
        <v>495</v>
      </c>
      <c r="R55" s="62" t="s">
        <v>592</v>
      </c>
      <c r="S55" s="62"/>
      <c r="T55" s="727" t="s">
        <v>1085</v>
      </c>
      <c r="U55" s="62" t="s">
        <v>593</v>
      </c>
      <c r="V55" s="62"/>
      <c r="W55" s="727" t="s">
        <v>1085</v>
      </c>
      <c r="X55" s="62" t="s">
        <v>1557</v>
      </c>
      <c r="Y55" s="62"/>
      <c r="Z55" s="62"/>
      <c r="AA55" s="62"/>
      <c r="AB55" s="727" t="s">
        <v>1085</v>
      </c>
      <c r="AC55" s="63" t="s">
        <v>602</v>
      </c>
      <c r="AD55" s="63"/>
      <c r="AE55" s="63"/>
      <c r="AF55" s="175"/>
      <c r="AG55" s="175"/>
      <c r="AH55" s="175"/>
      <c r="AI55" s="175"/>
      <c r="AJ55" s="185"/>
      <c r="AK55" s="109"/>
      <c r="AL55" s="65"/>
      <c r="AM55" s="65"/>
      <c r="AN55" s="65"/>
      <c r="AO55" s="124"/>
      <c r="AP55" s="62"/>
      <c r="AQ55" s="110"/>
    </row>
    <row r="56" spans="1:43" ht="12" customHeight="1">
      <c r="A56" s="2003"/>
      <c r="B56" s="62"/>
      <c r="C56" s="62"/>
      <c r="D56" s="62"/>
      <c r="E56" s="62"/>
      <c r="F56" s="124"/>
      <c r="G56" s="62"/>
      <c r="H56" s="107"/>
      <c r="I56" s="124"/>
      <c r="J56" s="62"/>
      <c r="K56" s="107"/>
      <c r="L56" s="2002"/>
      <c r="M56" s="124"/>
      <c r="N56" s="62"/>
      <c r="O56" s="62"/>
      <c r="P56" s="107"/>
      <c r="Q56" s="124"/>
      <c r="R56" s="62"/>
      <c r="S56" s="62"/>
      <c r="T56" s="727" t="s">
        <v>1085</v>
      </c>
      <c r="U56" s="63" t="s">
        <v>594</v>
      </c>
      <c r="V56" s="63"/>
      <c r="W56" s="63"/>
      <c r="X56" s="1661"/>
      <c r="Y56" s="1661"/>
      <c r="Z56" s="1661"/>
      <c r="AA56" s="1661"/>
      <c r="AB56" s="1661"/>
      <c r="AC56" s="1661"/>
      <c r="AD56" s="1661"/>
      <c r="AE56" s="1661"/>
      <c r="AF56" s="1661"/>
      <c r="AG56" s="1661"/>
      <c r="AH56" s="1661"/>
      <c r="AI56" s="1661"/>
      <c r="AJ56" s="185" t="s">
        <v>1558</v>
      </c>
      <c r="AK56" s="109"/>
      <c r="AL56" s="65"/>
      <c r="AM56" s="65"/>
      <c r="AN56" s="65"/>
      <c r="AO56" s="124"/>
      <c r="AP56" s="62"/>
      <c r="AQ56" s="110"/>
    </row>
    <row r="57" spans="1:43" ht="12" customHeight="1">
      <c r="A57" s="2003"/>
      <c r="B57" s="62"/>
      <c r="C57" s="62"/>
      <c r="D57" s="62"/>
      <c r="E57" s="62"/>
      <c r="F57" s="124"/>
      <c r="G57" s="62"/>
      <c r="H57" s="107"/>
      <c r="I57" s="124"/>
      <c r="J57" s="62"/>
      <c r="K57" s="107"/>
      <c r="L57" s="2002"/>
      <c r="M57" s="127"/>
      <c r="N57" s="116"/>
      <c r="O57" s="116"/>
      <c r="P57" s="157"/>
      <c r="Q57" s="124" t="s">
        <v>417</v>
      </c>
      <c r="R57" s="62" t="s">
        <v>595</v>
      </c>
      <c r="S57" s="62"/>
      <c r="T57" s="727" t="s">
        <v>1085</v>
      </c>
      <c r="U57" s="62" t="s">
        <v>1269</v>
      </c>
      <c r="V57" s="62"/>
      <c r="W57" s="62"/>
      <c r="X57" s="62"/>
      <c r="Y57" s="727" t="s">
        <v>1085</v>
      </c>
      <c r="Z57" s="63" t="s">
        <v>594</v>
      </c>
      <c r="AA57" s="62"/>
      <c r="AB57" s="63"/>
      <c r="AC57" s="1973"/>
      <c r="AD57" s="1973"/>
      <c r="AE57" s="1973"/>
      <c r="AF57" s="1973"/>
      <c r="AG57" s="1973"/>
      <c r="AH57" s="1973"/>
      <c r="AI57" s="1973"/>
      <c r="AJ57" s="185" t="s">
        <v>1558</v>
      </c>
      <c r="AK57" s="109"/>
      <c r="AL57" s="65"/>
      <c r="AM57" s="65"/>
      <c r="AN57" s="65"/>
      <c r="AO57" s="124"/>
      <c r="AP57" s="62"/>
      <c r="AQ57" s="110"/>
    </row>
    <row r="58" spans="1:43" ht="12" customHeight="1">
      <c r="A58" s="2003"/>
      <c r="B58" s="62"/>
      <c r="C58" s="62"/>
      <c r="D58" s="62"/>
      <c r="E58" s="62"/>
      <c r="F58" s="124"/>
      <c r="G58" s="62"/>
      <c r="H58" s="107"/>
      <c r="I58" s="124"/>
      <c r="J58" s="62"/>
      <c r="K58" s="107"/>
      <c r="L58" s="2002"/>
      <c r="M58" s="143" t="s">
        <v>1715</v>
      </c>
      <c r="N58" s="113"/>
      <c r="O58" s="113"/>
      <c r="P58" s="115"/>
      <c r="Q58" s="143" t="s">
        <v>417</v>
      </c>
      <c r="R58" s="113" t="s">
        <v>1287</v>
      </c>
      <c r="S58" s="113"/>
      <c r="T58" s="113"/>
      <c r="U58" s="113"/>
      <c r="V58" s="113"/>
      <c r="W58" s="113"/>
      <c r="X58" s="113"/>
      <c r="Y58" s="113"/>
      <c r="Z58" s="113"/>
      <c r="AA58" s="113"/>
      <c r="AB58" s="158"/>
      <c r="AC58" s="158"/>
      <c r="AD58" s="113"/>
      <c r="AE58" s="158"/>
      <c r="AF58" s="158"/>
      <c r="AG58" s="113"/>
      <c r="AH58" s="113"/>
      <c r="AI58" s="113"/>
      <c r="AJ58" s="115"/>
      <c r="AK58" s="109"/>
      <c r="AL58" s="65"/>
      <c r="AM58" s="65"/>
      <c r="AN58" s="65"/>
      <c r="AO58" s="124"/>
      <c r="AP58" s="62"/>
      <c r="AQ58" s="110"/>
    </row>
    <row r="59" spans="1:43" ht="12" customHeight="1">
      <c r="A59" s="2003"/>
      <c r="B59" s="62"/>
      <c r="C59" s="62"/>
      <c r="D59" s="62"/>
      <c r="E59" s="62"/>
      <c r="F59" s="124"/>
      <c r="G59" s="62"/>
      <c r="H59" s="107"/>
      <c r="I59" s="127"/>
      <c r="J59" s="116"/>
      <c r="K59" s="157"/>
      <c r="L59" s="653"/>
      <c r="M59" s="124"/>
      <c r="N59" s="62"/>
      <c r="O59" s="62"/>
      <c r="P59" s="107"/>
      <c r="Q59" s="124"/>
      <c r="R59" s="62" t="s">
        <v>1201</v>
      </c>
      <c r="S59" s="1856"/>
      <c r="T59" s="1856"/>
      <c r="U59" s="1856"/>
      <c r="V59" s="1856"/>
      <c r="W59" s="1856"/>
      <c r="X59" s="1856"/>
      <c r="Y59" s="1856"/>
      <c r="Z59" s="1856"/>
      <c r="AA59" s="1856"/>
      <c r="AB59" s="1856"/>
      <c r="AC59" s="1856"/>
      <c r="AD59" s="1856"/>
      <c r="AE59" s="1856"/>
      <c r="AF59" s="1856"/>
      <c r="AG59" s="1856"/>
      <c r="AH59" s="1856"/>
      <c r="AI59" s="1856"/>
      <c r="AJ59" s="107" t="s">
        <v>1202</v>
      </c>
      <c r="AK59" s="109"/>
      <c r="AL59" s="65"/>
      <c r="AM59" s="65"/>
      <c r="AN59" s="65"/>
      <c r="AO59" s="124"/>
      <c r="AP59" s="62"/>
      <c r="AQ59" s="110"/>
    </row>
    <row r="60" spans="1:43" ht="12" customHeight="1">
      <c r="A60" s="2003"/>
      <c r="B60" s="62"/>
      <c r="C60" s="62"/>
      <c r="D60" s="62"/>
      <c r="E60" s="62"/>
      <c r="F60" s="124"/>
      <c r="G60" s="62"/>
      <c r="H60" s="107"/>
      <c r="I60" s="143" t="s">
        <v>611</v>
      </c>
      <c r="J60" s="113"/>
      <c r="K60" s="113"/>
      <c r="L60" s="651"/>
      <c r="M60" s="143" t="s">
        <v>612</v>
      </c>
      <c r="N60" s="113"/>
      <c r="O60" s="113"/>
      <c r="P60" s="115"/>
      <c r="Q60" s="143"/>
      <c r="R60" s="113"/>
      <c r="S60" s="113"/>
      <c r="T60" s="113" t="s">
        <v>613</v>
      </c>
      <c r="U60" s="113"/>
      <c r="V60" s="113"/>
      <c r="W60" s="113"/>
      <c r="X60" s="113"/>
      <c r="Y60" s="113"/>
      <c r="Z60" s="113"/>
      <c r="AA60" s="113"/>
      <c r="AB60" s="158"/>
      <c r="AC60" s="158"/>
      <c r="AD60" s="113"/>
      <c r="AE60" s="113" t="s">
        <v>614</v>
      </c>
      <c r="AF60" s="158"/>
      <c r="AG60" s="113"/>
      <c r="AH60" s="113"/>
      <c r="AI60" s="113"/>
      <c r="AJ60" s="115"/>
      <c r="AK60" s="109"/>
      <c r="AL60" s="65"/>
      <c r="AM60" s="65"/>
      <c r="AN60" s="65"/>
      <c r="AO60" s="124"/>
      <c r="AP60" s="62"/>
      <c r="AQ60" s="110"/>
    </row>
    <row r="61" spans="1:43" ht="12" customHeight="1">
      <c r="A61" s="2003"/>
      <c r="B61" s="62"/>
      <c r="C61" s="62"/>
      <c r="D61" s="62"/>
      <c r="E61" s="62"/>
      <c r="F61" s="124"/>
      <c r="G61" s="62"/>
      <c r="H61" s="107"/>
      <c r="I61" s="124" t="s">
        <v>610</v>
      </c>
      <c r="J61" s="62"/>
      <c r="K61" s="62"/>
      <c r="L61" s="653"/>
      <c r="M61" s="124" t="s">
        <v>615</v>
      </c>
      <c r="N61" s="62"/>
      <c r="O61" s="62"/>
      <c r="P61" s="107"/>
      <c r="Q61" s="124" t="s">
        <v>1201</v>
      </c>
      <c r="R61" s="1661"/>
      <c r="S61" s="1661"/>
      <c r="T61" s="1661"/>
      <c r="U61" s="1661"/>
      <c r="V61" s="1661"/>
      <c r="W61" s="1661"/>
      <c r="X61" s="1661"/>
      <c r="Y61" s="1661"/>
      <c r="Z61" s="1661"/>
      <c r="AA61" s="62" t="s">
        <v>1202</v>
      </c>
      <c r="AB61" s="63" t="s">
        <v>1201</v>
      </c>
      <c r="AC61" s="1658"/>
      <c r="AD61" s="1658"/>
      <c r="AE61" s="1658"/>
      <c r="AF61" s="1658"/>
      <c r="AG61" s="1658"/>
      <c r="AH61" s="1658"/>
      <c r="AI61" s="1658"/>
      <c r="AJ61" s="107" t="s">
        <v>1202</v>
      </c>
      <c r="AK61" s="109"/>
      <c r="AL61" s="65"/>
      <c r="AM61" s="65"/>
      <c r="AN61" s="65"/>
      <c r="AO61" s="124"/>
      <c r="AP61" s="62"/>
      <c r="AQ61" s="110"/>
    </row>
    <row r="62" spans="1:43" ht="12" customHeight="1">
      <c r="A62" s="2003"/>
      <c r="B62" s="62"/>
      <c r="C62" s="62"/>
      <c r="D62" s="62"/>
      <c r="E62" s="62"/>
      <c r="F62" s="124"/>
      <c r="G62" s="62"/>
      <c r="H62" s="107"/>
      <c r="I62" s="124"/>
      <c r="J62" s="62"/>
      <c r="K62" s="62"/>
      <c r="L62" s="653"/>
      <c r="M62" s="124" t="s">
        <v>616</v>
      </c>
      <c r="N62" s="62"/>
      <c r="O62" s="62"/>
      <c r="P62" s="107"/>
      <c r="Q62" s="124" t="s">
        <v>8</v>
      </c>
      <c r="R62" s="1661"/>
      <c r="S62" s="1661"/>
      <c r="T62" s="1661"/>
      <c r="U62" s="1661"/>
      <c r="V62" s="1661"/>
      <c r="W62" s="1661"/>
      <c r="X62" s="1661"/>
      <c r="Y62" s="1661"/>
      <c r="Z62" s="1661"/>
      <c r="AA62" s="62" t="s">
        <v>494</v>
      </c>
      <c r="AB62" s="63" t="s">
        <v>8</v>
      </c>
      <c r="AC62" s="1658"/>
      <c r="AD62" s="1658"/>
      <c r="AE62" s="1658"/>
      <c r="AF62" s="1658"/>
      <c r="AG62" s="1658"/>
      <c r="AH62" s="1658"/>
      <c r="AI62" s="1658"/>
      <c r="AJ62" s="107" t="s">
        <v>494</v>
      </c>
      <c r="AK62" s="109"/>
      <c r="AL62" s="65"/>
      <c r="AM62" s="65"/>
      <c r="AN62" s="65"/>
      <c r="AO62" s="124"/>
      <c r="AP62" s="62"/>
      <c r="AQ62" s="110"/>
    </row>
    <row r="63" spans="1:43" ht="12" customHeight="1">
      <c r="A63" s="2003"/>
      <c r="B63" s="62"/>
      <c r="C63" s="62"/>
      <c r="D63" s="62"/>
      <c r="E63" s="62"/>
      <c r="F63" s="124"/>
      <c r="G63" s="62"/>
      <c r="H63" s="107"/>
      <c r="I63" s="124"/>
      <c r="J63" s="62"/>
      <c r="K63" s="62"/>
      <c r="L63" s="653"/>
      <c r="M63" s="124"/>
      <c r="N63" s="62"/>
      <c r="O63" s="62"/>
      <c r="P63" s="107"/>
      <c r="Q63" s="124" t="s">
        <v>8</v>
      </c>
      <c r="R63" s="1661"/>
      <c r="S63" s="1661"/>
      <c r="T63" s="1661"/>
      <c r="U63" s="1661"/>
      <c r="V63" s="1661"/>
      <c r="W63" s="1661"/>
      <c r="X63" s="1661"/>
      <c r="Y63" s="1661"/>
      <c r="Z63" s="1661"/>
      <c r="AA63" s="62" t="s">
        <v>494</v>
      </c>
      <c r="AB63" s="63" t="s">
        <v>8</v>
      </c>
      <c r="AC63" s="1658"/>
      <c r="AD63" s="1658"/>
      <c r="AE63" s="1658"/>
      <c r="AF63" s="1658"/>
      <c r="AG63" s="1658"/>
      <c r="AH63" s="1658"/>
      <c r="AI63" s="1658"/>
      <c r="AJ63" s="107" t="s">
        <v>494</v>
      </c>
      <c r="AK63" s="109"/>
      <c r="AL63" s="65"/>
      <c r="AM63" s="65"/>
      <c r="AN63" s="65"/>
      <c r="AO63" s="124"/>
      <c r="AP63" s="62"/>
      <c r="AQ63" s="110"/>
    </row>
    <row r="64" spans="1:43" ht="12" customHeight="1">
      <c r="A64" s="2003"/>
      <c r="B64" s="62"/>
      <c r="C64" s="62"/>
      <c r="D64" s="62"/>
      <c r="E64" s="62"/>
      <c r="F64" s="124"/>
      <c r="G64" s="62"/>
      <c r="H64" s="107"/>
      <c r="I64" s="1993" t="s">
        <v>1118</v>
      </c>
      <c r="J64" s="1773"/>
      <c r="K64" s="1773"/>
      <c r="L64" s="1994"/>
      <c r="M64" s="124"/>
      <c r="N64" s="62"/>
      <c r="O64" s="62"/>
      <c r="P64" s="107"/>
      <c r="Q64" s="124" t="s">
        <v>8</v>
      </c>
      <c r="R64" s="1661"/>
      <c r="S64" s="1661"/>
      <c r="T64" s="1661"/>
      <c r="U64" s="1661"/>
      <c r="V64" s="1661"/>
      <c r="W64" s="1661"/>
      <c r="X64" s="1661"/>
      <c r="Y64" s="1661"/>
      <c r="Z64" s="1661"/>
      <c r="AA64" s="62" t="s">
        <v>494</v>
      </c>
      <c r="AB64" s="63" t="s">
        <v>8</v>
      </c>
      <c r="AC64" s="1658"/>
      <c r="AD64" s="1658"/>
      <c r="AE64" s="1658"/>
      <c r="AF64" s="1658"/>
      <c r="AG64" s="1658"/>
      <c r="AH64" s="1658"/>
      <c r="AI64" s="1658"/>
      <c r="AJ64" s="107" t="s">
        <v>494</v>
      </c>
      <c r="AK64" s="109"/>
      <c r="AL64" s="65"/>
      <c r="AM64" s="65"/>
      <c r="AN64" s="65"/>
      <c r="AO64" s="124"/>
      <c r="AP64" s="62"/>
      <c r="AQ64" s="110"/>
    </row>
    <row r="65" spans="1:43" ht="12" customHeight="1">
      <c r="A65" s="2003"/>
      <c r="B65" s="62"/>
      <c r="C65" s="62"/>
      <c r="D65" s="62"/>
      <c r="E65" s="62"/>
      <c r="F65" s="124"/>
      <c r="G65" s="62"/>
      <c r="H65" s="107"/>
      <c r="I65" s="124"/>
      <c r="J65" s="62"/>
      <c r="K65" s="62"/>
      <c r="L65" s="653"/>
      <c r="M65" s="124"/>
      <c r="N65" s="62"/>
      <c r="O65" s="62"/>
      <c r="P65" s="107"/>
      <c r="Q65" s="124" t="s">
        <v>8</v>
      </c>
      <c r="R65" s="1661"/>
      <c r="S65" s="1661"/>
      <c r="T65" s="1661"/>
      <c r="U65" s="1661"/>
      <c r="V65" s="1661"/>
      <c r="W65" s="1661"/>
      <c r="X65" s="1661"/>
      <c r="Y65" s="1661"/>
      <c r="Z65" s="1661"/>
      <c r="AA65" s="62" t="s">
        <v>494</v>
      </c>
      <c r="AB65" s="63" t="s">
        <v>8</v>
      </c>
      <c r="AC65" s="1658"/>
      <c r="AD65" s="1658"/>
      <c r="AE65" s="1658"/>
      <c r="AF65" s="1658"/>
      <c r="AG65" s="1658"/>
      <c r="AH65" s="1658"/>
      <c r="AI65" s="1658"/>
      <c r="AJ65" s="107" t="s">
        <v>494</v>
      </c>
      <c r="AK65" s="109"/>
      <c r="AL65" s="65"/>
      <c r="AM65" s="65"/>
      <c r="AN65" s="65"/>
      <c r="AO65" s="124"/>
      <c r="AP65" s="62"/>
      <c r="AQ65" s="110"/>
    </row>
    <row r="66" spans="1:43" ht="12" customHeight="1">
      <c r="A66" s="2003"/>
      <c r="B66" s="62"/>
      <c r="C66" s="62"/>
      <c r="D66" s="62"/>
      <c r="E66" s="62"/>
      <c r="F66" s="124"/>
      <c r="G66" s="62"/>
      <c r="H66" s="107"/>
      <c r="I66" s="124"/>
      <c r="J66" s="62"/>
      <c r="K66" s="62"/>
      <c r="L66" s="653"/>
      <c r="M66" s="124"/>
      <c r="N66" s="62"/>
      <c r="O66" s="62"/>
      <c r="P66" s="107"/>
      <c r="Q66" s="124" t="s">
        <v>8</v>
      </c>
      <c r="R66" s="1661"/>
      <c r="S66" s="1661"/>
      <c r="T66" s="1661"/>
      <c r="U66" s="1661"/>
      <c r="V66" s="1661"/>
      <c r="W66" s="1661"/>
      <c r="X66" s="1661"/>
      <c r="Y66" s="1661"/>
      <c r="Z66" s="1661"/>
      <c r="AA66" s="62" t="s">
        <v>494</v>
      </c>
      <c r="AB66" s="63" t="s">
        <v>8</v>
      </c>
      <c r="AC66" s="1658"/>
      <c r="AD66" s="1658"/>
      <c r="AE66" s="1658"/>
      <c r="AF66" s="1658"/>
      <c r="AG66" s="1658"/>
      <c r="AH66" s="1658"/>
      <c r="AI66" s="1658"/>
      <c r="AJ66" s="107" t="s">
        <v>494</v>
      </c>
      <c r="AK66" s="109"/>
      <c r="AL66" s="65"/>
      <c r="AM66" s="65"/>
      <c r="AN66" s="65"/>
      <c r="AO66" s="124"/>
      <c r="AP66" s="62"/>
      <c r="AQ66" s="110"/>
    </row>
    <row r="67" spans="1:43" ht="12" customHeight="1" thickBot="1">
      <c r="A67" s="2004"/>
      <c r="B67" s="131"/>
      <c r="C67" s="131"/>
      <c r="D67" s="131"/>
      <c r="E67" s="131"/>
      <c r="F67" s="145"/>
      <c r="G67" s="131"/>
      <c r="H67" s="133"/>
      <c r="I67" s="145"/>
      <c r="J67" s="131"/>
      <c r="K67" s="131"/>
      <c r="L67" s="655"/>
      <c r="M67" s="145"/>
      <c r="N67" s="131"/>
      <c r="O67" s="131"/>
      <c r="P67" s="133"/>
      <c r="Q67" s="145" t="s">
        <v>8</v>
      </c>
      <c r="R67" s="1845"/>
      <c r="S67" s="1845"/>
      <c r="T67" s="1845"/>
      <c r="U67" s="1845"/>
      <c r="V67" s="1845"/>
      <c r="W67" s="1845"/>
      <c r="X67" s="1845"/>
      <c r="Y67" s="1845"/>
      <c r="Z67" s="1845"/>
      <c r="AA67" s="131" t="s">
        <v>494</v>
      </c>
      <c r="AB67" s="66" t="s">
        <v>8</v>
      </c>
      <c r="AC67" s="1845"/>
      <c r="AD67" s="1845"/>
      <c r="AE67" s="1845"/>
      <c r="AF67" s="1845"/>
      <c r="AG67" s="1845"/>
      <c r="AH67" s="1845"/>
      <c r="AI67" s="1845"/>
      <c r="AJ67" s="133" t="s">
        <v>494</v>
      </c>
      <c r="AK67" s="134"/>
      <c r="AL67" s="656"/>
      <c r="AM67" s="656"/>
      <c r="AN67" s="656"/>
      <c r="AO67" s="145"/>
      <c r="AP67" s="131"/>
      <c r="AQ67" s="135"/>
    </row>
    <row r="68" spans="1:43" ht="12" customHeight="1">
      <c r="A68" s="657"/>
      <c r="B68" s="125"/>
      <c r="C68" s="125"/>
      <c r="D68" s="125"/>
      <c r="E68" s="125" t="s">
        <v>1623</v>
      </c>
      <c r="F68" s="62" t="s">
        <v>604</v>
      </c>
      <c r="G68" s="62"/>
      <c r="H68" s="62"/>
      <c r="I68" s="62"/>
      <c r="J68" s="62"/>
      <c r="K68" s="62"/>
      <c r="L68" s="657"/>
      <c r="M68" s="62"/>
      <c r="N68" s="62"/>
      <c r="O68" s="62"/>
      <c r="P68" s="62"/>
      <c r="Q68" s="62"/>
      <c r="R68" s="129"/>
      <c r="S68" s="129"/>
      <c r="T68" s="129"/>
      <c r="U68" s="129"/>
      <c r="V68" s="129"/>
      <c r="W68" s="129"/>
      <c r="X68" s="129"/>
      <c r="Y68" s="129"/>
      <c r="Z68" s="129"/>
      <c r="AA68" s="62"/>
      <c r="AB68" s="63"/>
      <c r="AC68" s="129"/>
      <c r="AD68" s="129"/>
      <c r="AE68" s="129"/>
      <c r="AF68" s="129"/>
      <c r="AG68" s="129"/>
      <c r="AH68" s="129"/>
      <c r="AI68" s="129"/>
      <c r="AJ68" s="62"/>
      <c r="AK68" s="63"/>
      <c r="AL68" s="65"/>
      <c r="AM68" s="65"/>
      <c r="AN68" s="65"/>
      <c r="AO68" s="62"/>
      <c r="AP68" s="62"/>
      <c r="AQ68" s="62"/>
    </row>
    <row r="69" spans="1:43" ht="12" customHeight="1">
      <c r="A69" s="657"/>
      <c r="B69" s="62"/>
      <c r="C69" s="62"/>
      <c r="D69" s="62"/>
      <c r="E69" s="62"/>
      <c r="F69" s="62" t="s">
        <v>605</v>
      </c>
      <c r="G69" s="62"/>
      <c r="H69" s="62"/>
      <c r="I69" s="62"/>
      <c r="J69" s="62"/>
      <c r="K69" s="62"/>
      <c r="L69" s="657"/>
      <c r="M69" s="62"/>
      <c r="N69" s="62"/>
      <c r="O69" s="62"/>
      <c r="P69" s="62"/>
      <c r="Q69" s="62"/>
      <c r="R69" s="129"/>
      <c r="S69" s="129"/>
      <c r="T69" s="129"/>
      <c r="U69" s="129"/>
      <c r="V69" s="129"/>
      <c r="W69" s="129"/>
      <c r="X69" s="129"/>
      <c r="Y69" s="129"/>
      <c r="Z69" s="129"/>
      <c r="AA69" s="62"/>
      <c r="AB69" s="63"/>
      <c r="AC69" s="129"/>
      <c r="AD69" s="129"/>
      <c r="AE69" s="129"/>
      <c r="AF69" s="129"/>
      <c r="AG69" s="129"/>
      <c r="AH69" s="129"/>
      <c r="AI69" s="129"/>
      <c r="AJ69" s="62"/>
      <c r="AK69" s="63"/>
      <c r="AL69" s="65"/>
      <c r="AM69" s="65"/>
      <c r="AN69" s="65"/>
      <c r="AO69" s="62"/>
      <c r="AP69" s="62"/>
      <c r="AQ69" s="62"/>
    </row>
    <row r="70" spans="1:43" ht="12" customHeight="1">
      <c r="A70" s="657"/>
      <c r="B70" s="62"/>
      <c r="C70" s="62"/>
      <c r="D70" s="62"/>
      <c r="E70" s="62"/>
      <c r="F70" s="62" t="s">
        <v>606</v>
      </c>
      <c r="G70" s="62"/>
      <c r="H70" s="62"/>
      <c r="I70" s="62"/>
      <c r="J70" s="62"/>
      <c r="K70" s="62"/>
      <c r="L70" s="657"/>
      <c r="M70" s="62"/>
      <c r="N70" s="62"/>
      <c r="O70" s="62"/>
      <c r="P70" s="62"/>
      <c r="Q70" s="62"/>
      <c r="R70" s="129"/>
      <c r="S70" s="129"/>
      <c r="T70" s="129"/>
      <c r="U70" s="129"/>
      <c r="V70" s="129"/>
      <c r="W70" s="129"/>
      <c r="X70" s="129"/>
      <c r="Y70" s="129"/>
      <c r="Z70" s="129"/>
      <c r="AA70" s="62"/>
      <c r="AB70" s="63"/>
      <c r="AC70" s="129"/>
      <c r="AD70" s="129"/>
      <c r="AE70" s="129"/>
      <c r="AF70" s="129"/>
      <c r="AG70" s="129"/>
      <c r="AH70" s="129"/>
      <c r="AI70" s="129"/>
      <c r="AJ70" s="62"/>
      <c r="AK70" s="63"/>
      <c r="AL70" s="65"/>
      <c r="AM70" s="65"/>
      <c r="AN70" s="65"/>
      <c r="AO70" s="62"/>
      <c r="AP70" s="62"/>
      <c r="AQ70" s="62"/>
    </row>
    <row r="71" spans="1:43" ht="12" customHeight="1">
      <c r="A71" s="62"/>
      <c r="B71" s="62"/>
      <c r="C71" s="62"/>
      <c r="D71" s="62"/>
      <c r="E71" s="62"/>
      <c r="F71" s="62" t="s">
        <v>607</v>
      </c>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581"/>
      <c r="AP71" s="62"/>
      <c r="AQ71" s="62"/>
    </row>
    <row r="72" spans="1:43" ht="12" customHeight="1"/>
    <row r="73" spans="1:43" ht="12" customHeight="1"/>
    <row r="74" spans="1:43" ht="12" customHeight="1"/>
    <row r="75" spans="1:43" ht="12" customHeight="1"/>
    <row r="76" spans="1:43" ht="12" customHeight="1"/>
    <row r="77" spans="1:43" ht="12" customHeight="1"/>
    <row r="78" spans="1:43" ht="12" customHeight="1"/>
    <row r="79" spans="1:43" ht="12" customHeight="1"/>
    <row r="80" spans="1: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78">
    <mergeCell ref="AC67:AI67"/>
    <mergeCell ref="R65:Z65"/>
    <mergeCell ref="AC65:AI65"/>
    <mergeCell ref="R66:Z66"/>
    <mergeCell ref="AC66:AI66"/>
    <mergeCell ref="F12:H12"/>
    <mergeCell ref="F22:H22"/>
    <mergeCell ref="F24:H24"/>
    <mergeCell ref="F26:H26"/>
    <mergeCell ref="R67:Z67"/>
    <mergeCell ref="S59:AI59"/>
    <mergeCell ref="R61:Z61"/>
    <mergeCell ref="AC61:AI61"/>
    <mergeCell ref="R62:Z62"/>
    <mergeCell ref="AC62:AI62"/>
    <mergeCell ref="R63:Z63"/>
    <mergeCell ref="AC63:AI63"/>
    <mergeCell ref="I64:L64"/>
    <mergeCell ref="R64:Z64"/>
    <mergeCell ref="AC64:AI64"/>
    <mergeCell ref="W53:AI53"/>
    <mergeCell ref="L54:L58"/>
    <mergeCell ref="W54:AI54"/>
    <mergeCell ref="X56:AI56"/>
    <mergeCell ref="AC57:AI57"/>
    <mergeCell ref="W47:AI47"/>
    <mergeCell ref="AA49:AG49"/>
    <mergeCell ref="W52:AI52"/>
    <mergeCell ref="AK11:AN11"/>
    <mergeCell ref="AO11:AQ11"/>
    <mergeCell ref="B11:E11"/>
    <mergeCell ref="F11:H11"/>
    <mergeCell ref="I11:L11"/>
    <mergeCell ref="M11:P11"/>
    <mergeCell ref="L21:L25"/>
    <mergeCell ref="W22:AI22"/>
    <mergeCell ref="B21:E21"/>
    <mergeCell ref="W46:AI46"/>
    <mergeCell ref="L45:L52"/>
    <mergeCell ref="AC42:AI42"/>
    <mergeCell ref="S44:AI44"/>
    <mergeCell ref="W45:AI45"/>
    <mergeCell ref="W23:AI23"/>
    <mergeCell ref="W24:AI24"/>
    <mergeCell ref="AD25:AG25"/>
    <mergeCell ref="S36:AI36"/>
    <mergeCell ref="W37:AI37"/>
    <mergeCell ref="W38:AI38"/>
    <mergeCell ref="W39:AI39"/>
    <mergeCell ref="X41:AI41"/>
    <mergeCell ref="B10:E10"/>
    <mergeCell ref="F10:H10"/>
    <mergeCell ref="I10:L10"/>
    <mergeCell ref="A7:AE7"/>
    <mergeCell ref="A12:A67"/>
    <mergeCell ref="L12:L19"/>
    <mergeCell ref="W12:AI12"/>
    <mergeCell ref="W13:AI13"/>
    <mergeCell ref="W14:AI14"/>
    <mergeCell ref="AA16:AG16"/>
    <mergeCell ref="AA18:AG18"/>
    <mergeCell ref="B22:E22"/>
    <mergeCell ref="B28:E28"/>
    <mergeCell ref="F28:H28"/>
    <mergeCell ref="AA27:AE27"/>
    <mergeCell ref="AC29:AF29"/>
    <mergeCell ref="AO10:AQ10"/>
    <mergeCell ref="Q1:T1"/>
    <mergeCell ref="U1:AL1"/>
    <mergeCell ref="AM1:AQ1"/>
    <mergeCell ref="Q2:T4"/>
    <mergeCell ref="U2:AL2"/>
    <mergeCell ref="AM2:AO4"/>
    <mergeCell ref="AP2:AQ4"/>
    <mergeCell ref="U3:AL3"/>
    <mergeCell ref="U4:AL4"/>
    <mergeCell ref="U5:AQ5"/>
    <mergeCell ref="Q5:T5"/>
  </mergeCells>
  <phoneticPr fontId="4"/>
  <dataValidations count="9">
    <dataValidation type="list" allowBlank="1" showInputMessage="1" showErrorMessage="1" sqref="B28" xr:uid="{00000000-0002-0000-1E00-000000000000}">
      <formula1>"□メゾネット,■メゾネット"</formula1>
    </dataValidation>
    <dataValidation type="list" allowBlank="1" showInputMessage="1" showErrorMessage="1" sqref="I64" xr:uid="{00000000-0002-0000-1E00-000001000000}">
      <formula1>"□該当なし,■該当なし"</formula1>
    </dataValidation>
    <dataValidation type="list" allowBlank="1" showInputMessage="1" showErrorMessage="1" sqref="F22" xr:uid="{00000000-0002-0000-1E00-000002000000}">
      <formula1>"□イ,■イ"</formula1>
    </dataValidation>
    <dataValidation type="list" allowBlank="1" showInputMessage="1" showErrorMessage="1" sqref="F24" xr:uid="{00000000-0002-0000-1E00-000003000000}">
      <formula1>"□ロ,■ロ"</formula1>
    </dataValidation>
    <dataValidation type="list" allowBlank="1" showInputMessage="1" showErrorMessage="1" sqref="F26" xr:uid="{00000000-0002-0000-1E00-000004000000}">
      <formula1>"□ハ,■ハ"</formula1>
    </dataValidation>
    <dataValidation type="list" allowBlank="1" showInputMessage="1" showErrorMessage="1" sqref="F28" xr:uid="{00000000-0002-0000-1E00-000005000000}">
      <formula1>"□ニ,■ニ"</formula1>
    </dataValidation>
    <dataValidation type="list" allowBlank="1" showInputMessage="1" showErrorMessage="1" sqref="B22:E22" xr:uid="{00000000-0002-0000-1E00-000006000000}">
      <formula1>"■該当なし,□該当なし"</formula1>
    </dataValidation>
    <dataValidation type="list" allowBlank="1" showInputMessage="1" showErrorMessage="1" sqref="W16 L53 AB40 T40:T42 Y42 W40 V25 Z34 AE33 V33 U32 AF20 AC20 Y28:Y31 W26:W27 AF51 W21 L20 Z25 W49 Y19:Y20 S18 S16 AK12:AK16 W18 AF31 AC31 Y50:Y51 S49 AB55 T55:T57 Y57 W55 AC51" xr:uid="{00000000-0002-0000-1E00-000007000000}">
      <formula1>"■,□"</formula1>
    </dataValidation>
    <dataValidation type="list" allowBlank="1" showInputMessage="1" showErrorMessage="1" sqref="B21:E21" xr:uid="{00000000-0002-0000-1E00-000008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1" unlocked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62"/>
      <c r="B1" s="62"/>
      <c r="C1" s="62"/>
      <c r="D1" s="62"/>
      <c r="E1" s="62"/>
      <c r="F1" s="129"/>
      <c r="G1" s="129"/>
      <c r="H1" s="129"/>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617</v>
      </c>
      <c r="AN1" s="1736"/>
      <c r="AO1" s="1736"/>
      <c r="AP1" s="1736"/>
      <c r="AQ1" s="1743"/>
    </row>
    <row r="2" spans="1:43" ht="12" customHeight="1">
      <c r="A2" s="62"/>
      <c r="B2" s="62"/>
      <c r="C2" s="62"/>
      <c r="D2" s="62"/>
      <c r="E2" s="62"/>
      <c r="F2" s="129"/>
      <c r="G2" s="129"/>
      <c r="H2" s="129"/>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59"/>
      <c r="AM2" s="1860" t="s">
        <v>266</v>
      </c>
      <c r="AN2" s="1861"/>
      <c r="AO2" s="1861"/>
      <c r="AP2" s="1663">
        <v>1</v>
      </c>
      <c r="AQ2" s="1865"/>
    </row>
    <row r="3" spans="1:43" ht="12" customHeight="1">
      <c r="A3" s="62"/>
      <c r="B3" s="62"/>
      <c r="C3" s="62"/>
      <c r="D3" s="62"/>
      <c r="E3" s="62"/>
      <c r="F3" s="129"/>
      <c r="G3" s="129"/>
      <c r="H3" s="129"/>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69"/>
      <c r="AM3" s="1862"/>
      <c r="AN3" s="1735"/>
      <c r="AO3" s="1735"/>
      <c r="AP3" s="1656"/>
      <c r="AQ3" s="1866"/>
    </row>
    <row r="4" spans="1:43" ht="12" customHeight="1">
      <c r="A4" s="62"/>
      <c r="B4" s="62"/>
      <c r="C4" s="62"/>
      <c r="D4" s="62"/>
      <c r="E4" s="62"/>
      <c r="F4" s="129"/>
      <c r="G4" s="129"/>
      <c r="H4" s="129"/>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71"/>
      <c r="AM4" s="1863"/>
      <c r="AN4" s="1864"/>
      <c r="AO4" s="1864"/>
      <c r="AP4" s="1731"/>
      <c r="AQ4" s="1867"/>
    </row>
    <row r="5" spans="1:43" ht="12" customHeight="1">
      <c r="A5" s="62"/>
      <c r="B5" s="62"/>
      <c r="C5" s="62"/>
      <c r="D5" s="62"/>
      <c r="E5" s="62"/>
      <c r="F5" s="129"/>
      <c r="G5" s="129"/>
      <c r="H5" s="129"/>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row>
    <row r="6" spans="1:43" ht="12" customHeight="1">
      <c r="A6" s="62"/>
      <c r="B6" s="62"/>
      <c r="C6" s="62"/>
      <c r="D6" s="62"/>
      <c r="E6" s="62"/>
      <c r="F6" s="129"/>
      <c r="G6" s="129"/>
      <c r="H6" s="129"/>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581"/>
      <c r="AP6" s="62"/>
      <c r="AQ6" s="62"/>
    </row>
    <row r="7" spans="1:43"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62"/>
      <c r="AM7" s="62"/>
      <c r="AN7" s="62"/>
      <c r="AO7" s="125"/>
      <c r="AP7" s="125"/>
      <c r="AQ7" s="125" t="s">
        <v>2816</v>
      </c>
    </row>
    <row r="8" spans="1:43"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62"/>
      <c r="AM8" s="62"/>
      <c r="AN8" s="62"/>
      <c r="AO8" s="125"/>
      <c r="AP8" s="125"/>
      <c r="AQ8" s="125"/>
    </row>
    <row r="9" spans="1:43" ht="12" customHeight="1" thickBot="1">
      <c r="A9" s="155" t="s">
        <v>626</v>
      </c>
      <c r="B9" s="62"/>
      <c r="C9" s="62"/>
      <c r="D9" s="62"/>
      <c r="E9" s="62"/>
      <c r="F9" s="62"/>
      <c r="G9" s="129"/>
      <c r="H9" s="129"/>
      <c r="I9" s="62"/>
      <c r="J9" s="62"/>
      <c r="K9" s="62"/>
      <c r="L9" s="62"/>
      <c r="M9" s="62"/>
      <c r="N9" s="62"/>
      <c r="O9" s="62"/>
      <c r="P9" s="62"/>
      <c r="Q9" s="62"/>
      <c r="R9" s="62"/>
      <c r="S9" s="62"/>
      <c r="T9" s="62"/>
      <c r="U9" s="62"/>
      <c r="V9" s="62"/>
      <c r="W9" s="62"/>
      <c r="X9" s="62"/>
      <c r="Y9" s="62"/>
      <c r="Z9" s="62"/>
      <c r="AA9" s="62"/>
      <c r="AB9" s="62"/>
      <c r="AC9" s="62"/>
      <c r="AD9" s="62"/>
      <c r="AE9" s="62"/>
      <c r="AF9" s="62"/>
      <c r="AG9" s="62" t="s">
        <v>108</v>
      </c>
      <c r="AH9" s="62"/>
      <c r="AI9" s="62"/>
      <c r="AJ9" s="62"/>
      <c r="AK9" s="62"/>
      <c r="AL9" s="62"/>
      <c r="AM9" s="62"/>
      <c r="AN9" s="62"/>
      <c r="AO9" s="581"/>
      <c r="AP9" s="62"/>
      <c r="AQ9" s="62"/>
    </row>
    <row r="10" spans="1:43" ht="12" customHeight="1">
      <c r="A10" s="523"/>
      <c r="B10" s="1687" t="s">
        <v>112</v>
      </c>
      <c r="C10" s="1688"/>
      <c r="D10" s="1688"/>
      <c r="E10" s="1689"/>
      <c r="F10" s="1690" t="s">
        <v>24</v>
      </c>
      <c r="G10" s="1691"/>
      <c r="H10" s="1692"/>
      <c r="I10" s="1690" t="s">
        <v>113</v>
      </c>
      <c r="J10" s="1691"/>
      <c r="K10" s="1691"/>
      <c r="L10" s="1692"/>
      <c r="M10" s="529"/>
      <c r="N10" s="146"/>
      <c r="O10" s="146"/>
      <c r="P10" s="146"/>
      <c r="Q10" s="518"/>
      <c r="R10" s="518"/>
      <c r="S10" s="518"/>
      <c r="T10" s="518"/>
      <c r="U10" s="518"/>
      <c r="V10" s="518" t="s">
        <v>114</v>
      </c>
      <c r="W10" s="518"/>
      <c r="X10" s="518"/>
      <c r="Y10" s="518"/>
      <c r="Z10" s="518"/>
      <c r="AA10" s="518"/>
      <c r="AB10" s="518"/>
      <c r="AC10" s="518"/>
      <c r="AD10" s="518"/>
      <c r="AE10" s="518"/>
      <c r="AF10" s="518"/>
      <c r="AG10" s="518"/>
      <c r="AH10" s="518"/>
      <c r="AI10" s="518"/>
      <c r="AJ10" s="518"/>
      <c r="AK10" s="518"/>
      <c r="AL10" s="648"/>
      <c r="AM10" s="648"/>
      <c r="AN10" s="525" t="s">
        <v>414</v>
      </c>
      <c r="AO10" s="1690" t="s">
        <v>116</v>
      </c>
      <c r="AP10" s="1691"/>
      <c r="AQ10" s="1696"/>
    </row>
    <row r="11" spans="1:43"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649"/>
      <c r="AK11" s="1681" t="s">
        <v>117</v>
      </c>
      <c r="AL11" s="1996"/>
      <c r="AM11" s="1996"/>
      <c r="AN11" s="1997"/>
      <c r="AO11" s="1678" t="s">
        <v>1762</v>
      </c>
      <c r="AP11" s="1679"/>
      <c r="AQ11" s="1697"/>
    </row>
    <row r="12" spans="1:43" ht="12" customHeight="1">
      <c r="A12" s="1846" t="s">
        <v>1242</v>
      </c>
      <c r="B12" s="151" t="s">
        <v>1550</v>
      </c>
      <c r="C12" s="152"/>
      <c r="D12" s="152"/>
      <c r="E12" s="153"/>
      <c r="F12" s="1988" t="str">
        <f>自己評価書表紙!O56</f>
        <v>-</v>
      </c>
      <c r="G12" s="1662"/>
      <c r="H12" s="1989"/>
      <c r="I12" s="529" t="s">
        <v>1551</v>
      </c>
      <c r="J12" s="146"/>
      <c r="K12" s="146"/>
      <c r="L12" s="177"/>
      <c r="M12" s="529" t="s">
        <v>1259</v>
      </c>
      <c r="N12" s="146"/>
      <c r="O12" s="146"/>
      <c r="P12" s="177"/>
      <c r="Q12" s="146" t="s">
        <v>1009</v>
      </c>
      <c r="R12" s="146" t="s">
        <v>1260</v>
      </c>
      <c r="S12" s="146"/>
      <c r="T12" s="728"/>
      <c r="U12" s="178" t="s">
        <v>1261</v>
      </c>
      <c r="V12" s="146"/>
      <c r="W12" s="1998"/>
      <c r="X12" s="1998"/>
      <c r="Y12" s="1998"/>
      <c r="Z12" s="1998"/>
      <c r="AA12" s="1998"/>
      <c r="AB12" s="1998"/>
      <c r="AC12" s="1998"/>
      <c r="AD12" s="1998"/>
      <c r="AE12" s="1998"/>
      <c r="AF12" s="1998"/>
      <c r="AG12" s="1998"/>
      <c r="AH12" s="1998"/>
      <c r="AI12" s="1998"/>
      <c r="AJ12" s="179" t="s">
        <v>1303</v>
      </c>
      <c r="AK12" s="706" t="s">
        <v>1085</v>
      </c>
      <c r="AL12" s="64" t="s">
        <v>161</v>
      </c>
      <c r="AM12" s="64"/>
      <c r="AN12" s="189"/>
      <c r="AO12" s="529"/>
      <c r="AP12" s="146"/>
      <c r="AQ12" s="530"/>
    </row>
    <row r="13" spans="1:43" ht="12" customHeight="1">
      <c r="A13" s="1847"/>
      <c r="B13" s="124" t="s">
        <v>1262</v>
      </c>
      <c r="C13" s="62"/>
      <c r="D13" s="62"/>
      <c r="E13" s="107"/>
      <c r="F13" s="136"/>
      <c r="G13" s="129"/>
      <c r="H13" s="137"/>
      <c r="I13" s="124"/>
      <c r="J13" s="62"/>
      <c r="K13" s="62"/>
      <c r="L13" s="107"/>
      <c r="M13" s="124" t="s">
        <v>1263</v>
      </c>
      <c r="N13" s="62"/>
      <c r="O13" s="62"/>
      <c r="P13" s="107"/>
      <c r="Q13" s="62"/>
      <c r="R13" s="63" t="s">
        <v>1264</v>
      </c>
      <c r="S13" s="62"/>
      <c r="T13" s="711"/>
      <c r="U13" s="123" t="s">
        <v>1261</v>
      </c>
      <c r="V13" s="62"/>
      <c r="W13" s="1661"/>
      <c r="X13" s="1661"/>
      <c r="Y13" s="1661"/>
      <c r="Z13" s="1661"/>
      <c r="AA13" s="1661"/>
      <c r="AB13" s="1661"/>
      <c r="AC13" s="1661"/>
      <c r="AD13" s="1661"/>
      <c r="AE13" s="1661"/>
      <c r="AF13" s="1661"/>
      <c r="AG13" s="1661"/>
      <c r="AH13" s="1661"/>
      <c r="AI13" s="1661"/>
      <c r="AJ13" s="126" t="s">
        <v>1303</v>
      </c>
      <c r="AK13" s="693" t="s">
        <v>1085</v>
      </c>
      <c r="AL13" s="63" t="s">
        <v>1265</v>
      </c>
      <c r="AM13" s="63"/>
      <c r="AN13" s="65"/>
      <c r="AO13" s="124"/>
      <c r="AP13" s="62"/>
      <c r="AQ13" s="110"/>
    </row>
    <row r="14" spans="1:43" ht="12" customHeight="1">
      <c r="A14" s="1847"/>
      <c r="B14" s="124" t="s">
        <v>1266</v>
      </c>
      <c r="C14" s="62"/>
      <c r="D14" s="62"/>
      <c r="E14" s="107"/>
      <c r="F14" s="136"/>
      <c r="G14" s="129"/>
      <c r="H14" s="137"/>
      <c r="I14" s="124" t="s">
        <v>1552</v>
      </c>
      <c r="J14" s="62"/>
      <c r="K14" s="62"/>
      <c r="L14" s="107"/>
      <c r="M14" s="124"/>
      <c r="N14" s="62"/>
      <c r="O14" s="62"/>
      <c r="P14" s="107"/>
      <c r="Q14" s="180"/>
      <c r="R14" s="181" t="s">
        <v>1553</v>
      </c>
      <c r="S14" s="182"/>
      <c r="T14" s="729"/>
      <c r="U14" s="183" t="s">
        <v>1261</v>
      </c>
      <c r="V14" s="180"/>
      <c r="W14" s="1999"/>
      <c r="X14" s="1999"/>
      <c r="Y14" s="1999"/>
      <c r="Z14" s="1999"/>
      <c r="AA14" s="1999"/>
      <c r="AB14" s="1999"/>
      <c r="AC14" s="1999"/>
      <c r="AD14" s="1999"/>
      <c r="AE14" s="1999"/>
      <c r="AF14" s="1999"/>
      <c r="AG14" s="1999"/>
      <c r="AH14" s="1999"/>
      <c r="AI14" s="1999"/>
      <c r="AJ14" s="184" t="s">
        <v>1303</v>
      </c>
      <c r="AK14" s="693" t="s">
        <v>1085</v>
      </c>
      <c r="AL14" s="63" t="s">
        <v>1585</v>
      </c>
      <c r="AM14" s="63"/>
      <c r="AN14" s="190"/>
      <c r="AO14" s="124"/>
      <c r="AP14" s="62"/>
      <c r="AQ14" s="110"/>
    </row>
    <row r="15" spans="1:43" ht="12" customHeight="1">
      <c r="A15" s="1847"/>
      <c r="B15" s="124" t="s">
        <v>1267</v>
      </c>
      <c r="C15" s="62"/>
      <c r="D15" s="62"/>
      <c r="E15" s="107"/>
      <c r="F15" s="136"/>
      <c r="G15" s="129"/>
      <c r="H15" s="137"/>
      <c r="I15" s="124"/>
      <c r="J15" s="62"/>
      <c r="K15" s="62"/>
      <c r="L15" s="107"/>
      <c r="M15" s="124"/>
      <c r="N15" s="62"/>
      <c r="O15" s="62"/>
      <c r="P15" s="107"/>
      <c r="Q15" s="62" t="s">
        <v>417</v>
      </c>
      <c r="R15" s="63" t="s">
        <v>1268</v>
      </c>
      <c r="S15" s="62"/>
      <c r="T15" s="62"/>
      <c r="U15" s="125" t="s">
        <v>416</v>
      </c>
      <c r="V15" s="727" t="s">
        <v>1085</v>
      </c>
      <c r="W15" s="62" t="s">
        <v>1269</v>
      </c>
      <c r="X15" s="62"/>
      <c r="Y15" s="62"/>
      <c r="Z15" s="727" t="s">
        <v>1085</v>
      </c>
      <c r="AA15" s="63" t="s">
        <v>1270</v>
      </c>
      <c r="AB15" s="62"/>
      <c r="AC15" s="62"/>
      <c r="AD15" s="2000"/>
      <c r="AE15" s="2000"/>
      <c r="AF15" s="2000"/>
      <c r="AG15" s="2000"/>
      <c r="AH15" s="62" t="s">
        <v>1554</v>
      </c>
      <c r="AI15" s="62"/>
      <c r="AJ15" s="185"/>
      <c r="AK15" s="693" t="s">
        <v>1085</v>
      </c>
      <c r="AL15" s="63" t="s">
        <v>1607</v>
      </c>
      <c r="AM15" s="63"/>
      <c r="AN15" s="65"/>
      <c r="AO15" s="124"/>
      <c r="AP15" s="62"/>
      <c r="AQ15" s="110"/>
    </row>
    <row r="16" spans="1:43" ht="12" customHeight="1">
      <c r="A16" s="1847"/>
      <c r="B16" s="124" t="s">
        <v>618</v>
      </c>
      <c r="C16" s="62"/>
      <c r="D16" s="62"/>
      <c r="E16" s="107"/>
      <c r="F16" s="136"/>
      <c r="G16" s="129"/>
      <c r="H16" s="137"/>
      <c r="I16" s="124"/>
      <c r="J16" s="62"/>
      <c r="K16" s="62"/>
      <c r="L16" s="107"/>
      <c r="M16" s="124"/>
      <c r="N16" s="62"/>
      <c r="O16" s="62"/>
      <c r="P16" s="107"/>
      <c r="Q16" s="62" t="s">
        <v>97</v>
      </c>
      <c r="R16" s="62" t="s">
        <v>1272</v>
      </c>
      <c r="S16" s="62"/>
      <c r="T16" s="62"/>
      <c r="U16" s="62"/>
      <c r="V16" s="62"/>
      <c r="W16" s="727" t="s">
        <v>1085</v>
      </c>
      <c r="X16" s="63" t="s">
        <v>1273</v>
      </c>
      <c r="Y16" s="62"/>
      <c r="Z16" s="62"/>
      <c r="AA16" s="63"/>
      <c r="AB16" s="62"/>
      <c r="AC16" s="62"/>
      <c r="AD16" s="62"/>
      <c r="AE16" s="62"/>
      <c r="AF16" s="62"/>
      <c r="AG16" s="62"/>
      <c r="AH16" s="62"/>
      <c r="AI16" s="62"/>
      <c r="AJ16" s="107"/>
      <c r="AK16" s="693" t="s">
        <v>1085</v>
      </c>
      <c r="AL16" s="63" t="s">
        <v>1579</v>
      </c>
      <c r="AM16" s="63"/>
      <c r="AN16" s="65"/>
      <c r="AO16" s="124"/>
      <c r="AP16" s="62"/>
      <c r="AQ16" s="110"/>
    </row>
    <row r="17" spans="1:43" ht="12" customHeight="1">
      <c r="A17" s="1847"/>
      <c r="B17" s="124" t="s">
        <v>619</v>
      </c>
      <c r="C17" s="62"/>
      <c r="D17" s="62"/>
      <c r="E17" s="107"/>
      <c r="F17" s="136"/>
      <c r="G17" s="129"/>
      <c r="H17" s="137"/>
      <c r="I17" s="124"/>
      <c r="J17" s="62"/>
      <c r="K17" s="62"/>
      <c r="L17" s="107"/>
      <c r="M17" s="124"/>
      <c r="N17" s="62"/>
      <c r="O17" s="62"/>
      <c r="P17" s="107"/>
      <c r="Q17" s="62"/>
      <c r="R17" s="62"/>
      <c r="S17" s="62"/>
      <c r="T17" s="62"/>
      <c r="U17" s="62"/>
      <c r="V17" s="62"/>
      <c r="W17" s="727" t="s">
        <v>1085</v>
      </c>
      <c r="X17" s="62" t="s">
        <v>1275</v>
      </c>
      <c r="Y17" s="62"/>
      <c r="Z17" s="62" t="s">
        <v>1201</v>
      </c>
      <c r="AA17" s="1661"/>
      <c r="AB17" s="1661"/>
      <c r="AC17" s="1661"/>
      <c r="AD17" s="1661"/>
      <c r="AE17" s="1661"/>
      <c r="AF17" s="62" t="s">
        <v>1202</v>
      </c>
      <c r="AG17" s="62"/>
      <c r="AH17" s="62"/>
      <c r="AI17" s="62"/>
      <c r="AJ17" s="107"/>
      <c r="AK17" s="109"/>
      <c r="AL17" s="65"/>
      <c r="AM17" s="65"/>
      <c r="AN17" s="65"/>
      <c r="AO17" s="124"/>
      <c r="AP17" s="62"/>
      <c r="AQ17" s="110"/>
    </row>
    <row r="18" spans="1:43" ht="12" customHeight="1">
      <c r="A18" s="1847"/>
      <c r="B18" s="124" t="s">
        <v>225</v>
      </c>
      <c r="C18" s="62"/>
      <c r="D18" s="62"/>
      <c r="E18" s="107"/>
      <c r="F18" s="136"/>
      <c r="G18" s="129"/>
      <c r="H18" s="137"/>
      <c r="I18" s="124"/>
      <c r="J18" s="62"/>
      <c r="K18" s="62"/>
      <c r="L18" s="107"/>
      <c r="M18" s="124"/>
      <c r="N18" s="62"/>
      <c r="O18" s="62"/>
      <c r="P18" s="107"/>
      <c r="Q18" s="62"/>
      <c r="R18" s="62"/>
      <c r="S18" s="62"/>
      <c r="T18" s="62"/>
      <c r="U18" s="62"/>
      <c r="V18" s="62"/>
      <c r="W18" s="62"/>
      <c r="X18" s="62"/>
      <c r="Y18" s="727" t="s">
        <v>1085</v>
      </c>
      <c r="Z18" s="62" t="s">
        <v>1269</v>
      </c>
      <c r="AA18" s="62"/>
      <c r="AB18" s="63"/>
      <c r="AC18" s="63"/>
      <c r="AD18" s="63"/>
      <c r="AE18" s="63"/>
      <c r="AF18" s="62"/>
      <c r="AG18" s="62"/>
      <c r="AH18" s="62"/>
      <c r="AI18" s="62"/>
      <c r="AJ18" s="107"/>
      <c r="AK18" s="109"/>
      <c r="AL18" s="65"/>
      <c r="AM18" s="65"/>
      <c r="AN18" s="65"/>
      <c r="AO18" s="124"/>
      <c r="AP18" s="62"/>
      <c r="AQ18" s="110"/>
    </row>
    <row r="19" spans="1:43" ht="12" customHeight="1">
      <c r="A19" s="1847"/>
      <c r="B19" s="124"/>
      <c r="C19" s="62"/>
      <c r="D19" s="62"/>
      <c r="E19" s="107"/>
      <c r="F19" s="136"/>
      <c r="G19" s="129"/>
      <c r="H19" s="137"/>
      <c r="I19" s="124"/>
      <c r="J19" s="62"/>
      <c r="K19" s="62"/>
      <c r="L19" s="107"/>
      <c r="M19" s="124"/>
      <c r="N19" s="581"/>
      <c r="O19" s="581"/>
      <c r="P19" s="650"/>
      <c r="Q19" s="62"/>
      <c r="R19" s="62"/>
      <c r="S19" s="62"/>
      <c r="T19" s="62"/>
      <c r="U19" s="62"/>
      <c r="V19" s="62"/>
      <c r="W19" s="62"/>
      <c r="X19" s="62"/>
      <c r="Y19" s="727" t="s">
        <v>1085</v>
      </c>
      <c r="Z19" s="63" t="s">
        <v>1270</v>
      </c>
      <c r="AA19" s="62"/>
      <c r="AB19" s="62"/>
      <c r="AC19" s="1661"/>
      <c r="AD19" s="1661"/>
      <c r="AE19" s="1661"/>
      <c r="AF19" s="1661"/>
      <c r="AG19" s="62" t="s">
        <v>1202</v>
      </c>
      <c r="AH19" s="62"/>
      <c r="AI19" s="62"/>
      <c r="AJ19" s="107"/>
      <c r="AK19" s="109"/>
      <c r="AL19" s="65"/>
      <c r="AM19" s="65"/>
      <c r="AN19" s="65"/>
      <c r="AO19" s="124"/>
      <c r="AP19" s="62"/>
      <c r="AQ19" s="110"/>
    </row>
    <row r="20" spans="1:43" ht="12" customHeight="1">
      <c r="A20" s="1847"/>
      <c r="B20" s="124"/>
      <c r="C20" s="62"/>
      <c r="D20" s="62"/>
      <c r="E20" s="107"/>
      <c r="F20" s="136"/>
      <c r="G20" s="129"/>
      <c r="H20" s="137"/>
      <c r="I20" s="124"/>
      <c r="J20" s="62"/>
      <c r="K20" s="62"/>
      <c r="L20" s="107"/>
      <c r="M20" s="124"/>
      <c r="N20" s="581"/>
      <c r="O20" s="581"/>
      <c r="P20" s="650"/>
      <c r="Q20" s="62"/>
      <c r="R20" s="62" t="s">
        <v>1555</v>
      </c>
      <c r="S20" s="62"/>
      <c r="T20" s="63"/>
      <c r="U20" s="63"/>
      <c r="V20" s="63"/>
      <c r="W20" s="63"/>
      <c r="X20" s="62"/>
      <c r="Y20" s="727" t="s">
        <v>1085</v>
      </c>
      <c r="Z20" s="62" t="s">
        <v>1207</v>
      </c>
      <c r="AA20" s="62"/>
      <c r="AB20" s="63"/>
      <c r="AC20" s="63"/>
      <c r="AD20" s="63"/>
      <c r="AE20" s="63"/>
      <c r="AF20" s="62"/>
      <c r="AG20" s="62"/>
      <c r="AH20" s="62"/>
      <c r="AI20" s="62"/>
      <c r="AJ20" s="107"/>
      <c r="AK20" s="109"/>
      <c r="AL20" s="65"/>
      <c r="AM20" s="65"/>
      <c r="AN20" s="65"/>
      <c r="AO20" s="124"/>
      <c r="AP20" s="62"/>
      <c r="AQ20" s="110"/>
    </row>
    <row r="21" spans="1:43" ht="12" customHeight="1">
      <c r="A21" s="1847"/>
      <c r="B21" s="1713" t="str">
        <f>IF(自己評価書表紙!A56="□","■選択無","□選択無")</f>
        <v>■選択無</v>
      </c>
      <c r="C21" s="1714"/>
      <c r="D21" s="1714"/>
      <c r="E21" s="1715"/>
      <c r="F21" s="136"/>
      <c r="G21" s="129"/>
      <c r="H21" s="137"/>
      <c r="I21" s="124"/>
      <c r="J21" s="62"/>
      <c r="K21" s="62"/>
      <c r="L21" s="107"/>
      <c r="M21" s="124"/>
      <c r="N21" s="62"/>
      <c r="O21" s="62"/>
      <c r="P21" s="107"/>
      <c r="Q21" s="62"/>
      <c r="R21" s="63"/>
      <c r="S21" s="62"/>
      <c r="T21" s="62"/>
      <c r="U21" s="62"/>
      <c r="V21" s="62"/>
      <c r="W21" s="62"/>
      <c r="X21" s="62"/>
      <c r="Y21" s="727" t="s">
        <v>1085</v>
      </c>
      <c r="Z21" s="62" t="s">
        <v>1277</v>
      </c>
      <c r="AA21" s="62"/>
      <c r="AB21" s="62" t="s">
        <v>270</v>
      </c>
      <c r="AC21" s="727" t="s">
        <v>1085</v>
      </c>
      <c r="AD21" s="62" t="s">
        <v>728</v>
      </c>
      <c r="AF21" s="727" t="s">
        <v>1085</v>
      </c>
      <c r="AG21" s="62" t="s">
        <v>895</v>
      </c>
      <c r="AH21" s="125" t="s">
        <v>761</v>
      </c>
      <c r="AI21" s="62"/>
      <c r="AJ21" s="107"/>
      <c r="AK21" s="109"/>
      <c r="AL21" s="65"/>
      <c r="AM21" s="65"/>
      <c r="AN21" s="65"/>
      <c r="AO21" s="124"/>
      <c r="AP21" s="62"/>
      <c r="AQ21" s="110"/>
    </row>
    <row r="22" spans="1:43" ht="12" customHeight="1">
      <c r="A22" s="1847"/>
      <c r="B22" s="1990" t="s">
        <v>226</v>
      </c>
      <c r="C22" s="1991"/>
      <c r="D22" s="1991"/>
      <c r="E22" s="1992"/>
      <c r="F22" s="1995" t="s">
        <v>1276</v>
      </c>
      <c r="G22" s="1656"/>
      <c r="H22" s="1866"/>
      <c r="I22" s="124"/>
      <c r="J22" s="62"/>
      <c r="K22" s="62"/>
      <c r="L22" s="107"/>
      <c r="M22" s="124"/>
      <c r="N22" s="62"/>
      <c r="O22" s="62"/>
      <c r="P22" s="107"/>
      <c r="Q22" s="62" t="s">
        <v>503</v>
      </c>
      <c r="R22" s="62" t="s">
        <v>1279</v>
      </c>
      <c r="S22" s="62"/>
      <c r="T22" s="62" t="s">
        <v>429</v>
      </c>
      <c r="U22" s="727" t="s">
        <v>1085</v>
      </c>
      <c r="V22" s="62" t="s">
        <v>1280</v>
      </c>
      <c r="W22" s="62"/>
      <c r="X22" s="63"/>
      <c r="Y22" s="62"/>
      <c r="Z22" s="62" t="s">
        <v>1721</v>
      </c>
      <c r="AA22" s="62"/>
      <c r="AB22" s="63"/>
      <c r="AC22" s="63"/>
      <c r="AD22" s="63"/>
      <c r="AE22" s="63"/>
      <c r="AF22" s="62"/>
      <c r="AG22" s="62"/>
      <c r="AH22" s="62"/>
      <c r="AI22" s="62"/>
      <c r="AJ22" s="107"/>
      <c r="AK22" s="109"/>
      <c r="AL22" s="65"/>
      <c r="AM22" s="65"/>
      <c r="AN22" s="65"/>
      <c r="AO22" s="124"/>
      <c r="AP22" s="62"/>
      <c r="AQ22" s="110"/>
    </row>
    <row r="23" spans="1:43" ht="12" customHeight="1">
      <c r="A23" s="1847"/>
      <c r="B23" s="124"/>
      <c r="C23" s="62"/>
      <c r="D23" s="62"/>
      <c r="E23" s="107"/>
      <c r="F23" s="136"/>
      <c r="G23" s="129"/>
      <c r="H23" s="137"/>
      <c r="I23" s="124"/>
      <c r="J23" s="62"/>
      <c r="K23" s="62"/>
      <c r="L23" s="107"/>
      <c r="M23" s="124"/>
      <c r="N23" s="62"/>
      <c r="O23" s="62"/>
      <c r="P23" s="107"/>
      <c r="Q23" s="62"/>
      <c r="R23" s="62" t="s">
        <v>1281</v>
      </c>
      <c r="S23" s="62"/>
      <c r="T23" s="62"/>
      <c r="U23" s="62"/>
      <c r="V23" s="727" t="s">
        <v>1085</v>
      </c>
      <c r="W23" s="62" t="s">
        <v>1282</v>
      </c>
      <c r="X23" s="62"/>
      <c r="Y23" s="62"/>
      <c r="Z23" s="62"/>
      <c r="AA23" s="62"/>
      <c r="AB23" s="62"/>
      <c r="AC23" s="62"/>
      <c r="AD23" s="62"/>
      <c r="AE23" s="727" t="s">
        <v>1085</v>
      </c>
      <c r="AF23" s="62" t="s">
        <v>675</v>
      </c>
      <c r="AG23" s="62"/>
      <c r="AH23" s="62"/>
      <c r="AI23" s="62"/>
      <c r="AJ23" s="107"/>
      <c r="AK23" s="109"/>
      <c r="AL23" s="65"/>
      <c r="AM23" s="65"/>
      <c r="AN23" s="65"/>
      <c r="AO23" s="124"/>
      <c r="AP23" s="62"/>
      <c r="AQ23" s="110"/>
    </row>
    <row r="24" spans="1:43" ht="12" customHeight="1">
      <c r="A24" s="1847"/>
      <c r="B24" s="124"/>
      <c r="C24" s="62"/>
      <c r="D24" s="62"/>
      <c r="E24" s="107"/>
      <c r="F24" s="1995" t="s">
        <v>1278</v>
      </c>
      <c r="G24" s="1656"/>
      <c r="H24" s="1866"/>
      <c r="I24" s="124"/>
      <c r="J24" s="62"/>
      <c r="K24" s="62"/>
      <c r="L24" s="107"/>
      <c r="M24" s="124"/>
      <c r="N24" s="62"/>
      <c r="O24" s="62"/>
      <c r="P24" s="107"/>
      <c r="Q24" s="62"/>
      <c r="R24" s="62" t="s">
        <v>1284</v>
      </c>
      <c r="S24" s="62"/>
      <c r="T24" s="62"/>
      <c r="U24" s="62"/>
      <c r="V24" s="62"/>
      <c r="W24" s="62"/>
      <c r="X24" s="62"/>
      <c r="Y24" s="62"/>
      <c r="Z24" s="727" t="s">
        <v>1085</v>
      </c>
      <c r="AA24" s="62" t="s">
        <v>1285</v>
      </c>
      <c r="AB24" s="62"/>
      <c r="AC24" s="62"/>
      <c r="AD24" s="62"/>
      <c r="AE24" s="62"/>
      <c r="AF24" s="62"/>
      <c r="AG24" s="62"/>
      <c r="AH24" s="62"/>
      <c r="AI24" s="62"/>
      <c r="AJ24" s="107"/>
      <c r="AK24" s="109"/>
      <c r="AL24" s="65"/>
      <c r="AM24" s="65"/>
      <c r="AN24" s="65"/>
      <c r="AO24" s="124"/>
      <c r="AP24" s="62"/>
      <c r="AQ24" s="110"/>
    </row>
    <row r="25" spans="1:43" ht="12" customHeight="1">
      <c r="A25" s="1847"/>
      <c r="B25" s="124"/>
      <c r="C25" s="62"/>
      <c r="D25" s="62"/>
      <c r="E25" s="107"/>
      <c r="F25" s="136"/>
      <c r="G25" s="129"/>
      <c r="H25" s="137"/>
      <c r="I25" s="124"/>
      <c r="J25" s="62"/>
      <c r="K25" s="62"/>
      <c r="L25" s="107"/>
      <c r="M25" s="124"/>
      <c r="N25" s="143" t="s">
        <v>1286</v>
      </c>
      <c r="O25" s="113"/>
      <c r="P25" s="115"/>
      <c r="Q25" s="143" t="s">
        <v>1029</v>
      </c>
      <c r="R25" s="113" t="s">
        <v>1287</v>
      </c>
      <c r="S25" s="113"/>
      <c r="T25" s="113"/>
      <c r="U25" s="113"/>
      <c r="V25" s="113"/>
      <c r="W25" s="158"/>
      <c r="X25" s="141"/>
      <c r="Y25" s="113"/>
      <c r="Z25" s="113"/>
      <c r="AA25" s="113"/>
      <c r="AB25" s="113"/>
      <c r="AC25" s="113"/>
      <c r="AD25" s="113"/>
      <c r="AE25" s="113"/>
      <c r="AF25" s="113"/>
      <c r="AG25" s="113"/>
      <c r="AH25" s="113"/>
      <c r="AI25" s="113"/>
      <c r="AJ25" s="115"/>
      <c r="AK25" s="109"/>
      <c r="AL25" s="65"/>
      <c r="AM25" s="65"/>
      <c r="AN25" s="65"/>
      <c r="AO25" s="124"/>
      <c r="AP25" s="62"/>
      <c r="AQ25" s="110"/>
    </row>
    <row r="26" spans="1:43" ht="12" customHeight="1">
      <c r="A26" s="1847"/>
      <c r="B26" s="124"/>
      <c r="C26" s="62"/>
      <c r="D26" s="62"/>
      <c r="E26" s="107"/>
      <c r="F26" s="1995" t="s">
        <v>1283</v>
      </c>
      <c r="G26" s="1656"/>
      <c r="H26" s="1866"/>
      <c r="I26" s="124"/>
      <c r="J26" s="62"/>
      <c r="K26" s="62"/>
      <c r="L26" s="107"/>
      <c r="M26" s="127"/>
      <c r="N26" s="127" t="s">
        <v>1290</v>
      </c>
      <c r="O26" s="116"/>
      <c r="P26" s="157"/>
      <c r="Q26" s="127"/>
      <c r="R26" s="116" t="s">
        <v>265</v>
      </c>
      <c r="S26" s="1657"/>
      <c r="T26" s="1657"/>
      <c r="U26" s="1657"/>
      <c r="V26" s="1657"/>
      <c r="W26" s="1657"/>
      <c r="X26" s="1657"/>
      <c r="Y26" s="1657"/>
      <c r="Z26" s="1657"/>
      <c r="AA26" s="1657"/>
      <c r="AB26" s="1657"/>
      <c r="AC26" s="1657"/>
      <c r="AD26" s="1657"/>
      <c r="AE26" s="1657"/>
      <c r="AF26" s="1657"/>
      <c r="AG26" s="1657"/>
      <c r="AH26" s="1657"/>
      <c r="AI26" s="1657"/>
      <c r="AJ26" s="107" t="s">
        <v>1367</v>
      </c>
      <c r="AK26" s="109"/>
      <c r="AL26" s="65"/>
      <c r="AM26" s="65"/>
      <c r="AN26" s="65"/>
      <c r="AO26" s="124"/>
      <c r="AP26" s="62"/>
      <c r="AQ26" s="110"/>
    </row>
    <row r="27" spans="1:43" ht="12" customHeight="1">
      <c r="A27" s="1847"/>
      <c r="B27" s="124"/>
      <c r="C27" s="62"/>
      <c r="D27" s="62"/>
      <c r="E27" s="107"/>
      <c r="F27" s="136"/>
      <c r="G27" s="129"/>
      <c r="H27" s="137"/>
      <c r="I27" s="124"/>
      <c r="J27" s="62"/>
      <c r="K27" s="62"/>
      <c r="L27" s="107"/>
      <c r="M27" s="143" t="s">
        <v>591</v>
      </c>
      <c r="N27" s="113"/>
      <c r="O27" s="113"/>
      <c r="P27" s="115"/>
      <c r="Q27" s="62" t="s">
        <v>1699</v>
      </c>
      <c r="R27" s="62" t="s">
        <v>1260</v>
      </c>
      <c r="S27" s="62"/>
      <c r="T27" s="711"/>
      <c r="U27" s="123" t="s">
        <v>1261</v>
      </c>
      <c r="V27" s="62"/>
      <c r="W27" s="1661"/>
      <c r="X27" s="1661"/>
      <c r="Y27" s="1661"/>
      <c r="Z27" s="1661"/>
      <c r="AA27" s="1661"/>
      <c r="AB27" s="1661"/>
      <c r="AC27" s="1661"/>
      <c r="AD27" s="1661"/>
      <c r="AE27" s="1661"/>
      <c r="AF27" s="1661"/>
      <c r="AG27" s="1661"/>
      <c r="AH27" s="1661"/>
      <c r="AI27" s="1661"/>
      <c r="AJ27" s="186" t="s">
        <v>1303</v>
      </c>
      <c r="AK27" s="109"/>
      <c r="AL27" s="65"/>
      <c r="AM27" s="65"/>
      <c r="AN27" s="65"/>
      <c r="AO27" s="124"/>
      <c r="AP27" s="62"/>
      <c r="AQ27" s="110"/>
    </row>
    <row r="28" spans="1:43" ht="12" customHeight="1">
      <c r="A28" s="1847"/>
      <c r="B28" s="1993" t="s">
        <v>1288</v>
      </c>
      <c r="C28" s="1773"/>
      <c r="D28" s="1773"/>
      <c r="E28" s="1994"/>
      <c r="F28" s="1995" t="s">
        <v>1289</v>
      </c>
      <c r="G28" s="1656"/>
      <c r="H28" s="1866"/>
      <c r="I28" s="124"/>
      <c r="J28" s="62"/>
      <c r="K28" s="62"/>
      <c r="L28" s="107"/>
      <c r="M28" s="124" t="s">
        <v>401</v>
      </c>
      <c r="N28" s="62"/>
      <c r="O28" s="62"/>
      <c r="P28" s="107"/>
      <c r="Q28" s="62"/>
      <c r="R28" s="63" t="s">
        <v>1264</v>
      </c>
      <c r="S28" s="62"/>
      <c r="T28" s="711"/>
      <c r="U28" s="123" t="s">
        <v>1261</v>
      </c>
      <c r="V28" s="62"/>
      <c r="W28" s="1661"/>
      <c r="X28" s="1661"/>
      <c r="Y28" s="1661"/>
      <c r="Z28" s="1661"/>
      <c r="AA28" s="1661"/>
      <c r="AB28" s="1661"/>
      <c r="AC28" s="1661"/>
      <c r="AD28" s="1661"/>
      <c r="AE28" s="1661"/>
      <c r="AF28" s="1661"/>
      <c r="AG28" s="1661"/>
      <c r="AH28" s="1661"/>
      <c r="AI28" s="1661"/>
      <c r="AJ28" s="126" t="s">
        <v>1303</v>
      </c>
      <c r="AK28" s="109"/>
      <c r="AL28" s="65"/>
      <c r="AM28" s="65"/>
      <c r="AN28" s="65"/>
      <c r="AO28" s="124"/>
      <c r="AP28" s="62"/>
      <c r="AQ28" s="110"/>
    </row>
    <row r="29" spans="1:43" ht="12" customHeight="1">
      <c r="A29" s="1847"/>
      <c r="B29" s="124"/>
      <c r="C29" s="62"/>
      <c r="D29" s="62"/>
      <c r="E29" s="107"/>
      <c r="F29" s="136"/>
      <c r="G29" s="129"/>
      <c r="H29" s="137"/>
      <c r="I29" s="124"/>
      <c r="J29" s="62"/>
      <c r="K29" s="62"/>
      <c r="L29" s="107"/>
      <c r="M29" s="124"/>
      <c r="N29" s="62"/>
      <c r="O29" s="62"/>
      <c r="P29" s="107"/>
      <c r="Q29" s="180"/>
      <c r="R29" s="181" t="s">
        <v>1556</v>
      </c>
      <c r="S29" s="182"/>
      <c r="T29" s="729"/>
      <c r="U29" s="183" t="s">
        <v>1261</v>
      </c>
      <c r="V29" s="180"/>
      <c r="W29" s="1999"/>
      <c r="X29" s="1999"/>
      <c r="Y29" s="1999"/>
      <c r="Z29" s="1999"/>
      <c r="AA29" s="1999"/>
      <c r="AB29" s="1999"/>
      <c r="AC29" s="1999"/>
      <c r="AD29" s="1999"/>
      <c r="AE29" s="1999"/>
      <c r="AF29" s="1999"/>
      <c r="AG29" s="1999"/>
      <c r="AH29" s="1999"/>
      <c r="AI29" s="1999"/>
      <c r="AJ29" s="184" t="s">
        <v>1303</v>
      </c>
      <c r="AK29" s="109"/>
      <c r="AL29" s="65"/>
      <c r="AM29" s="65"/>
      <c r="AN29" s="65"/>
      <c r="AO29" s="124"/>
      <c r="AP29" s="62"/>
      <c r="AQ29" s="110"/>
    </row>
    <row r="30" spans="1:43" ht="12" customHeight="1">
      <c r="A30" s="1847"/>
      <c r="B30" s="124"/>
      <c r="C30" s="62"/>
      <c r="D30" s="62"/>
      <c r="E30" s="107"/>
      <c r="F30" s="136"/>
      <c r="G30" s="129"/>
      <c r="H30" s="137"/>
      <c r="I30" s="124"/>
      <c r="J30" s="62"/>
      <c r="K30" s="62"/>
      <c r="L30" s="107"/>
      <c r="M30" s="124"/>
      <c r="N30" s="62"/>
      <c r="O30" s="62"/>
      <c r="P30" s="107"/>
      <c r="Q30" s="62" t="s">
        <v>495</v>
      </c>
      <c r="R30" s="62" t="s">
        <v>592</v>
      </c>
      <c r="S30" s="62"/>
      <c r="T30" s="727" t="s">
        <v>1085</v>
      </c>
      <c r="U30" s="62" t="s">
        <v>593</v>
      </c>
      <c r="V30" s="62"/>
      <c r="W30" s="727" t="s">
        <v>1085</v>
      </c>
      <c r="X30" s="62" t="s">
        <v>1557</v>
      </c>
      <c r="Y30" s="62"/>
      <c r="Z30" s="62"/>
      <c r="AA30" s="62"/>
      <c r="AB30" s="727" t="s">
        <v>1085</v>
      </c>
      <c r="AC30" s="63" t="s">
        <v>594</v>
      </c>
      <c r="AD30" s="63"/>
      <c r="AE30" s="63"/>
      <c r="AF30" s="2000"/>
      <c r="AG30" s="2000"/>
      <c r="AH30" s="2000"/>
      <c r="AI30" s="2000"/>
      <c r="AJ30" s="185" t="s">
        <v>1558</v>
      </c>
      <c r="AK30" s="109"/>
      <c r="AL30" s="65"/>
      <c r="AM30" s="65"/>
      <c r="AN30" s="65"/>
      <c r="AO30" s="124"/>
      <c r="AP30" s="62"/>
      <c r="AQ30" s="110"/>
    </row>
    <row r="31" spans="1:43" ht="12" customHeight="1">
      <c r="A31" s="1847"/>
      <c r="B31" s="124"/>
      <c r="C31" s="62"/>
      <c r="D31" s="62"/>
      <c r="E31" s="107"/>
      <c r="F31" s="136"/>
      <c r="G31" s="129"/>
      <c r="H31" s="137"/>
      <c r="I31" s="124"/>
      <c r="J31" s="62"/>
      <c r="K31" s="62"/>
      <c r="L31" s="107"/>
      <c r="M31" s="124"/>
      <c r="N31" s="62"/>
      <c r="O31" s="62"/>
      <c r="P31" s="107"/>
      <c r="Q31" s="62" t="s">
        <v>417</v>
      </c>
      <c r="R31" s="62" t="s">
        <v>595</v>
      </c>
      <c r="S31" s="62"/>
      <c r="T31" s="727" t="s">
        <v>1085</v>
      </c>
      <c r="U31" s="62" t="s">
        <v>1269</v>
      </c>
      <c r="V31" s="62"/>
      <c r="W31" s="62"/>
      <c r="X31" s="62"/>
      <c r="Y31" s="727" t="s">
        <v>1085</v>
      </c>
      <c r="Z31" s="63" t="s">
        <v>594</v>
      </c>
      <c r="AA31" s="62"/>
      <c r="AB31" s="63"/>
      <c r="AC31" s="1658"/>
      <c r="AD31" s="1658"/>
      <c r="AE31" s="1658"/>
      <c r="AF31" s="1658"/>
      <c r="AG31" s="1658"/>
      <c r="AH31" s="1658"/>
      <c r="AI31" s="1658"/>
      <c r="AJ31" s="185" t="s">
        <v>1558</v>
      </c>
      <c r="AK31" s="109"/>
      <c r="AL31" s="65"/>
      <c r="AM31" s="65"/>
      <c r="AN31" s="65"/>
      <c r="AO31" s="124"/>
      <c r="AP31" s="62"/>
      <c r="AQ31" s="110"/>
    </row>
    <row r="32" spans="1:43" ht="12" customHeight="1">
      <c r="A32" s="1847"/>
      <c r="B32" s="124"/>
      <c r="C32" s="62"/>
      <c r="D32" s="62"/>
      <c r="E32" s="107"/>
      <c r="F32" s="136"/>
      <c r="G32" s="129"/>
      <c r="H32" s="137"/>
      <c r="I32" s="124"/>
      <c r="J32" s="62"/>
      <c r="K32" s="62"/>
      <c r="L32" s="107"/>
      <c r="M32" s="143" t="s">
        <v>1715</v>
      </c>
      <c r="N32" s="113"/>
      <c r="O32" s="113"/>
      <c r="P32" s="115"/>
      <c r="Q32" s="113" t="s">
        <v>417</v>
      </c>
      <c r="R32" s="113" t="s">
        <v>1287</v>
      </c>
      <c r="S32" s="113"/>
      <c r="T32" s="113"/>
      <c r="U32" s="113"/>
      <c r="V32" s="113"/>
      <c r="W32" s="113"/>
      <c r="X32" s="113"/>
      <c r="Y32" s="113"/>
      <c r="Z32" s="113"/>
      <c r="AA32" s="113"/>
      <c r="AB32" s="158"/>
      <c r="AC32" s="158"/>
      <c r="AD32" s="113"/>
      <c r="AE32" s="158"/>
      <c r="AF32" s="158"/>
      <c r="AG32" s="113"/>
      <c r="AH32" s="113"/>
      <c r="AI32" s="113"/>
      <c r="AJ32" s="115"/>
      <c r="AK32" s="109"/>
      <c r="AL32" s="65"/>
      <c r="AM32" s="65"/>
      <c r="AN32" s="65"/>
      <c r="AO32" s="124"/>
      <c r="AP32" s="62"/>
      <c r="AQ32" s="110"/>
    </row>
    <row r="33" spans="1:43" ht="12" customHeight="1">
      <c r="A33" s="1847"/>
      <c r="B33" s="124"/>
      <c r="C33" s="62"/>
      <c r="D33" s="62"/>
      <c r="E33" s="107"/>
      <c r="F33" s="548"/>
      <c r="G33" s="163"/>
      <c r="H33" s="549"/>
      <c r="I33" s="127"/>
      <c r="J33" s="116"/>
      <c r="K33" s="116"/>
      <c r="L33" s="157"/>
      <c r="M33" s="127"/>
      <c r="N33" s="116"/>
      <c r="O33" s="116"/>
      <c r="P33" s="157"/>
      <c r="Q33" s="116"/>
      <c r="R33" s="116" t="s">
        <v>1201</v>
      </c>
      <c r="S33" s="1657"/>
      <c r="T33" s="1657"/>
      <c r="U33" s="1657"/>
      <c r="V33" s="1657"/>
      <c r="W33" s="1657"/>
      <c r="X33" s="1657"/>
      <c r="Y33" s="1657"/>
      <c r="Z33" s="1657"/>
      <c r="AA33" s="1657"/>
      <c r="AB33" s="1657"/>
      <c r="AC33" s="1657"/>
      <c r="AD33" s="1657"/>
      <c r="AE33" s="1657"/>
      <c r="AF33" s="1657"/>
      <c r="AG33" s="1657"/>
      <c r="AH33" s="1657"/>
      <c r="AI33" s="1657"/>
      <c r="AJ33" s="157" t="s">
        <v>1202</v>
      </c>
      <c r="AK33" s="109"/>
      <c r="AL33" s="65"/>
      <c r="AM33" s="65"/>
      <c r="AN33" s="65"/>
      <c r="AO33" s="127"/>
      <c r="AP33" s="116"/>
      <c r="AQ33" s="119"/>
    </row>
    <row r="34" spans="1:43" ht="12" customHeight="1">
      <c r="A34" s="1847"/>
      <c r="B34" s="124"/>
      <c r="C34" s="62"/>
      <c r="D34" s="62"/>
      <c r="E34" s="107"/>
      <c r="F34" s="544"/>
      <c r="G34" s="162"/>
      <c r="H34" s="545"/>
      <c r="I34" s="143" t="s">
        <v>1559</v>
      </c>
      <c r="J34" s="113"/>
      <c r="K34" s="115"/>
      <c r="L34" s="2001" t="s">
        <v>596</v>
      </c>
      <c r="M34" s="124" t="s">
        <v>597</v>
      </c>
      <c r="N34" s="62"/>
      <c r="O34" s="62"/>
      <c r="P34" s="107"/>
      <c r="Q34" s="113" t="s">
        <v>1548</v>
      </c>
      <c r="R34" s="113" t="s">
        <v>1260</v>
      </c>
      <c r="S34" s="113"/>
      <c r="T34" s="711"/>
      <c r="U34" s="123" t="s">
        <v>1261</v>
      </c>
      <c r="V34" s="62"/>
      <c r="W34" s="1661"/>
      <c r="X34" s="1661"/>
      <c r="Y34" s="1661"/>
      <c r="Z34" s="1661"/>
      <c r="AA34" s="1661"/>
      <c r="AB34" s="1661"/>
      <c r="AC34" s="1661"/>
      <c r="AD34" s="1661"/>
      <c r="AE34" s="1661"/>
      <c r="AF34" s="1661"/>
      <c r="AG34" s="1661"/>
      <c r="AH34" s="1661"/>
      <c r="AI34" s="1661"/>
      <c r="AJ34" s="186" t="s">
        <v>1303</v>
      </c>
      <c r="AK34" s="696" t="s">
        <v>1085</v>
      </c>
      <c r="AL34" s="158" t="s">
        <v>161</v>
      </c>
      <c r="AM34" s="158"/>
      <c r="AN34" s="652"/>
      <c r="AO34" s="143"/>
      <c r="AP34" s="113"/>
      <c r="AQ34" s="537"/>
    </row>
    <row r="35" spans="1:43" ht="12" customHeight="1">
      <c r="A35" s="1847"/>
      <c r="B35" s="124"/>
      <c r="C35" s="62"/>
      <c r="D35" s="62"/>
      <c r="E35" s="107"/>
      <c r="F35" s="136"/>
      <c r="G35" s="129"/>
      <c r="H35" s="137"/>
      <c r="I35" s="124"/>
      <c r="J35" s="62"/>
      <c r="K35" s="107"/>
      <c r="L35" s="2002"/>
      <c r="M35" s="124" t="s">
        <v>1560</v>
      </c>
      <c r="N35" s="62"/>
      <c r="O35" s="62"/>
      <c r="P35" s="107"/>
      <c r="Q35" s="62"/>
      <c r="R35" s="63" t="s">
        <v>1264</v>
      </c>
      <c r="S35" s="62"/>
      <c r="T35" s="711"/>
      <c r="U35" s="123" t="s">
        <v>1261</v>
      </c>
      <c r="V35" s="62"/>
      <c r="W35" s="1661"/>
      <c r="X35" s="1661"/>
      <c r="Y35" s="1661"/>
      <c r="Z35" s="1661"/>
      <c r="AA35" s="1661"/>
      <c r="AB35" s="1661"/>
      <c r="AC35" s="1661"/>
      <c r="AD35" s="1661"/>
      <c r="AE35" s="1661"/>
      <c r="AF35" s="1661"/>
      <c r="AG35" s="1661"/>
      <c r="AH35" s="1661"/>
      <c r="AI35" s="1661"/>
      <c r="AJ35" s="126" t="s">
        <v>1303</v>
      </c>
      <c r="AK35" s="693" t="s">
        <v>1085</v>
      </c>
      <c r="AL35" s="63" t="s">
        <v>1265</v>
      </c>
      <c r="AM35" s="63"/>
      <c r="AN35" s="65"/>
      <c r="AO35" s="124"/>
      <c r="AP35" s="62"/>
      <c r="AQ35" s="110"/>
    </row>
    <row r="36" spans="1:43" ht="12" customHeight="1">
      <c r="A36" s="1847"/>
      <c r="B36" s="124"/>
      <c r="C36" s="62"/>
      <c r="D36" s="62"/>
      <c r="E36" s="107"/>
      <c r="F36" s="136"/>
      <c r="G36" s="129"/>
      <c r="H36" s="137"/>
      <c r="I36" s="124" t="s">
        <v>598</v>
      </c>
      <c r="J36" s="62"/>
      <c r="K36" s="107"/>
      <c r="L36" s="2002"/>
      <c r="M36" s="124" t="s">
        <v>599</v>
      </c>
      <c r="N36" s="62"/>
      <c r="O36" s="62"/>
      <c r="P36" s="107"/>
      <c r="Q36" s="180"/>
      <c r="R36" s="181" t="s">
        <v>213</v>
      </c>
      <c r="S36" s="182"/>
      <c r="T36" s="729"/>
      <c r="U36" s="183" t="s">
        <v>1261</v>
      </c>
      <c r="V36" s="180"/>
      <c r="W36" s="1999"/>
      <c r="X36" s="1999"/>
      <c r="Y36" s="1999"/>
      <c r="Z36" s="1999"/>
      <c r="AA36" s="1999"/>
      <c r="AB36" s="1999"/>
      <c r="AC36" s="1999"/>
      <c r="AD36" s="1999"/>
      <c r="AE36" s="1999"/>
      <c r="AF36" s="1999"/>
      <c r="AG36" s="1999"/>
      <c r="AH36" s="1999"/>
      <c r="AI36" s="1999"/>
      <c r="AJ36" s="184" t="s">
        <v>1303</v>
      </c>
      <c r="AK36" s="693" t="s">
        <v>1085</v>
      </c>
      <c r="AL36" s="63" t="s">
        <v>1585</v>
      </c>
      <c r="AM36" s="63"/>
      <c r="AN36" s="65"/>
      <c r="AO36" s="124"/>
      <c r="AP36" s="62"/>
      <c r="AQ36" s="110"/>
    </row>
    <row r="37" spans="1:43" ht="12" customHeight="1">
      <c r="A37" s="1847"/>
      <c r="B37" s="124"/>
      <c r="C37" s="62"/>
      <c r="D37" s="62"/>
      <c r="E37" s="107"/>
      <c r="F37" s="136"/>
      <c r="G37" s="129"/>
      <c r="H37" s="137"/>
      <c r="I37" s="124" t="s">
        <v>600</v>
      </c>
      <c r="J37" s="62"/>
      <c r="K37" s="107"/>
      <c r="L37" s="2002"/>
      <c r="M37" s="124"/>
      <c r="N37" s="62"/>
      <c r="O37" s="62"/>
      <c r="P37" s="107"/>
      <c r="Q37" s="62" t="s">
        <v>169</v>
      </c>
      <c r="R37" s="62" t="s">
        <v>214</v>
      </c>
      <c r="S37" s="62"/>
      <c r="T37" s="62"/>
      <c r="U37" s="62"/>
      <c r="V37" s="125"/>
      <c r="W37" s="62"/>
      <c r="X37" s="62"/>
      <c r="Y37" s="62"/>
      <c r="Z37" s="62"/>
      <c r="AA37" s="62"/>
      <c r="AB37" s="63"/>
      <c r="AC37" s="62"/>
      <c r="AD37" s="62"/>
      <c r="AE37" s="175"/>
      <c r="AF37" s="175"/>
      <c r="AG37" s="175"/>
      <c r="AH37" s="175"/>
      <c r="AI37" s="62"/>
      <c r="AJ37" s="62"/>
      <c r="AK37" s="693" t="s">
        <v>1085</v>
      </c>
      <c r="AL37" s="63" t="s">
        <v>1607</v>
      </c>
      <c r="AM37" s="63"/>
      <c r="AN37" s="65"/>
      <c r="AO37" s="124"/>
      <c r="AP37" s="62"/>
      <c r="AQ37" s="110"/>
    </row>
    <row r="38" spans="1:43" ht="12" customHeight="1">
      <c r="A38" s="1847"/>
      <c r="B38" s="124"/>
      <c r="C38" s="62"/>
      <c r="D38" s="62"/>
      <c r="E38" s="107"/>
      <c r="F38" s="136"/>
      <c r="G38" s="129"/>
      <c r="H38" s="137"/>
      <c r="I38" s="124" t="s">
        <v>215</v>
      </c>
      <c r="J38" s="62"/>
      <c r="K38" s="107"/>
      <c r="L38" s="2002"/>
      <c r="M38" s="124"/>
      <c r="N38" s="62"/>
      <c r="O38" s="62"/>
      <c r="P38" s="107"/>
      <c r="Q38" s="62"/>
      <c r="R38" s="125" t="s">
        <v>216</v>
      </c>
      <c r="S38" s="727" t="s">
        <v>1085</v>
      </c>
      <c r="T38" s="62" t="s">
        <v>1269</v>
      </c>
      <c r="U38" s="62"/>
      <c r="V38" s="62"/>
      <c r="W38" s="727" t="s">
        <v>1085</v>
      </c>
      <c r="X38" s="63" t="s">
        <v>1270</v>
      </c>
      <c r="Y38" s="62"/>
      <c r="Z38" s="62"/>
      <c r="AA38" s="1661"/>
      <c r="AB38" s="1661"/>
      <c r="AC38" s="1661"/>
      <c r="AD38" s="1661"/>
      <c r="AE38" s="1661"/>
      <c r="AF38" s="1661"/>
      <c r="AG38" s="1661"/>
      <c r="AH38" s="62" t="s">
        <v>1554</v>
      </c>
      <c r="AI38" s="62"/>
      <c r="AJ38" s="107"/>
      <c r="AK38" s="693" t="s">
        <v>1085</v>
      </c>
      <c r="AL38" s="63" t="s">
        <v>1579</v>
      </c>
      <c r="AM38" s="63"/>
      <c r="AN38" s="65"/>
      <c r="AO38" s="124"/>
      <c r="AP38" s="62"/>
      <c r="AQ38" s="110"/>
    </row>
    <row r="39" spans="1:43" ht="12" customHeight="1">
      <c r="A39" s="1847"/>
      <c r="B39" s="124"/>
      <c r="C39" s="62"/>
      <c r="D39" s="62"/>
      <c r="E39" s="107"/>
      <c r="F39" s="136"/>
      <c r="G39" s="129"/>
      <c r="H39" s="137"/>
      <c r="I39" s="124" t="s">
        <v>217</v>
      </c>
      <c r="J39" s="62"/>
      <c r="K39" s="107"/>
      <c r="L39" s="2002"/>
      <c r="M39" s="124"/>
      <c r="N39" s="62"/>
      <c r="O39" s="62"/>
      <c r="P39" s="107"/>
      <c r="Q39" s="62" t="s">
        <v>417</v>
      </c>
      <c r="R39" s="62" t="s">
        <v>1272</v>
      </c>
      <c r="S39" s="62"/>
      <c r="T39" s="62"/>
      <c r="U39" s="62"/>
      <c r="V39" s="62"/>
      <c r="W39" s="62"/>
      <c r="X39" s="62"/>
      <c r="Y39" s="62"/>
      <c r="Z39" s="62"/>
      <c r="AA39" s="62"/>
      <c r="AB39" s="63"/>
      <c r="AC39" s="63"/>
      <c r="AD39" s="63"/>
      <c r="AE39" s="63"/>
      <c r="AF39" s="62"/>
      <c r="AG39" s="62"/>
      <c r="AH39" s="62"/>
      <c r="AI39" s="62"/>
      <c r="AJ39" s="107"/>
      <c r="AK39" s="109"/>
      <c r="AL39" s="65"/>
      <c r="AM39" s="65"/>
      <c r="AN39" s="65"/>
      <c r="AO39" s="124"/>
      <c r="AP39" s="62"/>
      <c r="AQ39" s="110"/>
    </row>
    <row r="40" spans="1:43" ht="12" customHeight="1">
      <c r="A40" s="1847"/>
      <c r="B40" s="124"/>
      <c r="C40" s="62"/>
      <c r="D40" s="62"/>
      <c r="E40" s="107"/>
      <c r="F40" s="136"/>
      <c r="G40" s="129"/>
      <c r="H40" s="137"/>
      <c r="I40" s="124" t="s">
        <v>218</v>
      </c>
      <c r="J40" s="62"/>
      <c r="K40" s="107"/>
      <c r="L40" s="2002"/>
      <c r="M40" s="124"/>
      <c r="N40" s="62"/>
      <c r="O40" s="62"/>
      <c r="P40" s="107"/>
      <c r="Q40" s="62"/>
      <c r="R40" s="125" t="s">
        <v>962</v>
      </c>
      <c r="S40" s="727" t="s">
        <v>1085</v>
      </c>
      <c r="T40" s="62" t="s">
        <v>1269</v>
      </c>
      <c r="U40" s="62"/>
      <c r="V40" s="62"/>
      <c r="W40" s="727" t="s">
        <v>1085</v>
      </c>
      <c r="X40" s="63" t="s">
        <v>1270</v>
      </c>
      <c r="Y40" s="62"/>
      <c r="Z40" s="62"/>
      <c r="AA40" s="1661"/>
      <c r="AB40" s="1661"/>
      <c r="AC40" s="1661"/>
      <c r="AD40" s="1661"/>
      <c r="AE40" s="1661"/>
      <c r="AF40" s="1661"/>
      <c r="AG40" s="1661"/>
      <c r="AH40" s="62" t="s">
        <v>1554</v>
      </c>
      <c r="AI40" s="62"/>
      <c r="AJ40" s="107"/>
      <c r="AK40" s="109"/>
      <c r="AL40" s="65"/>
      <c r="AM40" s="65"/>
      <c r="AN40" s="65"/>
      <c r="AO40" s="124"/>
      <c r="AP40" s="62"/>
      <c r="AQ40" s="110"/>
    </row>
    <row r="41" spans="1:43" ht="12" customHeight="1">
      <c r="A41" s="1847"/>
      <c r="B41" s="124"/>
      <c r="C41" s="62"/>
      <c r="D41" s="62"/>
      <c r="E41" s="107"/>
      <c r="F41" s="136"/>
      <c r="G41" s="129"/>
      <c r="H41" s="137"/>
      <c r="I41" s="124"/>
      <c r="J41" s="62"/>
      <c r="K41" s="107"/>
      <c r="L41" s="2002"/>
      <c r="M41" s="124"/>
      <c r="N41" s="62"/>
      <c r="O41" s="62"/>
      <c r="P41" s="107"/>
      <c r="Q41" s="62"/>
      <c r="R41" s="62" t="s">
        <v>1555</v>
      </c>
      <c r="S41" s="62"/>
      <c r="T41" s="63"/>
      <c r="U41" s="63"/>
      <c r="V41" s="63"/>
      <c r="W41" s="63"/>
      <c r="X41" s="62"/>
      <c r="Y41" s="727" t="s">
        <v>1085</v>
      </c>
      <c r="Z41" s="62" t="s">
        <v>1207</v>
      </c>
      <c r="AA41" s="62"/>
      <c r="AB41" s="63"/>
      <c r="AC41" s="63"/>
      <c r="AD41" s="63"/>
      <c r="AE41" s="63"/>
      <c r="AF41" s="62"/>
      <c r="AG41" s="62"/>
      <c r="AH41" s="62"/>
      <c r="AI41" s="62"/>
      <c r="AJ41" s="107"/>
      <c r="AK41" s="109"/>
      <c r="AL41" s="65"/>
      <c r="AM41" s="65"/>
      <c r="AN41" s="65"/>
      <c r="AO41" s="124"/>
      <c r="AP41" s="62"/>
      <c r="AQ41" s="110"/>
    </row>
    <row r="42" spans="1:43" ht="12" customHeight="1">
      <c r="A42" s="1847"/>
      <c r="B42" s="124"/>
      <c r="C42" s="62"/>
      <c r="D42" s="62"/>
      <c r="E42" s="107"/>
      <c r="F42" s="1995" t="s">
        <v>1276</v>
      </c>
      <c r="G42" s="1656"/>
      <c r="H42" s="1866"/>
      <c r="I42" s="124"/>
      <c r="J42" s="62"/>
      <c r="K42" s="107"/>
      <c r="L42" s="710" t="s">
        <v>1085</v>
      </c>
      <c r="M42" s="124"/>
      <c r="N42" s="62"/>
      <c r="O42" s="62"/>
      <c r="P42" s="107"/>
      <c r="Q42" s="62"/>
      <c r="R42" s="63"/>
      <c r="S42" s="62"/>
      <c r="T42" s="62"/>
      <c r="U42" s="62"/>
      <c r="V42" s="62"/>
      <c r="W42" s="62"/>
      <c r="X42" s="62"/>
      <c r="Y42" s="727" t="s">
        <v>1085</v>
      </c>
      <c r="Z42" s="62" t="s">
        <v>1277</v>
      </c>
      <c r="AA42" s="62"/>
      <c r="AB42" s="62" t="s">
        <v>270</v>
      </c>
      <c r="AC42" s="727" t="s">
        <v>1085</v>
      </c>
      <c r="AD42" s="62" t="s">
        <v>728</v>
      </c>
      <c r="AF42" s="727" t="s">
        <v>1085</v>
      </c>
      <c r="AG42" s="62" t="s">
        <v>895</v>
      </c>
      <c r="AH42" s="125" t="s">
        <v>761</v>
      </c>
      <c r="AI42" s="62"/>
      <c r="AJ42" s="107"/>
      <c r="AK42" s="109"/>
      <c r="AL42" s="65"/>
      <c r="AM42" s="65"/>
      <c r="AN42" s="65"/>
      <c r="AO42" s="124"/>
      <c r="AP42" s="62"/>
      <c r="AQ42" s="110"/>
    </row>
    <row r="43" spans="1:43" ht="12" customHeight="1">
      <c r="A43" s="1847"/>
      <c r="B43" s="124"/>
      <c r="C43" s="62"/>
      <c r="D43" s="62"/>
      <c r="E43" s="107"/>
      <c r="F43" s="136"/>
      <c r="G43" s="129"/>
      <c r="H43" s="137"/>
      <c r="I43" s="124" t="s">
        <v>227</v>
      </c>
      <c r="J43" s="62"/>
      <c r="K43" s="107"/>
      <c r="L43" s="2002" t="s">
        <v>164</v>
      </c>
      <c r="M43" s="124"/>
      <c r="N43" s="62"/>
      <c r="O43" s="62"/>
      <c r="P43" s="107"/>
      <c r="Q43" s="127" t="s">
        <v>1339</v>
      </c>
      <c r="R43" s="116" t="s">
        <v>601</v>
      </c>
      <c r="S43" s="116"/>
      <c r="T43" s="116"/>
      <c r="U43" s="116"/>
      <c r="V43" s="116"/>
      <c r="W43" s="731" t="s">
        <v>1085</v>
      </c>
      <c r="X43" s="116" t="s">
        <v>1280</v>
      </c>
      <c r="Y43" s="116"/>
      <c r="Z43" s="118"/>
      <c r="AA43" s="116"/>
      <c r="AB43" s="116" t="s">
        <v>1721</v>
      </c>
      <c r="AC43" s="116"/>
      <c r="AD43" s="116"/>
      <c r="AE43" s="118"/>
      <c r="AF43" s="116"/>
      <c r="AG43" s="116"/>
      <c r="AH43" s="116"/>
      <c r="AI43" s="116"/>
      <c r="AJ43" s="157"/>
      <c r="AK43" s="109"/>
      <c r="AL43" s="65"/>
      <c r="AM43" s="65"/>
      <c r="AN43" s="65"/>
      <c r="AO43" s="124"/>
      <c r="AP43" s="62"/>
      <c r="AQ43" s="110"/>
    </row>
    <row r="44" spans="1:43" ht="12" customHeight="1">
      <c r="A44" s="1847"/>
      <c r="B44" s="124"/>
      <c r="C44" s="62"/>
      <c r="D44" s="62"/>
      <c r="E44" s="107"/>
      <c r="F44" s="1995" t="s">
        <v>1278</v>
      </c>
      <c r="G44" s="1656"/>
      <c r="H44" s="1866"/>
      <c r="I44" s="124" t="s">
        <v>620</v>
      </c>
      <c r="J44" s="62"/>
      <c r="K44" s="107"/>
      <c r="L44" s="2002"/>
      <c r="M44" s="143" t="s">
        <v>1259</v>
      </c>
      <c r="N44" s="113"/>
      <c r="O44" s="144"/>
      <c r="P44" s="186"/>
      <c r="Q44" s="62" t="s">
        <v>1009</v>
      </c>
      <c r="R44" s="62" t="s">
        <v>1260</v>
      </c>
      <c r="S44" s="62"/>
      <c r="T44" s="711"/>
      <c r="U44" s="123" t="s">
        <v>1261</v>
      </c>
      <c r="V44" s="62"/>
      <c r="W44" s="1661"/>
      <c r="X44" s="1661"/>
      <c r="Y44" s="1661"/>
      <c r="Z44" s="1661"/>
      <c r="AA44" s="1661"/>
      <c r="AB44" s="1661"/>
      <c r="AC44" s="1661"/>
      <c r="AD44" s="1661"/>
      <c r="AE44" s="1661"/>
      <c r="AF44" s="1661"/>
      <c r="AG44" s="1661"/>
      <c r="AH44" s="1661"/>
      <c r="AI44" s="1661"/>
      <c r="AJ44" s="126" t="s">
        <v>1303</v>
      </c>
      <c r="AK44" s="109"/>
      <c r="AL44" s="65"/>
      <c r="AM44" s="65"/>
      <c r="AN44" s="65"/>
      <c r="AO44" s="124"/>
      <c r="AP44" s="62"/>
      <c r="AQ44" s="110"/>
    </row>
    <row r="45" spans="1:43" ht="12" customHeight="1">
      <c r="A45" s="1847"/>
      <c r="B45" s="124"/>
      <c r="C45" s="62"/>
      <c r="D45" s="62"/>
      <c r="E45" s="107"/>
      <c r="F45" s="136"/>
      <c r="G45" s="129"/>
      <c r="H45" s="137"/>
      <c r="I45" s="124" t="s">
        <v>228</v>
      </c>
      <c r="J45" s="62"/>
      <c r="K45" s="107"/>
      <c r="L45" s="2002"/>
      <c r="M45" s="124" t="s">
        <v>1263</v>
      </c>
      <c r="N45" s="62"/>
      <c r="O45" s="123"/>
      <c r="P45" s="126"/>
      <c r="Q45" s="62"/>
      <c r="R45" s="63" t="s">
        <v>1264</v>
      </c>
      <c r="S45" s="62"/>
      <c r="T45" s="711"/>
      <c r="U45" s="123" t="s">
        <v>1261</v>
      </c>
      <c r="V45" s="62"/>
      <c r="W45" s="1661"/>
      <c r="X45" s="1661"/>
      <c r="Y45" s="1661"/>
      <c r="Z45" s="1661"/>
      <c r="AA45" s="1661"/>
      <c r="AB45" s="1661"/>
      <c r="AC45" s="1661"/>
      <c r="AD45" s="1661"/>
      <c r="AE45" s="1661"/>
      <c r="AF45" s="1661"/>
      <c r="AG45" s="1661"/>
      <c r="AH45" s="1661"/>
      <c r="AI45" s="1661"/>
      <c r="AJ45" s="126" t="s">
        <v>1303</v>
      </c>
      <c r="AK45" s="109"/>
      <c r="AL45" s="65"/>
      <c r="AM45" s="65"/>
      <c r="AN45" s="65"/>
      <c r="AO45" s="124"/>
      <c r="AP45" s="62"/>
      <c r="AQ45" s="110"/>
    </row>
    <row r="46" spans="1:43" ht="12" customHeight="1">
      <c r="A46" s="1847"/>
      <c r="B46" s="124"/>
      <c r="C46" s="62"/>
      <c r="D46" s="62"/>
      <c r="E46" s="107"/>
      <c r="F46" s="1995" t="s">
        <v>1283</v>
      </c>
      <c r="G46" s="1656"/>
      <c r="H46" s="1866"/>
      <c r="I46" s="124" t="s">
        <v>621</v>
      </c>
      <c r="J46" s="62"/>
      <c r="K46" s="107"/>
      <c r="L46" s="2002"/>
      <c r="M46" s="124"/>
      <c r="N46" s="62"/>
      <c r="O46" s="62"/>
      <c r="P46" s="107"/>
      <c r="Q46" s="180"/>
      <c r="R46" s="181" t="s">
        <v>229</v>
      </c>
      <c r="S46" s="182"/>
      <c r="T46" s="729"/>
      <c r="U46" s="183" t="s">
        <v>1261</v>
      </c>
      <c r="V46" s="180"/>
      <c r="W46" s="1999"/>
      <c r="X46" s="1999"/>
      <c r="Y46" s="1999"/>
      <c r="Z46" s="1999"/>
      <c r="AA46" s="1999"/>
      <c r="AB46" s="1999"/>
      <c r="AC46" s="1999"/>
      <c r="AD46" s="1999"/>
      <c r="AE46" s="1999"/>
      <c r="AF46" s="1999"/>
      <c r="AG46" s="1999"/>
      <c r="AH46" s="1999"/>
      <c r="AI46" s="1999"/>
      <c r="AJ46" s="184" t="s">
        <v>1303</v>
      </c>
      <c r="AK46" s="109"/>
      <c r="AL46" s="65"/>
      <c r="AM46" s="65"/>
      <c r="AN46" s="65"/>
      <c r="AO46" s="124"/>
      <c r="AP46" s="62"/>
      <c r="AQ46" s="110"/>
    </row>
    <row r="47" spans="1:43" ht="12" customHeight="1">
      <c r="A47" s="1847"/>
      <c r="B47" s="124"/>
      <c r="C47" s="62"/>
      <c r="D47" s="62"/>
      <c r="E47" s="107"/>
      <c r="F47" s="136"/>
      <c r="G47" s="129"/>
      <c r="H47" s="137"/>
      <c r="I47" s="124"/>
      <c r="J47" s="62"/>
      <c r="K47" s="107"/>
      <c r="L47" s="2002"/>
      <c r="M47" s="124"/>
      <c r="N47" s="62"/>
      <c r="O47" s="62"/>
      <c r="P47" s="107"/>
      <c r="Q47" s="62" t="s">
        <v>495</v>
      </c>
      <c r="R47" s="63" t="s">
        <v>1268</v>
      </c>
      <c r="S47" s="62"/>
      <c r="T47" s="62"/>
      <c r="U47" s="125" t="s">
        <v>416</v>
      </c>
      <c r="V47" s="727" t="s">
        <v>1085</v>
      </c>
      <c r="W47" s="62" t="s">
        <v>1269</v>
      </c>
      <c r="X47" s="62"/>
      <c r="Y47" s="62"/>
      <c r="Z47" s="727" t="s">
        <v>1085</v>
      </c>
      <c r="AA47" s="63" t="s">
        <v>1270</v>
      </c>
      <c r="AB47" s="62"/>
      <c r="AC47" s="62"/>
      <c r="AD47" s="2000"/>
      <c r="AE47" s="2000"/>
      <c r="AF47" s="2000"/>
      <c r="AG47" s="2000"/>
      <c r="AH47" s="62" t="s">
        <v>1554</v>
      </c>
      <c r="AI47" s="62"/>
      <c r="AJ47" s="185"/>
      <c r="AK47" s="109"/>
      <c r="AL47" s="65"/>
      <c r="AM47" s="65"/>
      <c r="AN47" s="65"/>
      <c r="AO47" s="124"/>
      <c r="AP47" s="62"/>
      <c r="AQ47" s="110"/>
    </row>
    <row r="48" spans="1:43" ht="12" customHeight="1">
      <c r="A48" s="1847"/>
      <c r="B48" s="124"/>
      <c r="C48" s="62"/>
      <c r="D48" s="62"/>
      <c r="E48" s="107"/>
      <c r="F48" s="1995" t="s">
        <v>1289</v>
      </c>
      <c r="G48" s="1656"/>
      <c r="H48" s="1866"/>
      <c r="I48" s="124"/>
      <c r="J48" s="62"/>
      <c r="K48" s="107"/>
      <c r="L48" s="653"/>
      <c r="M48" s="124"/>
      <c r="N48" s="62"/>
      <c r="O48" s="62"/>
      <c r="P48" s="107"/>
      <c r="Q48" s="62" t="s">
        <v>417</v>
      </c>
      <c r="R48" s="62" t="s">
        <v>1272</v>
      </c>
      <c r="S48" s="62"/>
      <c r="T48" s="62"/>
      <c r="U48" s="62"/>
      <c r="V48" s="62"/>
      <c r="W48" s="727" t="s">
        <v>1085</v>
      </c>
      <c r="X48" s="63" t="s">
        <v>1273</v>
      </c>
      <c r="Y48" s="62"/>
      <c r="Z48" s="62"/>
      <c r="AA48" s="63"/>
      <c r="AB48" s="62"/>
      <c r="AC48" s="62"/>
      <c r="AD48" s="62"/>
      <c r="AE48" s="62"/>
      <c r="AF48" s="62"/>
      <c r="AG48" s="62"/>
      <c r="AH48" s="62"/>
      <c r="AI48" s="62"/>
      <c r="AJ48" s="107"/>
      <c r="AK48" s="109"/>
      <c r="AL48" s="65"/>
      <c r="AM48" s="65"/>
      <c r="AN48" s="65"/>
      <c r="AO48" s="124"/>
      <c r="AP48" s="62"/>
      <c r="AQ48" s="110"/>
    </row>
    <row r="49" spans="1:43" ht="12" customHeight="1">
      <c r="A49" s="1847"/>
      <c r="B49" s="124"/>
      <c r="C49" s="62"/>
      <c r="D49" s="62"/>
      <c r="E49" s="107"/>
      <c r="F49" s="136"/>
      <c r="G49" s="129"/>
      <c r="H49" s="137"/>
      <c r="I49" s="124"/>
      <c r="J49" s="62"/>
      <c r="K49" s="107"/>
      <c r="L49" s="653"/>
      <c r="M49" s="124"/>
      <c r="N49" s="62"/>
      <c r="O49" s="62"/>
      <c r="P49" s="107"/>
      <c r="Q49" s="62"/>
      <c r="R49" s="62"/>
      <c r="S49" s="62"/>
      <c r="T49" s="62"/>
      <c r="U49" s="62"/>
      <c r="V49" s="62"/>
      <c r="W49" s="727" t="s">
        <v>1085</v>
      </c>
      <c r="X49" s="62" t="s">
        <v>1275</v>
      </c>
      <c r="Y49" s="62"/>
      <c r="Z49" s="62" t="s">
        <v>1201</v>
      </c>
      <c r="AA49" s="1661"/>
      <c r="AB49" s="1661"/>
      <c r="AC49" s="1661"/>
      <c r="AD49" s="1661"/>
      <c r="AE49" s="1661"/>
      <c r="AF49" s="62" t="s">
        <v>1202</v>
      </c>
      <c r="AG49" s="62"/>
      <c r="AH49" s="62"/>
      <c r="AI49" s="62"/>
      <c r="AJ49" s="107"/>
      <c r="AK49" s="109"/>
      <c r="AL49" s="65"/>
      <c r="AM49" s="65"/>
      <c r="AN49" s="65"/>
      <c r="AO49" s="124"/>
      <c r="AP49" s="62"/>
      <c r="AQ49" s="110"/>
    </row>
    <row r="50" spans="1:43" ht="12" customHeight="1">
      <c r="A50" s="1847"/>
      <c r="B50" s="124"/>
      <c r="C50" s="62"/>
      <c r="D50" s="62"/>
      <c r="E50" s="107"/>
      <c r="F50" s="136"/>
      <c r="G50" s="129"/>
      <c r="H50" s="137"/>
      <c r="I50" s="124"/>
      <c r="J50" s="62"/>
      <c r="K50" s="107"/>
      <c r="L50" s="653"/>
      <c r="M50" s="124"/>
      <c r="N50" s="62"/>
      <c r="O50" s="62"/>
      <c r="P50" s="107"/>
      <c r="Q50" s="62"/>
      <c r="R50" s="62"/>
      <c r="S50" s="62"/>
      <c r="T50" s="62"/>
      <c r="U50" s="62"/>
      <c r="V50" s="62"/>
      <c r="W50" s="62"/>
      <c r="X50" s="62"/>
      <c r="Y50" s="727" t="s">
        <v>1085</v>
      </c>
      <c r="Z50" s="62" t="s">
        <v>1269</v>
      </c>
      <c r="AA50" s="62"/>
      <c r="AB50" s="63"/>
      <c r="AC50" s="63"/>
      <c r="AD50" s="63"/>
      <c r="AE50" s="63"/>
      <c r="AF50" s="62"/>
      <c r="AG50" s="62"/>
      <c r="AH50" s="62"/>
      <c r="AI50" s="62"/>
      <c r="AJ50" s="107"/>
      <c r="AK50" s="109"/>
      <c r="AL50" s="65"/>
      <c r="AM50" s="65"/>
      <c r="AN50" s="65"/>
      <c r="AO50" s="124"/>
      <c r="AP50" s="62"/>
      <c r="AQ50" s="110"/>
    </row>
    <row r="51" spans="1:43" ht="12" customHeight="1">
      <c r="A51" s="1847"/>
      <c r="B51" s="124"/>
      <c r="C51" s="62"/>
      <c r="D51" s="62"/>
      <c r="E51" s="107"/>
      <c r="F51" s="136"/>
      <c r="G51" s="129"/>
      <c r="H51" s="137"/>
      <c r="I51" s="124"/>
      <c r="J51" s="62"/>
      <c r="K51" s="107"/>
      <c r="L51" s="653"/>
      <c r="M51" s="124"/>
      <c r="N51" s="581"/>
      <c r="O51" s="581"/>
      <c r="P51" s="650"/>
      <c r="Q51" s="62"/>
      <c r="R51" s="62"/>
      <c r="S51" s="62"/>
      <c r="T51" s="62"/>
      <c r="U51" s="62"/>
      <c r="V51" s="62"/>
      <c r="W51" s="62"/>
      <c r="X51" s="62"/>
      <c r="Y51" s="727" t="s">
        <v>1085</v>
      </c>
      <c r="Z51" s="63" t="s">
        <v>1270</v>
      </c>
      <c r="AA51" s="62"/>
      <c r="AB51" s="62"/>
      <c r="AC51" s="1661"/>
      <c r="AD51" s="1661"/>
      <c r="AE51" s="1661"/>
      <c r="AF51" s="1661"/>
      <c r="AG51" s="62" t="s">
        <v>1202</v>
      </c>
      <c r="AH51" s="62"/>
      <c r="AI51" s="62"/>
      <c r="AJ51" s="107"/>
      <c r="AK51" s="109"/>
      <c r="AL51" s="65"/>
      <c r="AM51" s="65"/>
      <c r="AN51" s="65"/>
      <c r="AO51" s="124"/>
      <c r="AP51" s="62"/>
      <c r="AQ51" s="110"/>
    </row>
    <row r="52" spans="1:43" ht="12" customHeight="1">
      <c r="A52" s="1847"/>
      <c r="B52" s="124"/>
      <c r="C52" s="62"/>
      <c r="D52" s="62"/>
      <c r="E52" s="107"/>
      <c r="F52" s="136"/>
      <c r="G52" s="129"/>
      <c r="H52" s="137"/>
      <c r="I52" s="124"/>
      <c r="J52" s="62"/>
      <c r="K52" s="107"/>
      <c r="L52" s="653"/>
      <c r="M52" s="124"/>
      <c r="N52" s="581"/>
      <c r="O52" s="581"/>
      <c r="P52" s="650"/>
      <c r="Q52" s="62"/>
      <c r="R52" s="62" t="s">
        <v>1555</v>
      </c>
      <c r="S52" s="62"/>
      <c r="T52" s="63"/>
      <c r="U52" s="63"/>
      <c r="V52" s="63"/>
      <c r="W52" s="63"/>
      <c r="X52" s="62"/>
      <c r="Y52" s="727" t="s">
        <v>1085</v>
      </c>
      <c r="Z52" s="62" t="s">
        <v>1207</v>
      </c>
      <c r="AA52" s="62"/>
      <c r="AB52" s="63"/>
      <c r="AC52" s="63"/>
      <c r="AD52" s="63"/>
      <c r="AE52" s="63"/>
      <c r="AF52" s="62"/>
      <c r="AG52" s="62"/>
      <c r="AH52" s="62"/>
      <c r="AI52" s="62"/>
      <c r="AJ52" s="107"/>
      <c r="AK52" s="109"/>
      <c r="AL52" s="65"/>
      <c r="AM52" s="65"/>
      <c r="AN52" s="65"/>
      <c r="AO52" s="124"/>
      <c r="AP52" s="62"/>
      <c r="AQ52" s="110"/>
    </row>
    <row r="53" spans="1:43" ht="12" customHeight="1">
      <c r="A53" s="1847"/>
      <c r="B53" s="124"/>
      <c r="C53" s="62"/>
      <c r="D53" s="62"/>
      <c r="E53" s="107"/>
      <c r="F53" s="136"/>
      <c r="G53" s="129"/>
      <c r="H53" s="137"/>
      <c r="I53" s="124"/>
      <c r="J53" s="62"/>
      <c r="K53" s="107"/>
      <c r="L53" s="653"/>
      <c r="M53" s="124"/>
      <c r="N53" s="62"/>
      <c r="O53" s="62"/>
      <c r="P53" s="107"/>
      <c r="Q53" s="62"/>
      <c r="R53" s="63"/>
      <c r="S53" s="62"/>
      <c r="T53" s="62"/>
      <c r="U53" s="62"/>
      <c r="V53" s="62"/>
      <c r="W53" s="62"/>
      <c r="X53" s="62"/>
      <c r="Y53" s="727" t="s">
        <v>1085</v>
      </c>
      <c r="Z53" s="62" t="s">
        <v>1277</v>
      </c>
      <c r="AA53" s="62"/>
      <c r="AB53" s="62" t="s">
        <v>270</v>
      </c>
      <c r="AC53" s="727" t="s">
        <v>1085</v>
      </c>
      <c r="AD53" s="62" t="s">
        <v>728</v>
      </c>
      <c r="AF53" s="727" t="s">
        <v>1085</v>
      </c>
      <c r="AG53" s="62" t="s">
        <v>895</v>
      </c>
      <c r="AH53" s="125" t="s">
        <v>761</v>
      </c>
      <c r="AI53" s="62"/>
      <c r="AJ53" s="107"/>
      <c r="AK53" s="109"/>
      <c r="AL53" s="65"/>
      <c r="AM53" s="65"/>
      <c r="AN53" s="65"/>
      <c r="AO53" s="124"/>
      <c r="AP53" s="62"/>
      <c r="AQ53" s="110"/>
    </row>
    <row r="54" spans="1:43" ht="12" customHeight="1">
      <c r="A54" s="1847"/>
      <c r="B54" s="124"/>
      <c r="C54" s="62"/>
      <c r="D54" s="62"/>
      <c r="E54" s="107"/>
      <c r="F54" s="136"/>
      <c r="G54" s="129"/>
      <c r="H54" s="137"/>
      <c r="I54" s="124"/>
      <c r="J54" s="62"/>
      <c r="K54" s="107"/>
      <c r="L54" s="653"/>
      <c r="M54" s="124"/>
      <c r="N54" s="62"/>
      <c r="O54" s="62"/>
      <c r="P54" s="107"/>
      <c r="Q54" s="62" t="s">
        <v>503</v>
      </c>
      <c r="R54" s="62" t="s">
        <v>1279</v>
      </c>
      <c r="S54" s="62"/>
      <c r="T54" s="62" t="s">
        <v>429</v>
      </c>
      <c r="U54" s="727" t="s">
        <v>1085</v>
      </c>
      <c r="V54" s="62" t="s">
        <v>1280</v>
      </c>
      <c r="W54" s="62"/>
      <c r="X54" s="63"/>
      <c r="Y54" s="62"/>
      <c r="Z54" s="62" t="s">
        <v>1721</v>
      </c>
      <c r="AA54" s="62"/>
      <c r="AB54" s="63"/>
      <c r="AC54" s="63"/>
      <c r="AD54" s="63"/>
      <c r="AE54" s="63"/>
      <c r="AF54" s="62"/>
      <c r="AG54" s="62"/>
      <c r="AH54" s="62"/>
      <c r="AI54" s="62"/>
      <c r="AJ54" s="107"/>
      <c r="AK54" s="109"/>
      <c r="AL54" s="65"/>
      <c r="AM54" s="65"/>
      <c r="AN54" s="65"/>
      <c r="AO54" s="124"/>
      <c r="AP54" s="62"/>
      <c r="AQ54" s="110"/>
    </row>
    <row r="55" spans="1:43" ht="12" customHeight="1">
      <c r="A55" s="1847"/>
      <c r="B55" s="124"/>
      <c r="C55" s="62"/>
      <c r="D55" s="62"/>
      <c r="E55" s="107"/>
      <c r="F55" s="136"/>
      <c r="G55" s="129"/>
      <c r="H55" s="137"/>
      <c r="I55" s="124"/>
      <c r="J55" s="62"/>
      <c r="K55" s="107"/>
      <c r="L55" s="653"/>
      <c r="M55" s="124"/>
      <c r="N55" s="62"/>
      <c r="O55" s="62"/>
      <c r="P55" s="107"/>
      <c r="Q55" s="62"/>
      <c r="R55" s="62" t="s">
        <v>1281</v>
      </c>
      <c r="S55" s="62"/>
      <c r="T55" s="62"/>
      <c r="U55" s="62"/>
      <c r="V55" s="727" t="s">
        <v>1085</v>
      </c>
      <c r="W55" s="62" t="s">
        <v>1282</v>
      </c>
      <c r="X55" s="62"/>
      <c r="Y55" s="62"/>
      <c r="Z55" s="62"/>
      <c r="AA55" s="62"/>
      <c r="AB55" s="62"/>
      <c r="AC55" s="62"/>
      <c r="AD55" s="62"/>
      <c r="AE55" s="727" t="s">
        <v>1085</v>
      </c>
      <c r="AF55" s="62" t="s">
        <v>675</v>
      </c>
      <c r="AG55" s="62"/>
      <c r="AH55" s="62"/>
      <c r="AI55" s="62"/>
      <c r="AJ55" s="107"/>
      <c r="AK55" s="109"/>
      <c r="AL55" s="65"/>
      <c r="AM55" s="65"/>
      <c r="AN55" s="65"/>
      <c r="AO55" s="124"/>
      <c r="AP55" s="62"/>
      <c r="AQ55" s="110"/>
    </row>
    <row r="56" spans="1:43" ht="12" customHeight="1">
      <c r="A56" s="1847"/>
      <c r="B56" s="124"/>
      <c r="C56" s="62"/>
      <c r="D56" s="62"/>
      <c r="E56" s="107"/>
      <c r="F56" s="136"/>
      <c r="G56" s="129"/>
      <c r="H56" s="137"/>
      <c r="I56" s="124"/>
      <c r="J56" s="62"/>
      <c r="K56" s="107"/>
      <c r="L56" s="653"/>
      <c r="M56" s="124"/>
      <c r="N56" s="62"/>
      <c r="O56" s="62"/>
      <c r="P56" s="107"/>
      <c r="Q56" s="62"/>
      <c r="R56" s="62" t="s">
        <v>1284</v>
      </c>
      <c r="S56" s="62"/>
      <c r="T56" s="62"/>
      <c r="U56" s="62"/>
      <c r="V56" s="62"/>
      <c r="W56" s="62"/>
      <c r="X56" s="62"/>
      <c r="Y56" s="62"/>
      <c r="Z56" s="727" t="s">
        <v>1085</v>
      </c>
      <c r="AA56" s="62" t="s">
        <v>1285</v>
      </c>
      <c r="AB56" s="62"/>
      <c r="AC56" s="62"/>
      <c r="AD56" s="62"/>
      <c r="AE56" s="62"/>
      <c r="AF56" s="62"/>
      <c r="AG56" s="62"/>
      <c r="AH56" s="62"/>
      <c r="AI56" s="62"/>
      <c r="AJ56" s="107"/>
      <c r="AK56" s="109"/>
      <c r="AL56" s="65"/>
      <c r="AM56" s="65"/>
      <c r="AN56" s="65"/>
      <c r="AO56" s="124"/>
      <c r="AP56" s="62"/>
      <c r="AQ56" s="110"/>
    </row>
    <row r="57" spans="1:43" ht="12" customHeight="1">
      <c r="A57" s="1847"/>
      <c r="B57" s="124"/>
      <c r="C57" s="62"/>
      <c r="D57" s="62"/>
      <c r="E57" s="107"/>
      <c r="F57" s="136"/>
      <c r="G57" s="129"/>
      <c r="H57" s="137"/>
      <c r="I57" s="124"/>
      <c r="J57" s="62"/>
      <c r="K57" s="107"/>
      <c r="L57" s="653"/>
      <c r="M57" s="124"/>
      <c r="N57" s="579" t="s">
        <v>1286</v>
      </c>
      <c r="O57" s="143"/>
      <c r="P57" s="579"/>
      <c r="Q57" s="143" t="s">
        <v>1029</v>
      </c>
      <c r="R57" s="113" t="s">
        <v>1287</v>
      </c>
      <c r="S57" s="113"/>
      <c r="T57" s="113"/>
      <c r="U57" s="113"/>
      <c r="V57" s="113"/>
      <c r="W57" s="158"/>
      <c r="X57" s="141"/>
      <c r="Y57" s="113"/>
      <c r="Z57" s="113"/>
      <c r="AA57" s="113"/>
      <c r="AB57" s="113"/>
      <c r="AC57" s="113"/>
      <c r="AD57" s="113"/>
      <c r="AE57" s="113"/>
      <c r="AF57" s="113"/>
      <c r="AG57" s="113"/>
      <c r="AH57" s="113"/>
      <c r="AI57" s="113"/>
      <c r="AJ57" s="115"/>
      <c r="AK57" s="109"/>
      <c r="AL57" s="65"/>
      <c r="AM57" s="65"/>
      <c r="AN57" s="65"/>
      <c r="AO57" s="124"/>
      <c r="AP57" s="62"/>
      <c r="AQ57" s="110"/>
    </row>
    <row r="58" spans="1:43" ht="12" customHeight="1">
      <c r="A58" s="1847"/>
      <c r="B58" s="124"/>
      <c r="C58" s="62"/>
      <c r="D58" s="62"/>
      <c r="E58" s="107"/>
      <c r="F58" s="136"/>
      <c r="G58" s="129"/>
      <c r="H58" s="137"/>
      <c r="I58" s="124"/>
      <c r="J58" s="62"/>
      <c r="K58" s="107"/>
      <c r="L58" s="653"/>
      <c r="M58" s="127"/>
      <c r="N58" s="638" t="s">
        <v>1290</v>
      </c>
      <c r="O58" s="127"/>
      <c r="P58" s="638"/>
      <c r="Q58" s="124"/>
      <c r="R58" s="62" t="s">
        <v>265</v>
      </c>
      <c r="S58" s="1657"/>
      <c r="T58" s="1657"/>
      <c r="U58" s="1657"/>
      <c r="V58" s="1657"/>
      <c r="W58" s="1657"/>
      <c r="X58" s="1657"/>
      <c r="Y58" s="1657"/>
      <c r="Z58" s="1657"/>
      <c r="AA58" s="1657"/>
      <c r="AB58" s="1657"/>
      <c r="AC58" s="1657"/>
      <c r="AD58" s="1657"/>
      <c r="AE58" s="1657"/>
      <c r="AF58" s="1657"/>
      <c r="AG58" s="1657"/>
      <c r="AH58" s="1657"/>
      <c r="AI58" s="1657"/>
      <c r="AJ58" s="107" t="s">
        <v>1367</v>
      </c>
      <c r="AK58" s="109"/>
      <c r="AL58" s="65"/>
      <c r="AM58" s="65"/>
      <c r="AN58" s="65"/>
      <c r="AO58" s="124"/>
      <c r="AP58" s="62"/>
      <c r="AQ58" s="110"/>
    </row>
    <row r="59" spans="1:43" ht="12" customHeight="1">
      <c r="A59" s="1847"/>
      <c r="B59" s="124"/>
      <c r="C59" s="62"/>
      <c r="D59" s="62"/>
      <c r="E59" s="107"/>
      <c r="F59" s="136"/>
      <c r="G59" s="129"/>
      <c r="H59" s="137"/>
      <c r="I59" s="124"/>
      <c r="J59" s="62"/>
      <c r="K59" s="107"/>
      <c r="L59" s="653"/>
      <c r="M59" s="143" t="s">
        <v>591</v>
      </c>
      <c r="N59" s="113"/>
      <c r="O59" s="113"/>
      <c r="P59" s="115"/>
      <c r="Q59" s="143" t="s">
        <v>1699</v>
      </c>
      <c r="R59" s="113" t="s">
        <v>1260</v>
      </c>
      <c r="S59" s="113"/>
      <c r="T59" s="711"/>
      <c r="U59" s="123" t="s">
        <v>1261</v>
      </c>
      <c r="V59" s="62"/>
      <c r="W59" s="1661"/>
      <c r="X59" s="1661"/>
      <c r="Y59" s="1661"/>
      <c r="Z59" s="1661"/>
      <c r="AA59" s="1661"/>
      <c r="AB59" s="1661"/>
      <c r="AC59" s="1661"/>
      <c r="AD59" s="1661"/>
      <c r="AE59" s="1661"/>
      <c r="AF59" s="1661"/>
      <c r="AG59" s="1661"/>
      <c r="AH59" s="1661"/>
      <c r="AI59" s="1661"/>
      <c r="AJ59" s="186" t="s">
        <v>1303</v>
      </c>
      <c r="AK59" s="109"/>
      <c r="AL59" s="65"/>
      <c r="AM59" s="65"/>
      <c r="AN59" s="65"/>
      <c r="AO59" s="124"/>
      <c r="AP59" s="62"/>
      <c r="AQ59" s="110"/>
    </row>
    <row r="60" spans="1:43" ht="12" customHeight="1">
      <c r="A60" s="1847"/>
      <c r="B60" s="124"/>
      <c r="C60" s="62"/>
      <c r="D60" s="62"/>
      <c r="E60" s="107"/>
      <c r="F60" s="136"/>
      <c r="G60" s="129"/>
      <c r="H60" s="137"/>
      <c r="I60" s="124"/>
      <c r="J60" s="62"/>
      <c r="K60" s="107"/>
      <c r="L60" s="653"/>
      <c r="M60" s="124" t="s">
        <v>401</v>
      </c>
      <c r="N60" s="62"/>
      <c r="O60" s="62"/>
      <c r="P60" s="107"/>
      <c r="Q60" s="124"/>
      <c r="R60" s="63" t="s">
        <v>1264</v>
      </c>
      <c r="S60" s="62"/>
      <c r="T60" s="711"/>
      <c r="U60" s="123" t="s">
        <v>1261</v>
      </c>
      <c r="V60" s="62"/>
      <c r="W60" s="1661"/>
      <c r="X60" s="1661"/>
      <c r="Y60" s="1661"/>
      <c r="Z60" s="1661"/>
      <c r="AA60" s="1661"/>
      <c r="AB60" s="1661"/>
      <c r="AC60" s="1661"/>
      <c r="AD60" s="1661"/>
      <c r="AE60" s="1661"/>
      <c r="AF60" s="1661"/>
      <c r="AG60" s="1661"/>
      <c r="AH60" s="1661"/>
      <c r="AI60" s="1661"/>
      <c r="AJ60" s="126" t="s">
        <v>1303</v>
      </c>
      <c r="AK60" s="109"/>
      <c r="AL60" s="65"/>
      <c r="AM60" s="65"/>
      <c r="AN60" s="65"/>
      <c r="AO60" s="124"/>
      <c r="AP60" s="62"/>
      <c r="AQ60" s="110"/>
    </row>
    <row r="61" spans="1:43" ht="12" customHeight="1">
      <c r="A61" s="1847"/>
      <c r="B61" s="124"/>
      <c r="C61" s="62"/>
      <c r="D61" s="62"/>
      <c r="E61" s="107"/>
      <c r="F61" s="136"/>
      <c r="G61" s="129"/>
      <c r="H61" s="137"/>
      <c r="I61" s="124"/>
      <c r="J61" s="62"/>
      <c r="K61" s="107"/>
      <c r="L61" s="653"/>
      <c r="M61" s="124"/>
      <c r="N61" s="62"/>
      <c r="O61" s="62"/>
      <c r="P61" s="107"/>
      <c r="Q61" s="187"/>
      <c r="R61" s="181" t="s">
        <v>1556</v>
      </c>
      <c r="S61" s="182"/>
      <c r="T61" s="729"/>
      <c r="U61" s="183" t="s">
        <v>1261</v>
      </c>
      <c r="V61" s="180"/>
      <c r="W61" s="1999"/>
      <c r="X61" s="1999"/>
      <c r="Y61" s="1999"/>
      <c r="Z61" s="1999"/>
      <c r="AA61" s="1999"/>
      <c r="AB61" s="1999"/>
      <c r="AC61" s="1999"/>
      <c r="AD61" s="1999"/>
      <c r="AE61" s="1999"/>
      <c r="AF61" s="1999"/>
      <c r="AG61" s="1999"/>
      <c r="AH61" s="1999"/>
      <c r="AI61" s="1999"/>
      <c r="AJ61" s="184" t="s">
        <v>1303</v>
      </c>
      <c r="AK61" s="109"/>
      <c r="AL61" s="65"/>
      <c r="AM61" s="65"/>
      <c r="AN61" s="65"/>
      <c r="AO61" s="124"/>
      <c r="AP61" s="62"/>
      <c r="AQ61" s="110"/>
    </row>
    <row r="62" spans="1:43" ht="12" customHeight="1">
      <c r="A62" s="1847"/>
      <c r="B62" s="124"/>
      <c r="C62" s="62"/>
      <c r="D62" s="62"/>
      <c r="E62" s="107"/>
      <c r="F62" s="136"/>
      <c r="G62" s="129"/>
      <c r="H62" s="137"/>
      <c r="I62" s="124"/>
      <c r="J62" s="62"/>
      <c r="K62" s="107"/>
      <c r="L62" s="653"/>
      <c r="M62" s="124"/>
      <c r="N62" s="62"/>
      <c r="O62" s="62"/>
      <c r="P62" s="107"/>
      <c r="Q62" s="124" t="s">
        <v>495</v>
      </c>
      <c r="R62" s="62" t="s">
        <v>592</v>
      </c>
      <c r="S62" s="62"/>
      <c r="T62" s="727" t="s">
        <v>1085</v>
      </c>
      <c r="U62" s="62" t="s">
        <v>593</v>
      </c>
      <c r="V62" s="62"/>
      <c r="W62" s="727" t="s">
        <v>1085</v>
      </c>
      <c r="X62" s="62" t="s">
        <v>1557</v>
      </c>
      <c r="Y62" s="62"/>
      <c r="Z62" s="62"/>
      <c r="AA62" s="62"/>
      <c r="AB62" s="727" t="s">
        <v>1085</v>
      </c>
      <c r="AC62" s="63" t="s">
        <v>602</v>
      </c>
      <c r="AD62" s="63"/>
      <c r="AE62" s="63"/>
      <c r="AF62" s="175"/>
      <c r="AG62" s="175"/>
      <c r="AH62" s="175"/>
      <c r="AI62" s="175"/>
      <c r="AJ62" s="185"/>
      <c r="AK62" s="109"/>
      <c r="AL62" s="65"/>
      <c r="AM62" s="65"/>
      <c r="AN62" s="65"/>
      <c r="AO62" s="124"/>
      <c r="AP62" s="62"/>
      <c r="AQ62" s="110"/>
    </row>
    <row r="63" spans="1:43" ht="12" customHeight="1">
      <c r="A63" s="1847"/>
      <c r="B63" s="124"/>
      <c r="C63" s="62"/>
      <c r="D63" s="62"/>
      <c r="E63" s="107"/>
      <c r="F63" s="136"/>
      <c r="G63" s="129"/>
      <c r="H63" s="137"/>
      <c r="I63" s="124"/>
      <c r="J63" s="62"/>
      <c r="K63" s="107"/>
      <c r="L63" s="653"/>
      <c r="M63" s="124"/>
      <c r="N63" s="62"/>
      <c r="O63" s="62"/>
      <c r="P63" s="107"/>
      <c r="Q63" s="124"/>
      <c r="R63" s="62"/>
      <c r="S63" s="62"/>
      <c r="T63" s="727" t="s">
        <v>1085</v>
      </c>
      <c r="U63" s="63" t="s">
        <v>594</v>
      </c>
      <c r="V63" s="63"/>
      <c r="W63" s="63"/>
      <c r="X63" s="1661"/>
      <c r="Y63" s="1661"/>
      <c r="Z63" s="1661"/>
      <c r="AA63" s="1661"/>
      <c r="AB63" s="1661"/>
      <c r="AC63" s="1661"/>
      <c r="AD63" s="1661"/>
      <c r="AE63" s="1661"/>
      <c r="AF63" s="1661"/>
      <c r="AG63" s="1661"/>
      <c r="AH63" s="1661"/>
      <c r="AI63" s="1661"/>
      <c r="AJ63" s="185" t="s">
        <v>1558</v>
      </c>
      <c r="AK63" s="109"/>
      <c r="AL63" s="65"/>
      <c r="AM63" s="65"/>
      <c r="AN63" s="65"/>
      <c r="AO63" s="124"/>
      <c r="AP63" s="62"/>
      <c r="AQ63" s="110"/>
    </row>
    <row r="64" spans="1:43" ht="12" customHeight="1">
      <c r="A64" s="1847"/>
      <c r="B64" s="124"/>
      <c r="C64" s="62"/>
      <c r="D64" s="62"/>
      <c r="E64" s="107"/>
      <c r="F64" s="136"/>
      <c r="G64" s="129"/>
      <c r="H64" s="137"/>
      <c r="I64" s="124"/>
      <c r="J64" s="62"/>
      <c r="K64" s="107"/>
      <c r="L64" s="653"/>
      <c r="M64" s="124"/>
      <c r="N64" s="62"/>
      <c r="O64" s="62"/>
      <c r="P64" s="107"/>
      <c r="Q64" s="124" t="s">
        <v>417</v>
      </c>
      <c r="R64" s="62" t="s">
        <v>595</v>
      </c>
      <c r="S64" s="62"/>
      <c r="T64" s="727" t="s">
        <v>1085</v>
      </c>
      <c r="U64" s="62" t="s">
        <v>1269</v>
      </c>
      <c r="V64" s="62"/>
      <c r="W64" s="62"/>
      <c r="X64" s="62"/>
      <c r="Y64" s="727" t="s">
        <v>1085</v>
      </c>
      <c r="Z64" s="63" t="s">
        <v>594</v>
      </c>
      <c r="AA64" s="62"/>
      <c r="AB64" s="63"/>
      <c r="AC64" s="1658"/>
      <c r="AD64" s="1658"/>
      <c r="AE64" s="1658"/>
      <c r="AF64" s="1658"/>
      <c r="AG64" s="1658"/>
      <c r="AH64" s="1658"/>
      <c r="AI64" s="1658"/>
      <c r="AJ64" s="185" t="s">
        <v>1558</v>
      </c>
      <c r="AK64" s="109"/>
      <c r="AL64" s="65"/>
      <c r="AM64" s="65"/>
      <c r="AN64" s="65"/>
      <c r="AO64" s="124"/>
      <c r="AP64" s="62"/>
      <c r="AQ64" s="110"/>
    </row>
    <row r="65" spans="1:43" ht="12" customHeight="1">
      <c r="A65" s="1847"/>
      <c r="B65" s="124"/>
      <c r="C65" s="62"/>
      <c r="D65" s="62"/>
      <c r="E65" s="107"/>
      <c r="F65" s="136"/>
      <c r="G65" s="129"/>
      <c r="H65" s="137"/>
      <c r="I65" s="124"/>
      <c r="J65" s="62"/>
      <c r="K65" s="107"/>
      <c r="L65" s="653"/>
      <c r="M65" s="143" t="s">
        <v>1715</v>
      </c>
      <c r="N65" s="113"/>
      <c r="O65" s="113"/>
      <c r="P65" s="115"/>
      <c r="Q65" s="143" t="s">
        <v>417</v>
      </c>
      <c r="R65" s="113" t="s">
        <v>1287</v>
      </c>
      <c r="S65" s="113"/>
      <c r="T65" s="113"/>
      <c r="U65" s="113"/>
      <c r="V65" s="113"/>
      <c r="W65" s="113"/>
      <c r="X65" s="113"/>
      <c r="Y65" s="113"/>
      <c r="Z65" s="113"/>
      <c r="AA65" s="113"/>
      <c r="AB65" s="158"/>
      <c r="AC65" s="158"/>
      <c r="AD65" s="113"/>
      <c r="AE65" s="158"/>
      <c r="AF65" s="158"/>
      <c r="AG65" s="113"/>
      <c r="AH65" s="113"/>
      <c r="AI65" s="113"/>
      <c r="AJ65" s="115"/>
      <c r="AK65" s="109"/>
      <c r="AL65" s="65"/>
      <c r="AM65" s="65"/>
      <c r="AN65" s="65"/>
      <c r="AO65" s="124"/>
      <c r="AP65" s="62"/>
      <c r="AQ65" s="110"/>
    </row>
    <row r="66" spans="1:43" ht="12" customHeight="1">
      <c r="A66" s="1847"/>
      <c r="B66" s="124"/>
      <c r="C66" s="62"/>
      <c r="D66" s="62"/>
      <c r="E66" s="107"/>
      <c r="F66" s="136"/>
      <c r="G66" s="129"/>
      <c r="H66" s="137"/>
      <c r="I66" s="124"/>
      <c r="J66" s="62"/>
      <c r="K66" s="107"/>
      <c r="L66" s="654"/>
      <c r="M66" s="127"/>
      <c r="N66" s="116"/>
      <c r="O66" s="116"/>
      <c r="P66" s="157"/>
      <c r="Q66" s="127"/>
      <c r="R66" s="116" t="s">
        <v>1201</v>
      </c>
      <c r="S66" s="1657"/>
      <c r="T66" s="1657"/>
      <c r="U66" s="1657"/>
      <c r="V66" s="1657"/>
      <c r="W66" s="1657"/>
      <c r="X66" s="1657"/>
      <c r="Y66" s="1657"/>
      <c r="Z66" s="1657"/>
      <c r="AA66" s="1657"/>
      <c r="AB66" s="1657"/>
      <c r="AC66" s="1657"/>
      <c r="AD66" s="1657"/>
      <c r="AE66" s="1657"/>
      <c r="AF66" s="1657"/>
      <c r="AG66" s="1657"/>
      <c r="AH66" s="1657"/>
      <c r="AI66" s="1657"/>
      <c r="AJ66" s="157" t="s">
        <v>1202</v>
      </c>
      <c r="AK66" s="109"/>
      <c r="AL66" s="65"/>
      <c r="AM66" s="65"/>
      <c r="AN66" s="65"/>
      <c r="AO66" s="124"/>
      <c r="AP66" s="62"/>
      <c r="AQ66" s="110"/>
    </row>
    <row r="67" spans="1:43" ht="12" customHeight="1">
      <c r="A67" s="1847"/>
      <c r="B67" s="124"/>
      <c r="C67" s="62"/>
      <c r="D67" s="62"/>
      <c r="E67" s="107"/>
      <c r="F67" s="136"/>
      <c r="G67" s="129"/>
      <c r="H67" s="137"/>
      <c r="I67" s="124"/>
      <c r="J67" s="62"/>
      <c r="K67" s="107"/>
      <c r="L67" s="2001" t="s">
        <v>603</v>
      </c>
      <c r="M67" s="124" t="s">
        <v>219</v>
      </c>
      <c r="N67" s="62"/>
      <c r="O67" s="62"/>
      <c r="P67" s="107"/>
      <c r="Q67" s="143" t="s">
        <v>495</v>
      </c>
      <c r="R67" s="113" t="s">
        <v>1260</v>
      </c>
      <c r="S67" s="113"/>
      <c r="T67" s="711"/>
      <c r="U67" s="123" t="s">
        <v>1261</v>
      </c>
      <c r="V67" s="62"/>
      <c r="W67" s="1661"/>
      <c r="X67" s="1661"/>
      <c r="Y67" s="1661"/>
      <c r="Z67" s="1661"/>
      <c r="AA67" s="1661"/>
      <c r="AB67" s="1661"/>
      <c r="AC67" s="1661"/>
      <c r="AD67" s="1661"/>
      <c r="AE67" s="1661"/>
      <c r="AF67" s="1661"/>
      <c r="AG67" s="1661"/>
      <c r="AH67" s="1661"/>
      <c r="AI67" s="1661"/>
      <c r="AJ67" s="186" t="s">
        <v>1303</v>
      </c>
      <c r="AK67" s="109"/>
      <c r="AL67" s="65"/>
      <c r="AM67" s="65"/>
      <c r="AN67" s="65"/>
      <c r="AO67" s="124"/>
      <c r="AP67" s="62"/>
      <c r="AQ67" s="110"/>
    </row>
    <row r="68" spans="1:43" ht="12" customHeight="1">
      <c r="A68" s="1847"/>
      <c r="B68" s="124"/>
      <c r="C68" s="62"/>
      <c r="D68" s="62"/>
      <c r="E68" s="107"/>
      <c r="F68" s="136"/>
      <c r="G68" s="129"/>
      <c r="H68" s="137"/>
      <c r="I68" s="124"/>
      <c r="J68" s="62"/>
      <c r="K68" s="107"/>
      <c r="L68" s="2002"/>
      <c r="M68" s="124" t="s">
        <v>599</v>
      </c>
      <c r="N68" s="62"/>
      <c r="O68" s="62"/>
      <c r="P68" s="107"/>
      <c r="Q68" s="124"/>
      <c r="R68" s="63" t="s">
        <v>1264</v>
      </c>
      <c r="S68" s="62"/>
      <c r="T68" s="711"/>
      <c r="U68" s="123" t="s">
        <v>1261</v>
      </c>
      <c r="V68" s="62"/>
      <c r="W68" s="1661"/>
      <c r="X68" s="1661"/>
      <c r="Y68" s="1661"/>
      <c r="Z68" s="1661"/>
      <c r="AA68" s="1661"/>
      <c r="AB68" s="1661"/>
      <c r="AC68" s="1661"/>
      <c r="AD68" s="1661"/>
      <c r="AE68" s="1661"/>
      <c r="AF68" s="1661"/>
      <c r="AG68" s="1661"/>
      <c r="AH68" s="1661"/>
      <c r="AI68" s="1661"/>
      <c r="AJ68" s="126" t="s">
        <v>1303</v>
      </c>
      <c r="AK68" s="109"/>
      <c r="AL68" s="65"/>
      <c r="AM68" s="65"/>
      <c r="AN68" s="65"/>
      <c r="AO68" s="124"/>
      <c r="AP68" s="62"/>
      <c r="AQ68" s="110"/>
    </row>
    <row r="69" spans="1:43" ht="12" customHeight="1">
      <c r="A69" s="1847"/>
      <c r="B69" s="124"/>
      <c r="C69" s="62"/>
      <c r="D69" s="62"/>
      <c r="E69" s="107"/>
      <c r="F69" s="136"/>
      <c r="G69" s="129"/>
      <c r="H69" s="137"/>
      <c r="I69" s="124"/>
      <c r="J69" s="62"/>
      <c r="K69" s="107"/>
      <c r="L69" s="2002"/>
      <c r="M69" s="124"/>
      <c r="N69" s="62"/>
      <c r="O69" s="62"/>
      <c r="P69" s="107"/>
      <c r="Q69" s="187"/>
      <c r="R69" s="181" t="s">
        <v>1556</v>
      </c>
      <c r="S69" s="182"/>
      <c r="T69" s="729"/>
      <c r="U69" s="183" t="s">
        <v>1261</v>
      </c>
      <c r="V69" s="180"/>
      <c r="W69" s="1999"/>
      <c r="X69" s="1999"/>
      <c r="Y69" s="1999"/>
      <c r="Z69" s="1999"/>
      <c r="AA69" s="1999"/>
      <c r="AB69" s="1999"/>
      <c r="AC69" s="1999"/>
      <c r="AD69" s="1999"/>
      <c r="AE69" s="1999"/>
      <c r="AF69" s="1999"/>
      <c r="AG69" s="1999"/>
      <c r="AH69" s="1999"/>
      <c r="AI69" s="1999"/>
      <c r="AJ69" s="184" t="s">
        <v>1303</v>
      </c>
      <c r="AK69" s="109"/>
      <c r="AL69" s="65"/>
      <c r="AM69" s="65"/>
      <c r="AN69" s="65"/>
      <c r="AO69" s="124"/>
      <c r="AP69" s="62"/>
      <c r="AQ69" s="110"/>
    </row>
    <row r="70" spans="1:43" ht="12" customHeight="1">
      <c r="A70" s="1847"/>
      <c r="B70" s="124"/>
      <c r="C70" s="62"/>
      <c r="D70" s="62"/>
      <c r="E70" s="107"/>
      <c r="F70" s="136"/>
      <c r="G70" s="129"/>
      <c r="H70" s="137"/>
      <c r="I70" s="124"/>
      <c r="J70" s="62"/>
      <c r="K70" s="107"/>
      <c r="L70" s="2002"/>
      <c r="M70" s="124"/>
      <c r="N70" s="62"/>
      <c r="O70" s="62"/>
      <c r="P70" s="107"/>
      <c r="Q70" s="124" t="s">
        <v>495</v>
      </c>
      <c r="R70" s="62" t="s">
        <v>1272</v>
      </c>
      <c r="S70" s="62"/>
      <c r="T70" s="62"/>
      <c r="U70" s="62"/>
      <c r="V70" s="62"/>
      <c r="W70" s="62"/>
      <c r="X70" s="62"/>
      <c r="Y70" s="62"/>
      <c r="Z70" s="62"/>
      <c r="AA70" s="62"/>
      <c r="AB70" s="63"/>
      <c r="AC70" s="63"/>
      <c r="AD70" s="63"/>
      <c r="AE70" s="63"/>
      <c r="AF70" s="62"/>
      <c r="AG70" s="62"/>
      <c r="AH70" s="62"/>
      <c r="AI70" s="62"/>
      <c r="AJ70" s="107"/>
      <c r="AK70" s="109"/>
      <c r="AL70" s="65"/>
      <c r="AM70" s="65"/>
      <c r="AN70" s="65"/>
      <c r="AO70" s="124"/>
      <c r="AP70" s="62"/>
      <c r="AQ70" s="110"/>
    </row>
    <row r="71" spans="1:43" ht="12" customHeight="1">
      <c r="A71" s="1847"/>
      <c r="B71" s="124"/>
      <c r="C71" s="62"/>
      <c r="D71" s="62"/>
      <c r="E71" s="107"/>
      <c r="F71" s="136"/>
      <c r="G71" s="129"/>
      <c r="H71" s="137"/>
      <c r="I71" s="124"/>
      <c r="J71" s="62"/>
      <c r="K71" s="107"/>
      <c r="L71" s="2002"/>
      <c r="M71" s="124"/>
      <c r="N71" s="62"/>
      <c r="O71" s="62"/>
      <c r="P71" s="107"/>
      <c r="Q71" s="124"/>
      <c r="R71" s="125" t="s">
        <v>962</v>
      </c>
      <c r="S71" s="727" t="s">
        <v>1085</v>
      </c>
      <c r="T71" s="62" t="s">
        <v>1269</v>
      </c>
      <c r="U71" s="62"/>
      <c r="V71" s="62"/>
      <c r="W71" s="727" t="s">
        <v>1085</v>
      </c>
      <c r="X71" s="63" t="s">
        <v>1270</v>
      </c>
      <c r="Y71" s="62"/>
      <c r="Z71" s="62"/>
      <c r="AA71" s="1661"/>
      <c r="AB71" s="1661"/>
      <c r="AC71" s="1661"/>
      <c r="AD71" s="1661"/>
      <c r="AE71" s="1661"/>
      <c r="AF71" s="1661"/>
      <c r="AG71" s="1661"/>
      <c r="AH71" s="62" t="s">
        <v>1554</v>
      </c>
      <c r="AI71" s="62"/>
      <c r="AJ71" s="107"/>
      <c r="AK71" s="109"/>
      <c r="AL71" s="65"/>
      <c r="AM71" s="65"/>
      <c r="AN71" s="65"/>
      <c r="AO71" s="124"/>
      <c r="AP71" s="62"/>
      <c r="AQ71" s="110"/>
    </row>
    <row r="72" spans="1:43" ht="12" customHeight="1">
      <c r="A72" s="1847"/>
      <c r="B72" s="124"/>
      <c r="C72" s="62"/>
      <c r="D72" s="62"/>
      <c r="E72" s="107"/>
      <c r="F72" s="136"/>
      <c r="G72" s="129"/>
      <c r="H72" s="137"/>
      <c r="I72" s="124"/>
      <c r="J72" s="62"/>
      <c r="K72" s="107"/>
      <c r="L72" s="2002"/>
      <c r="M72" s="124"/>
      <c r="N72" s="62"/>
      <c r="O72" s="62"/>
      <c r="P72" s="107"/>
      <c r="Q72" s="124"/>
      <c r="R72" s="62" t="s">
        <v>1555</v>
      </c>
      <c r="S72" s="62"/>
      <c r="T72" s="63"/>
      <c r="U72" s="63"/>
      <c r="V72" s="63"/>
      <c r="W72" s="63"/>
      <c r="X72" s="62"/>
      <c r="Y72" s="727" t="s">
        <v>1085</v>
      </c>
      <c r="Z72" s="62" t="s">
        <v>1207</v>
      </c>
      <c r="AA72" s="62"/>
      <c r="AB72" s="63"/>
      <c r="AC72" s="63"/>
      <c r="AD72" s="63"/>
      <c r="AE72" s="63"/>
      <c r="AF72" s="62"/>
      <c r="AG72" s="62"/>
      <c r="AH72" s="62"/>
      <c r="AI72" s="62"/>
      <c r="AJ72" s="107"/>
      <c r="AK72" s="109"/>
      <c r="AL72" s="65"/>
      <c r="AM72" s="65"/>
      <c r="AN72" s="65"/>
      <c r="AO72" s="124"/>
      <c r="AP72" s="62"/>
      <c r="AQ72" s="110"/>
    </row>
    <row r="73" spans="1:43" ht="12" customHeight="1">
      <c r="A73" s="1847"/>
      <c r="B73" s="124"/>
      <c r="C73" s="62"/>
      <c r="D73" s="62"/>
      <c r="E73" s="107"/>
      <c r="F73" s="136"/>
      <c r="G73" s="129"/>
      <c r="H73" s="137"/>
      <c r="I73" s="124"/>
      <c r="J73" s="62"/>
      <c r="K73" s="107"/>
      <c r="L73" s="2002"/>
      <c r="M73" s="124"/>
      <c r="N73" s="62"/>
      <c r="O73" s="62"/>
      <c r="P73" s="107"/>
      <c r="Q73" s="124"/>
      <c r="R73" s="118"/>
      <c r="S73" s="116"/>
      <c r="T73" s="116"/>
      <c r="U73" s="116"/>
      <c r="V73" s="116"/>
      <c r="W73" s="116"/>
      <c r="X73" s="116"/>
      <c r="Y73" s="731" t="s">
        <v>1085</v>
      </c>
      <c r="Z73" s="116" t="s">
        <v>1277</v>
      </c>
      <c r="AA73" s="116"/>
      <c r="AB73" s="116" t="s">
        <v>270</v>
      </c>
      <c r="AC73" s="731" t="s">
        <v>1085</v>
      </c>
      <c r="AD73" s="116" t="s">
        <v>728</v>
      </c>
      <c r="AE73" s="674"/>
      <c r="AF73" s="731" t="s">
        <v>1085</v>
      </c>
      <c r="AG73" s="116" t="s">
        <v>895</v>
      </c>
      <c r="AH73" s="150" t="s">
        <v>761</v>
      </c>
      <c r="AI73" s="116"/>
      <c r="AJ73" s="107"/>
      <c r="AK73" s="109"/>
      <c r="AL73" s="65"/>
      <c r="AM73" s="65"/>
      <c r="AN73" s="65"/>
      <c r="AO73" s="124"/>
      <c r="AP73" s="62"/>
      <c r="AQ73" s="110"/>
    </row>
    <row r="74" spans="1:43" ht="12" customHeight="1">
      <c r="A74" s="1847"/>
      <c r="B74" s="124"/>
      <c r="C74" s="62"/>
      <c r="D74" s="62"/>
      <c r="E74" s="107"/>
      <c r="F74" s="136"/>
      <c r="G74" s="129"/>
      <c r="H74" s="137"/>
      <c r="I74" s="124"/>
      <c r="J74" s="62"/>
      <c r="K74" s="107"/>
      <c r="L74" s="2002"/>
      <c r="M74" s="143" t="s">
        <v>591</v>
      </c>
      <c r="N74" s="113"/>
      <c r="O74" s="113"/>
      <c r="P74" s="115"/>
      <c r="Q74" s="143" t="s">
        <v>1699</v>
      </c>
      <c r="R74" s="62" t="s">
        <v>1260</v>
      </c>
      <c r="S74" s="62"/>
      <c r="T74" s="711"/>
      <c r="U74" s="123" t="s">
        <v>1261</v>
      </c>
      <c r="V74" s="62"/>
      <c r="W74" s="1661"/>
      <c r="X74" s="1661"/>
      <c r="Y74" s="1661"/>
      <c r="Z74" s="1661"/>
      <c r="AA74" s="1661"/>
      <c r="AB74" s="1661"/>
      <c r="AC74" s="1661"/>
      <c r="AD74" s="1661"/>
      <c r="AE74" s="1661"/>
      <c r="AF74" s="1661"/>
      <c r="AG74" s="1661"/>
      <c r="AH74" s="1661"/>
      <c r="AI74" s="1661"/>
      <c r="AJ74" s="186" t="s">
        <v>1303</v>
      </c>
      <c r="AK74" s="109"/>
      <c r="AL74" s="65"/>
      <c r="AM74" s="65"/>
      <c r="AN74" s="65"/>
      <c r="AO74" s="124"/>
      <c r="AP74" s="62"/>
      <c r="AQ74" s="110"/>
    </row>
    <row r="75" spans="1:43" ht="12" customHeight="1">
      <c r="A75" s="1847"/>
      <c r="B75" s="124"/>
      <c r="C75" s="62"/>
      <c r="D75" s="62"/>
      <c r="E75" s="107"/>
      <c r="F75" s="136"/>
      <c r="G75" s="129"/>
      <c r="H75" s="137"/>
      <c r="I75" s="124"/>
      <c r="J75" s="62"/>
      <c r="K75" s="107"/>
      <c r="L75" s="710" t="s">
        <v>1085</v>
      </c>
      <c r="M75" s="124" t="s">
        <v>401</v>
      </c>
      <c r="N75" s="62"/>
      <c r="O75" s="62"/>
      <c r="P75" s="107"/>
      <c r="Q75" s="124"/>
      <c r="R75" s="63" t="s">
        <v>1264</v>
      </c>
      <c r="S75" s="62"/>
      <c r="T75" s="711"/>
      <c r="U75" s="123" t="s">
        <v>1261</v>
      </c>
      <c r="V75" s="62"/>
      <c r="W75" s="1661"/>
      <c r="X75" s="1661"/>
      <c r="Y75" s="1661"/>
      <c r="Z75" s="1661"/>
      <c r="AA75" s="1661"/>
      <c r="AB75" s="1661"/>
      <c r="AC75" s="1661"/>
      <c r="AD75" s="1661"/>
      <c r="AE75" s="1661"/>
      <c r="AF75" s="1661"/>
      <c r="AG75" s="1661"/>
      <c r="AH75" s="1661"/>
      <c r="AI75" s="1661"/>
      <c r="AJ75" s="126" t="s">
        <v>1303</v>
      </c>
      <c r="AK75" s="109"/>
      <c r="AL75" s="65"/>
      <c r="AM75" s="65"/>
      <c r="AN75" s="65"/>
      <c r="AO75" s="124"/>
      <c r="AP75" s="62"/>
      <c r="AQ75" s="110"/>
    </row>
    <row r="76" spans="1:43" ht="12" customHeight="1">
      <c r="A76" s="1847"/>
      <c r="B76" s="124"/>
      <c r="C76" s="62"/>
      <c r="D76" s="62"/>
      <c r="E76" s="107"/>
      <c r="F76" s="136"/>
      <c r="G76" s="129"/>
      <c r="H76" s="137"/>
      <c r="I76" s="124"/>
      <c r="J76" s="62"/>
      <c r="K76" s="107"/>
      <c r="L76" s="2002" t="s">
        <v>164</v>
      </c>
      <c r="M76" s="124"/>
      <c r="N76" s="62"/>
      <c r="O76" s="62"/>
      <c r="P76" s="107"/>
      <c r="Q76" s="187"/>
      <c r="R76" s="181" t="s">
        <v>220</v>
      </c>
      <c r="S76" s="182"/>
      <c r="T76" s="729"/>
      <c r="U76" s="183" t="s">
        <v>1261</v>
      </c>
      <c r="V76" s="180"/>
      <c r="W76" s="1999"/>
      <c r="X76" s="1999"/>
      <c r="Y76" s="1999"/>
      <c r="Z76" s="1999"/>
      <c r="AA76" s="1999"/>
      <c r="AB76" s="1999"/>
      <c r="AC76" s="1999"/>
      <c r="AD76" s="1999"/>
      <c r="AE76" s="1999"/>
      <c r="AF76" s="1999"/>
      <c r="AG76" s="1999"/>
      <c r="AH76" s="1999"/>
      <c r="AI76" s="1999"/>
      <c r="AJ76" s="184" t="s">
        <v>1303</v>
      </c>
      <c r="AK76" s="109"/>
      <c r="AL76" s="65"/>
      <c r="AM76" s="65"/>
      <c r="AN76" s="65"/>
      <c r="AO76" s="124"/>
      <c r="AP76" s="62"/>
      <c r="AQ76" s="110"/>
    </row>
    <row r="77" spans="1:43" ht="12" customHeight="1">
      <c r="A77" s="1847"/>
      <c r="B77" s="124"/>
      <c r="C77" s="62"/>
      <c r="D77" s="62"/>
      <c r="E77" s="107"/>
      <c r="F77" s="136"/>
      <c r="G77" s="129"/>
      <c r="H77" s="137"/>
      <c r="I77" s="124"/>
      <c r="J77" s="62"/>
      <c r="K77" s="107"/>
      <c r="L77" s="2002"/>
      <c r="M77" s="124"/>
      <c r="N77" s="62"/>
      <c r="O77" s="62"/>
      <c r="P77" s="107"/>
      <c r="Q77" s="124" t="s">
        <v>495</v>
      </c>
      <c r="R77" s="62" t="s">
        <v>592</v>
      </c>
      <c r="S77" s="62"/>
      <c r="T77" s="727" t="s">
        <v>1085</v>
      </c>
      <c r="U77" s="62" t="s">
        <v>593</v>
      </c>
      <c r="V77" s="62"/>
      <c r="W77" s="727" t="s">
        <v>1085</v>
      </c>
      <c r="X77" s="62" t="s">
        <v>1557</v>
      </c>
      <c r="Y77" s="62"/>
      <c r="Z77" s="62"/>
      <c r="AA77" s="62"/>
      <c r="AB77" s="727" t="s">
        <v>1085</v>
      </c>
      <c r="AC77" s="63" t="s">
        <v>602</v>
      </c>
      <c r="AD77" s="63"/>
      <c r="AE77" s="63"/>
      <c r="AF77" s="175"/>
      <c r="AG77" s="175"/>
      <c r="AH77" s="175"/>
      <c r="AI77" s="175"/>
      <c r="AJ77" s="185"/>
      <c r="AK77" s="109"/>
      <c r="AL77" s="65"/>
      <c r="AM77" s="65"/>
      <c r="AN77" s="65"/>
      <c r="AO77" s="124"/>
      <c r="AP77" s="62"/>
      <c r="AQ77" s="110"/>
    </row>
    <row r="78" spans="1:43" ht="12" customHeight="1">
      <c r="A78" s="1847"/>
      <c r="B78" s="124"/>
      <c r="C78" s="62"/>
      <c r="D78" s="62"/>
      <c r="E78" s="107"/>
      <c r="F78" s="136"/>
      <c r="G78" s="129"/>
      <c r="H78" s="137"/>
      <c r="I78" s="124"/>
      <c r="J78" s="62"/>
      <c r="K78" s="107"/>
      <c r="L78" s="2002"/>
      <c r="M78" s="124"/>
      <c r="N78" s="62"/>
      <c r="O78" s="62"/>
      <c r="P78" s="107"/>
      <c r="Q78" s="124"/>
      <c r="R78" s="62"/>
      <c r="S78" s="62"/>
      <c r="T78" s="727" t="s">
        <v>1085</v>
      </c>
      <c r="U78" s="63" t="s">
        <v>594</v>
      </c>
      <c r="V78" s="63"/>
      <c r="W78" s="63"/>
      <c r="X78" s="1661"/>
      <c r="Y78" s="1661"/>
      <c r="Z78" s="1661"/>
      <c r="AA78" s="1661"/>
      <c r="AB78" s="1661"/>
      <c r="AC78" s="1661"/>
      <c r="AD78" s="1661"/>
      <c r="AE78" s="1661"/>
      <c r="AF78" s="1661"/>
      <c r="AG78" s="1661"/>
      <c r="AH78" s="1661"/>
      <c r="AI78" s="1661"/>
      <c r="AJ78" s="185" t="s">
        <v>1558</v>
      </c>
      <c r="AK78" s="109"/>
      <c r="AL78" s="65"/>
      <c r="AM78" s="65"/>
      <c r="AN78" s="65"/>
      <c r="AO78" s="124"/>
      <c r="AP78" s="62"/>
      <c r="AQ78" s="110"/>
    </row>
    <row r="79" spans="1:43" ht="12" customHeight="1">
      <c r="A79" s="1847"/>
      <c r="B79" s="124"/>
      <c r="C79" s="62"/>
      <c r="D79" s="62"/>
      <c r="E79" s="107"/>
      <c r="F79" s="136"/>
      <c r="G79" s="129"/>
      <c r="H79" s="137"/>
      <c r="I79" s="124"/>
      <c r="J79" s="62"/>
      <c r="K79" s="107"/>
      <c r="L79" s="2002"/>
      <c r="M79" s="124"/>
      <c r="N79" s="62"/>
      <c r="O79" s="62"/>
      <c r="P79" s="107"/>
      <c r="Q79" s="124" t="s">
        <v>417</v>
      </c>
      <c r="R79" s="62" t="s">
        <v>595</v>
      </c>
      <c r="S79" s="62"/>
      <c r="T79" s="727" t="s">
        <v>1085</v>
      </c>
      <c r="U79" s="62" t="s">
        <v>1269</v>
      </c>
      <c r="V79" s="62"/>
      <c r="W79" s="62"/>
      <c r="X79" s="62"/>
      <c r="Y79" s="727" t="s">
        <v>1085</v>
      </c>
      <c r="Z79" s="63" t="s">
        <v>594</v>
      </c>
      <c r="AA79" s="62"/>
      <c r="AB79" s="63"/>
      <c r="AC79" s="1658"/>
      <c r="AD79" s="1658"/>
      <c r="AE79" s="1658"/>
      <c r="AF79" s="1658"/>
      <c r="AG79" s="1658"/>
      <c r="AH79" s="1658"/>
      <c r="AI79" s="1658"/>
      <c r="AJ79" s="185" t="s">
        <v>1558</v>
      </c>
      <c r="AK79" s="109"/>
      <c r="AL79" s="65"/>
      <c r="AM79" s="65"/>
      <c r="AN79" s="65"/>
      <c r="AO79" s="124"/>
      <c r="AP79" s="62"/>
      <c r="AQ79" s="110"/>
    </row>
    <row r="80" spans="1:43" ht="12" customHeight="1">
      <c r="A80" s="1847"/>
      <c r="B80" s="124"/>
      <c r="C80" s="62"/>
      <c r="D80" s="62"/>
      <c r="E80" s="107"/>
      <c r="F80" s="136"/>
      <c r="G80" s="129"/>
      <c r="H80" s="137"/>
      <c r="I80" s="124"/>
      <c r="J80" s="62"/>
      <c r="K80" s="107"/>
      <c r="L80" s="2002"/>
      <c r="M80" s="143" t="s">
        <v>1715</v>
      </c>
      <c r="N80" s="113"/>
      <c r="O80" s="113"/>
      <c r="P80" s="115"/>
      <c r="Q80" s="143" t="s">
        <v>417</v>
      </c>
      <c r="R80" s="113" t="s">
        <v>1287</v>
      </c>
      <c r="S80" s="113"/>
      <c r="T80" s="113"/>
      <c r="U80" s="113"/>
      <c r="V80" s="113"/>
      <c r="W80" s="113"/>
      <c r="X80" s="113"/>
      <c r="Y80" s="113"/>
      <c r="Z80" s="113"/>
      <c r="AA80" s="113"/>
      <c r="AB80" s="158"/>
      <c r="AC80" s="158"/>
      <c r="AD80" s="113"/>
      <c r="AE80" s="158"/>
      <c r="AF80" s="158"/>
      <c r="AG80" s="113"/>
      <c r="AH80" s="113"/>
      <c r="AI80" s="113"/>
      <c r="AJ80" s="115"/>
      <c r="AK80" s="109"/>
      <c r="AL80" s="65"/>
      <c r="AM80" s="65"/>
      <c r="AN80" s="65"/>
      <c r="AO80" s="124"/>
      <c r="AP80" s="62"/>
      <c r="AQ80" s="110"/>
    </row>
    <row r="81" spans="1:43" ht="12" customHeight="1" thickBot="1">
      <c r="A81" s="1848"/>
      <c r="B81" s="145"/>
      <c r="C81" s="131"/>
      <c r="D81" s="131"/>
      <c r="E81" s="133"/>
      <c r="F81" s="527"/>
      <c r="G81" s="425"/>
      <c r="H81" s="528"/>
      <c r="I81" s="145"/>
      <c r="J81" s="131"/>
      <c r="K81" s="133"/>
      <c r="L81" s="655"/>
      <c r="M81" s="145"/>
      <c r="N81" s="131"/>
      <c r="O81" s="131"/>
      <c r="P81" s="133"/>
      <c r="Q81" s="145"/>
      <c r="R81" s="131" t="s">
        <v>1201</v>
      </c>
      <c r="S81" s="1845"/>
      <c r="T81" s="1845"/>
      <c r="U81" s="1845"/>
      <c r="V81" s="1845"/>
      <c r="W81" s="1845"/>
      <c r="X81" s="1845"/>
      <c r="Y81" s="1845"/>
      <c r="Z81" s="1845"/>
      <c r="AA81" s="1845"/>
      <c r="AB81" s="1845"/>
      <c r="AC81" s="1845"/>
      <c r="AD81" s="1845"/>
      <c r="AE81" s="1845"/>
      <c r="AF81" s="1845"/>
      <c r="AG81" s="1845"/>
      <c r="AH81" s="1845"/>
      <c r="AI81" s="1845"/>
      <c r="AJ81" s="133" t="s">
        <v>1202</v>
      </c>
      <c r="AK81" s="134"/>
      <c r="AL81" s="656"/>
      <c r="AM81" s="656"/>
      <c r="AN81" s="656"/>
      <c r="AO81" s="145"/>
      <c r="AP81" s="131"/>
      <c r="AQ81" s="135"/>
    </row>
    <row r="82" spans="1:43" ht="12" customHeight="1">
      <c r="A82" s="657"/>
      <c r="B82" s="125"/>
      <c r="C82" s="125"/>
      <c r="D82" s="125"/>
      <c r="E82" s="125" t="s">
        <v>1623</v>
      </c>
      <c r="F82" s="62" t="s">
        <v>604</v>
      </c>
      <c r="G82" s="62"/>
      <c r="H82" s="62"/>
      <c r="I82" s="62"/>
      <c r="J82" s="62"/>
      <c r="K82" s="62"/>
      <c r="L82" s="657"/>
      <c r="M82" s="62"/>
      <c r="N82" s="62"/>
      <c r="O82" s="62"/>
      <c r="P82" s="62"/>
      <c r="Q82" s="62"/>
      <c r="R82" s="129"/>
      <c r="S82" s="129"/>
      <c r="T82" s="129"/>
      <c r="U82" s="129"/>
      <c r="V82" s="129"/>
      <c r="W82" s="129"/>
      <c r="X82" s="129"/>
      <c r="Y82" s="129"/>
      <c r="Z82" s="129"/>
      <c r="AA82" s="62"/>
      <c r="AB82" s="63"/>
      <c r="AC82" s="129"/>
      <c r="AD82" s="129"/>
      <c r="AE82" s="129"/>
      <c r="AF82" s="129"/>
      <c r="AG82" s="129"/>
      <c r="AH82" s="129"/>
      <c r="AI82" s="129"/>
      <c r="AJ82" s="62"/>
      <c r="AK82" s="63"/>
      <c r="AL82" s="65"/>
      <c r="AM82" s="65"/>
      <c r="AN82" s="65"/>
      <c r="AO82" s="62"/>
      <c r="AP82" s="62"/>
      <c r="AQ82" s="62"/>
    </row>
    <row r="83" spans="1:43" ht="12" customHeight="1">
      <c r="A83" s="657"/>
      <c r="B83" s="62"/>
      <c r="C83" s="62"/>
      <c r="D83" s="62"/>
      <c r="E83" s="62"/>
      <c r="F83" s="62" t="s">
        <v>605</v>
      </c>
      <c r="G83" s="62"/>
      <c r="H83" s="62"/>
      <c r="I83" s="62"/>
      <c r="J83" s="62"/>
      <c r="K83" s="62"/>
      <c r="L83" s="657"/>
      <c r="M83" s="62"/>
      <c r="N83" s="62"/>
      <c r="O83" s="62"/>
      <c r="P83" s="62"/>
      <c r="Q83" s="62"/>
      <c r="R83" s="129"/>
      <c r="S83" s="129"/>
      <c r="T83" s="129"/>
      <c r="U83" s="129"/>
      <c r="V83" s="129"/>
      <c r="W83" s="129"/>
      <c r="X83" s="129"/>
      <c r="Y83" s="129"/>
      <c r="Z83" s="129"/>
      <c r="AA83" s="62"/>
      <c r="AB83" s="63"/>
      <c r="AC83" s="129"/>
      <c r="AD83" s="129"/>
      <c r="AE83" s="129"/>
      <c r="AF83" s="129"/>
      <c r="AG83" s="129"/>
      <c r="AH83" s="129"/>
      <c r="AI83" s="129"/>
      <c r="AJ83" s="62"/>
      <c r="AK83" s="63"/>
      <c r="AL83" s="65"/>
      <c r="AM83" s="65"/>
      <c r="AN83" s="65"/>
      <c r="AO83" s="62"/>
      <c r="AP83" s="62"/>
      <c r="AQ83" s="62"/>
    </row>
    <row r="84" spans="1:43" ht="12" customHeight="1">
      <c r="A84" s="657"/>
      <c r="B84" s="62"/>
      <c r="C84" s="62"/>
      <c r="D84" s="62"/>
      <c r="E84" s="62"/>
      <c r="F84" s="62" t="s">
        <v>606</v>
      </c>
      <c r="G84" s="62"/>
      <c r="H84" s="62"/>
      <c r="I84" s="62"/>
      <c r="J84" s="62"/>
      <c r="K84" s="62"/>
      <c r="L84" s="657"/>
      <c r="M84" s="62"/>
      <c r="N84" s="62"/>
      <c r="O84" s="62"/>
      <c r="P84" s="62"/>
      <c r="Q84" s="62"/>
      <c r="R84" s="129"/>
      <c r="S84" s="129"/>
      <c r="T84" s="129"/>
      <c r="U84" s="129"/>
      <c r="V84" s="129"/>
      <c r="W84" s="129"/>
      <c r="X84" s="129"/>
      <c r="Y84" s="129"/>
      <c r="Z84" s="129"/>
      <c r="AA84" s="62"/>
      <c r="AB84" s="63"/>
      <c r="AC84" s="129"/>
      <c r="AD84" s="129"/>
      <c r="AE84" s="129"/>
      <c r="AF84" s="129"/>
      <c r="AG84" s="129"/>
      <c r="AH84" s="129"/>
      <c r="AI84" s="129"/>
      <c r="AJ84" s="62"/>
      <c r="AK84" s="63"/>
      <c r="AL84" s="65"/>
      <c r="AM84" s="65"/>
      <c r="AN84" s="65"/>
      <c r="AO84" s="62"/>
      <c r="AP84" s="62"/>
      <c r="AQ84" s="62"/>
    </row>
    <row r="85" spans="1:43" ht="12" customHeight="1">
      <c r="A85" s="62"/>
      <c r="B85" s="62"/>
      <c r="C85" s="62"/>
      <c r="D85" s="62"/>
      <c r="E85" s="62"/>
      <c r="F85" s="62" t="s">
        <v>607</v>
      </c>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581"/>
      <c r="AP85" s="62"/>
      <c r="AQ85" s="62"/>
    </row>
    <row r="86" spans="1:43" ht="12" customHeight="1"/>
    <row r="87" spans="1:43" ht="12" customHeight="1"/>
    <row r="88" spans="1:43" ht="12" customHeight="1"/>
    <row r="89" spans="1:43" ht="12" customHeight="1"/>
    <row r="90" spans="1:43" ht="12" customHeight="1"/>
    <row r="91" spans="1:43" ht="12" customHeight="1"/>
    <row r="92" spans="1:43" ht="12" customHeight="1"/>
    <row r="93" spans="1:43" ht="12" customHeight="1"/>
    <row r="94" spans="1:43" ht="12" customHeight="1"/>
    <row r="95" spans="1:43" ht="12" customHeight="1"/>
    <row r="96" spans="1:43" ht="12" customHeight="1"/>
    <row r="97" ht="12" customHeight="1"/>
    <row r="98" ht="12" customHeight="1"/>
    <row r="99" ht="12" customHeight="1"/>
    <row r="100" ht="12" customHeight="1"/>
    <row r="101" ht="12" customHeight="1"/>
  </sheetData>
  <mergeCells count="80">
    <mergeCell ref="S81:AI81"/>
    <mergeCell ref="W75:AI75"/>
    <mergeCell ref="L76:L80"/>
    <mergeCell ref="W76:AI76"/>
    <mergeCell ref="X78:AI78"/>
    <mergeCell ref="AC79:AI79"/>
    <mergeCell ref="AC64:AI64"/>
    <mergeCell ref="S66:AI66"/>
    <mergeCell ref="L67:L74"/>
    <mergeCell ref="W67:AI67"/>
    <mergeCell ref="W68:AI68"/>
    <mergeCell ref="W69:AI69"/>
    <mergeCell ref="AA71:AG71"/>
    <mergeCell ref="W74:AI74"/>
    <mergeCell ref="W59:AI59"/>
    <mergeCell ref="W60:AI60"/>
    <mergeCell ref="W61:AI61"/>
    <mergeCell ref="X63:AI63"/>
    <mergeCell ref="F48:H48"/>
    <mergeCell ref="AA49:AE49"/>
    <mergeCell ref="AC51:AF51"/>
    <mergeCell ref="S58:AI58"/>
    <mergeCell ref="F42:H42"/>
    <mergeCell ref="L43:L47"/>
    <mergeCell ref="F44:H44"/>
    <mergeCell ref="W44:AI44"/>
    <mergeCell ref="W45:AI45"/>
    <mergeCell ref="F46:H46"/>
    <mergeCell ref="W46:AI46"/>
    <mergeCell ref="AD47:AG47"/>
    <mergeCell ref="W29:AI29"/>
    <mergeCell ref="AF30:AI30"/>
    <mergeCell ref="L34:L41"/>
    <mergeCell ref="W34:AI34"/>
    <mergeCell ref="W35:AI35"/>
    <mergeCell ref="W36:AI36"/>
    <mergeCell ref="AA38:AG38"/>
    <mergeCell ref="AA40:AG40"/>
    <mergeCell ref="F26:H26"/>
    <mergeCell ref="S26:AI26"/>
    <mergeCell ref="AK11:AN11"/>
    <mergeCell ref="AO11:AQ11"/>
    <mergeCell ref="A12:A81"/>
    <mergeCell ref="W12:AI12"/>
    <mergeCell ref="W13:AI13"/>
    <mergeCell ref="W14:AI14"/>
    <mergeCell ref="AD15:AG15"/>
    <mergeCell ref="AA17:AE17"/>
    <mergeCell ref="AC31:AI31"/>
    <mergeCell ref="S33:AI33"/>
    <mergeCell ref="B28:E28"/>
    <mergeCell ref="F28:H28"/>
    <mergeCell ref="W27:AI27"/>
    <mergeCell ref="W28:AI28"/>
    <mergeCell ref="AC19:AF19"/>
    <mergeCell ref="B22:E22"/>
    <mergeCell ref="F22:H22"/>
    <mergeCell ref="F24:H24"/>
    <mergeCell ref="B11:E11"/>
    <mergeCell ref="F11:H11"/>
    <mergeCell ref="I11:L11"/>
    <mergeCell ref="M11:P11"/>
    <mergeCell ref="B21:E21"/>
    <mergeCell ref="F12:H12"/>
    <mergeCell ref="Q5:T5"/>
    <mergeCell ref="U5:AQ5"/>
    <mergeCell ref="B10:E10"/>
    <mergeCell ref="F10:H10"/>
    <mergeCell ref="I10:L10"/>
    <mergeCell ref="AO10:AQ10"/>
    <mergeCell ref="A7:AE7"/>
    <mergeCell ref="Q1:T1"/>
    <mergeCell ref="U1:AL1"/>
    <mergeCell ref="AM1:AQ1"/>
    <mergeCell ref="Q2:T4"/>
    <mergeCell ref="U2:AL2"/>
    <mergeCell ref="AM2:AO4"/>
    <mergeCell ref="AP2:AQ4"/>
    <mergeCell ref="U3:AL3"/>
    <mergeCell ref="U4:AL4"/>
  </mergeCells>
  <phoneticPr fontId="4"/>
  <dataValidations count="8">
    <dataValidation type="list" allowBlank="1" showInputMessage="1" showErrorMessage="1" sqref="F48:H48 F28" xr:uid="{00000000-0002-0000-1F00-000000000000}">
      <formula1>"□ニ,■ニ"</formula1>
    </dataValidation>
    <dataValidation type="list" allowBlank="1" showInputMessage="1" showErrorMessage="1" sqref="F46:H46 F26" xr:uid="{00000000-0002-0000-1F00-000001000000}">
      <formula1>"□ハ,■ハ"</formula1>
    </dataValidation>
    <dataValidation type="list" allowBlank="1" showInputMessage="1" showErrorMessage="1" sqref="F44:H44 F24" xr:uid="{00000000-0002-0000-1F00-000002000000}">
      <formula1>"□ロ,■ロ"</formula1>
    </dataValidation>
    <dataValidation type="list" allowBlank="1" showInputMessage="1" showErrorMessage="1" sqref="F42:H42 F22" xr:uid="{00000000-0002-0000-1F00-000003000000}">
      <formula1>"□イ,■イ"</formula1>
    </dataValidation>
    <dataValidation type="list" allowBlank="1" showInputMessage="1" showErrorMessage="1" sqref="B28" xr:uid="{00000000-0002-0000-1F00-000004000000}">
      <formula1>"□メゾネット,■メゾネット"</formula1>
    </dataValidation>
    <dataValidation type="list" allowBlank="1" showInputMessage="1" showErrorMessage="1" sqref="B22:E22" xr:uid="{00000000-0002-0000-1F00-000005000000}">
      <formula1>"■該当なし,□該当なし"</formula1>
    </dataValidation>
    <dataValidation type="list" allowBlank="1" showInputMessage="1" showErrorMessage="1" sqref="AB30 L75 AB62 T62:T64 Y64 W62 V47 Z56 AE55 V55 U54 AF42 AC42 Y50:Y53 W48:W49 AF73 W43 L42 AF21 AC21 Y41:Y42 S40 S38 Y31 AK12:AK16 W30 T30:T31 V15 Z24 AE23 V23 U22 Z47 W71 Y18:Y21 W16:W17 AK34:AK38 AC73 W40 AF53 AC53 Y72:Y73 S71 AB77 T77:T79 Y79 W77 W38 Z15" xr:uid="{00000000-0002-0000-1F00-000006000000}">
      <formula1>"■,□"</formula1>
    </dataValidation>
    <dataValidation type="list" allowBlank="1" showInputMessage="1" showErrorMessage="1" sqref="B21:E21" xr:uid="{00000000-0002-0000-1F00-000007000000}">
      <formula1>"■選択無,□選択無"</formula1>
    </dataValidation>
  </dataValidations>
  <printOptions horizontalCentered="1"/>
  <pageMargins left="0.39370078740157483" right="0.39370078740157483" top="0.39370078740157483" bottom="0.24" header="0.39370078740157483" footer="0.31"/>
  <pageSetup paperSize="9" scale="85" orientation="portrait" blackAndWhite="1" verticalDpi="4294967293" r:id="rId1"/>
  <headerFooter alignWithMargins="0"/>
  <ignoredErrors>
    <ignoredError sqref="B21"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62"/>
      <c r="B1" s="62"/>
      <c r="C1" s="62"/>
      <c r="D1" s="62"/>
      <c r="E1" s="62"/>
      <c r="F1" s="129"/>
      <c r="G1" s="129"/>
      <c r="H1" s="129"/>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622</v>
      </c>
      <c r="AN1" s="1736"/>
      <c r="AO1" s="1736"/>
      <c r="AP1" s="1736"/>
      <c r="AQ1" s="1743"/>
    </row>
    <row r="2" spans="1:43" ht="12" customHeight="1">
      <c r="A2" s="62"/>
      <c r="B2" s="62"/>
      <c r="C2" s="62"/>
      <c r="D2" s="62"/>
      <c r="E2" s="62"/>
      <c r="F2" s="129"/>
      <c r="G2" s="129"/>
      <c r="H2" s="129"/>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59"/>
      <c r="AM2" s="1860" t="s">
        <v>266</v>
      </c>
      <c r="AN2" s="1861"/>
      <c r="AO2" s="1861"/>
      <c r="AP2" s="1663">
        <v>1</v>
      </c>
      <c r="AQ2" s="1865"/>
    </row>
    <row r="3" spans="1:43" ht="12" customHeight="1">
      <c r="A3" s="62"/>
      <c r="B3" s="62"/>
      <c r="C3" s="62"/>
      <c r="D3" s="62"/>
      <c r="E3" s="62"/>
      <c r="F3" s="129"/>
      <c r="G3" s="129"/>
      <c r="H3" s="129"/>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69"/>
      <c r="AM3" s="1862"/>
      <c r="AN3" s="1735"/>
      <c r="AO3" s="1735"/>
      <c r="AP3" s="1656"/>
      <c r="AQ3" s="1866"/>
    </row>
    <row r="4" spans="1:43" ht="12" customHeight="1">
      <c r="A4" s="62"/>
      <c r="B4" s="62"/>
      <c r="C4" s="62"/>
      <c r="D4" s="62"/>
      <c r="E4" s="62"/>
      <c r="F4" s="129"/>
      <c r="G4" s="129"/>
      <c r="H4" s="129"/>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71"/>
      <c r="AM4" s="1863"/>
      <c r="AN4" s="1864"/>
      <c r="AO4" s="1864"/>
      <c r="AP4" s="1731"/>
      <c r="AQ4" s="1867"/>
    </row>
    <row r="5" spans="1:43" ht="12" customHeight="1">
      <c r="A5" s="62"/>
      <c r="B5" s="62"/>
      <c r="C5" s="62"/>
      <c r="D5" s="62"/>
      <c r="E5" s="62"/>
      <c r="F5" s="129"/>
      <c r="G5" s="129"/>
      <c r="H5" s="129"/>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row>
    <row r="6" spans="1:43" ht="12" customHeight="1">
      <c r="A6" s="62"/>
      <c r="B6" s="62"/>
      <c r="C6" s="62"/>
      <c r="D6" s="62"/>
      <c r="E6" s="62"/>
      <c r="F6" s="129"/>
      <c r="G6" s="129"/>
      <c r="H6" s="129"/>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581"/>
      <c r="AP6" s="62"/>
      <c r="AQ6" s="62"/>
    </row>
    <row r="7" spans="1:43"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62"/>
      <c r="AM7" s="62"/>
      <c r="AN7" s="62"/>
      <c r="AO7" s="125"/>
      <c r="AP7" s="125"/>
      <c r="AQ7" s="125" t="s">
        <v>2817</v>
      </c>
    </row>
    <row r="8" spans="1:43"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62"/>
      <c r="AM8" s="62"/>
      <c r="AN8" s="62"/>
      <c r="AO8" s="125"/>
      <c r="AP8" s="125"/>
      <c r="AQ8" s="125"/>
    </row>
    <row r="9" spans="1:43" ht="12" customHeight="1" thickBot="1">
      <c r="A9" s="155" t="s">
        <v>626</v>
      </c>
      <c r="B9" s="62"/>
      <c r="C9" s="62"/>
      <c r="D9" s="62"/>
      <c r="E9" s="62"/>
      <c r="F9" s="62"/>
      <c r="G9" s="129"/>
      <c r="H9" s="129"/>
      <c r="I9" s="62"/>
      <c r="J9" s="62"/>
      <c r="K9" s="62"/>
      <c r="L9" s="62"/>
      <c r="M9" s="62"/>
      <c r="N9" s="62"/>
      <c r="O9" s="62"/>
      <c r="P9" s="62"/>
      <c r="Q9" s="62"/>
      <c r="R9" s="62"/>
      <c r="S9" s="62"/>
      <c r="T9" s="62"/>
      <c r="U9" s="62"/>
      <c r="V9" s="62"/>
      <c r="W9" s="62"/>
      <c r="X9" s="62"/>
      <c r="Y9" s="62"/>
      <c r="Z9" s="62"/>
      <c r="AA9" s="62"/>
      <c r="AB9" s="62"/>
      <c r="AC9" s="62"/>
      <c r="AD9" s="62"/>
      <c r="AE9" s="62"/>
      <c r="AF9" s="62"/>
      <c r="AG9" s="62" t="s">
        <v>108</v>
      </c>
      <c r="AH9" s="62"/>
      <c r="AI9" s="62"/>
      <c r="AJ9" s="62"/>
      <c r="AK9" s="62"/>
      <c r="AL9" s="62"/>
      <c r="AM9" s="62"/>
      <c r="AN9" s="62"/>
      <c r="AO9" s="581"/>
      <c r="AP9" s="62"/>
      <c r="AQ9" s="62"/>
    </row>
    <row r="10" spans="1:43" ht="12" customHeight="1">
      <c r="A10" s="523"/>
      <c r="B10" s="1687" t="s">
        <v>112</v>
      </c>
      <c r="C10" s="1688"/>
      <c r="D10" s="1688"/>
      <c r="E10" s="1689"/>
      <c r="F10" s="1690" t="s">
        <v>24</v>
      </c>
      <c r="G10" s="1691"/>
      <c r="H10" s="1692"/>
      <c r="I10" s="1690" t="s">
        <v>113</v>
      </c>
      <c r="J10" s="1691"/>
      <c r="K10" s="1691"/>
      <c r="L10" s="1692"/>
      <c r="M10" s="529"/>
      <c r="N10" s="146"/>
      <c r="O10" s="146"/>
      <c r="P10" s="146"/>
      <c r="Q10" s="518"/>
      <c r="R10" s="518"/>
      <c r="S10" s="518"/>
      <c r="T10" s="518"/>
      <c r="U10" s="518"/>
      <c r="V10" s="518" t="s">
        <v>114</v>
      </c>
      <c r="W10" s="518"/>
      <c r="X10" s="518"/>
      <c r="Y10" s="518"/>
      <c r="Z10" s="518"/>
      <c r="AA10" s="518"/>
      <c r="AB10" s="518"/>
      <c r="AC10" s="518"/>
      <c r="AD10" s="518"/>
      <c r="AE10" s="518"/>
      <c r="AF10" s="518"/>
      <c r="AG10" s="518"/>
      <c r="AH10" s="518"/>
      <c r="AI10" s="518"/>
      <c r="AJ10" s="518"/>
      <c r="AK10" s="518"/>
      <c r="AL10" s="648"/>
      <c r="AM10" s="648"/>
      <c r="AN10" s="525" t="s">
        <v>414</v>
      </c>
      <c r="AO10" s="1690" t="s">
        <v>116</v>
      </c>
      <c r="AP10" s="1691"/>
      <c r="AQ10" s="1696"/>
    </row>
    <row r="11" spans="1:43"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649"/>
      <c r="AK11" s="1681" t="s">
        <v>117</v>
      </c>
      <c r="AL11" s="1996"/>
      <c r="AM11" s="1996"/>
      <c r="AN11" s="1997"/>
      <c r="AO11" s="1678" t="s">
        <v>1762</v>
      </c>
      <c r="AP11" s="1679"/>
      <c r="AQ11" s="1697"/>
    </row>
    <row r="12" spans="1:43" ht="12" customHeight="1">
      <c r="A12" s="1665" t="s">
        <v>1242</v>
      </c>
      <c r="B12" s="151" t="s">
        <v>1550</v>
      </c>
      <c r="C12" s="152"/>
      <c r="D12" s="152"/>
      <c r="E12" s="153"/>
      <c r="F12" s="1988" t="str">
        <f>自己評価書表紙!O56</f>
        <v>-</v>
      </c>
      <c r="G12" s="1662"/>
      <c r="H12" s="1989"/>
      <c r="I12" s="529" t="s">
        <v>230</v>
      </c>
      <c r="J12" s="146"/>
      <c r="K12" s="177"/>
      <c r="L12" s="2001" t="s">
        <v>596</v>
      </c>
      <c r="M12" s="529" t="s">
        <v>597</v>
      </c>
      <c r="N12" s="146"/>
      <c r="O12" s="146"/>
      <c r="P12" s="177"/>
      <c r="Q12" s="113" t="s">
        <v>1548</v>
      </c>
      <c r="R12" s="113" t="s">
        <v>1260</v>
      </c>
      <c r="S12" s="113"/>
      <c r="T12" s="730"/>
      <c r="U12" s="144" t="s">
        <v>1261</v>
      </c>
      <c r="V12" s="113"/>
      <c r="W12" s="1664"/>
      <c r="X12" s="1664"/>
      <c r="Y12" s="1664"/>
      <c r="Z12" s="1664"/>
      <c r="AA12" s="1664"/>
      <c r="AB12" s="1664"/>
      <c r="AC12" s="1664"/>
      <c r="AD12" s="1664"/>
      <c r="AE12" s="1664"/>
      <c r="AF12" s="1664"/>
      <c r="AG12" s="1664"/>
      <c r="AH12" s="1664"/>
      <c r="AI12" s="1664"/>
      <c r="AJ12" s="186" t="s">
        <v>1303</v>
      </c>
      <c r="AK12" s="696" t="s">
        <v>1085</v>
      </c>
      <c r="AL12" s="158" t="s">
        <v>161</v>
      </c>
      <c r="AM12" s="158"/>
      <c r="AN12" s="652"/>
      <c r="AO12" s="143"/>
      <c r="AP12" s="113"/>
      <c r="AQ12" s="537"/>
    </row>
    <row r="13" spans="1:43" ht="12" customHeight="1">
      <c r="A13" s="1666"/>
      <c r="B13" s="124" t="s">
        <v>1262</v>
      </c>
      <c r="C13" s="62"/>
      <c r="D13" s="62"/>
      <c r="E13" s="107"/>
      <c r="F13" s="136"/>
      <c r="G13" s="129"/>
      <c r="H13" s="137"/>
      <c r="I13" s="124"/>
      <c r="J13" s="62"/>
      <c r="K13" s="107"/>
      <c r="L13" s="2002"/>
      <c r="M13" s="124" t="s">
        <v>219</v>
      </c>
      <c r="N13" s="62"/>
      <c r="O13" s="62"/>
      <c r="P13" s="107"/>
      <c r="Q13" s="62"/>
      <c r="R13" s="63" t="s">
        <v>1264</v>
      </c>
      <c r="S13" s="62"/>
      <c r="T13" s="711"/>
      <c r="U13" s="123" t="s">
        <v>1261</v>
      </c>
      <c r="V13" s="62"/>
      <c r="W13" s="1661"/>
      <c r="X13" s="1661"/>
      <c r="Y13" s="1661"/>
      <c r="Z13" s="1661"/>
      <c r="AA13" s="1661"/>
      <c r="AB13" s="1661"/>
      <c r="AC13" s="1661"/>
      <c r="AD13" s="1661"/>
      <c r="AE13" s="1661"/>
      <c r="AF13" s="1661"/>
      <c r="AG13" s="1661"/>
      <c r="AH13" s="1661"/>
      <c r="AI13" s="1661"/>
      <c r="AJ13" s="126" t="s">
        <v>1303</v>
      </c>
      <c r="AK13" s="693" t="s">
        <v>1085</v>
      </c>
      <c r="AL13" s="63" t="s">
        <v>1265</v>
      </c>
      <c r="AM13" s="63"/>
      <c r="AN13" s="65"/>
      <c r="AO13" s="124"/>
      <c r="AP13" s="62"/>
      <c r="AQ13" s="110"/>
    </row>
    <row r="14" spans="1:43" ht="12" customHeight="1">
      <c r="A14" s="1666"/>
      <c r="B14" s="124" t="s">
        <v>1266</v>
      </c>
      <c r="C14" s="62"/>
      <c r="D14" s="62"/>
      <c r="E14" s="107"/>
      <c r="F14" s="136"/>
      <c r="G14" s="129"/>
      <c r="H14" s="137"/>
      <c r="I14" s="124" t="s">
        <v>598</v>
      </c>
      <c r="J14" s="62"/>
      <c r="K14" s="107"/>
      <c r="L14" s="2002"/>
      <c r="M14" s="124" t="s">
        <v>599</v>
      </c>
      <c r="N14" s="62"/>
      <c r="O14" s="62"/>
      <c r="P14" s="107"/>
      <c r="Q14" s="180"/>
      <c r="R14" s="181" t="s">
        <v>213</v>
      </c>
      <c r="S14" s="182"/>
      <c r="T14" s="729"/>
      <c r="U14" s="183" t="s">
        <v>1261</v>
      </c>
      <c r="V14" s="180"/>
      <c r="W14" s="1999"/>
      <c r="X14" s="1999"/>
      <c r="Y14" s="1999"/>
      <c r="Z14" s="1999"/>
      <c r="AA14" s="1999"/>
      <c r="AB14" s="1999"/>
      <c r="AC14" s="1999"/>
      <c r="AD14" s="1999"/>
      <c r="AE14" s="1999"/>
      <c r="AF14" s="1999"/>
      <c r="AG14" s="1999"/>
      <c r="AH14" s="1999"/>
      <c r="AI14" s="1999"/>
      <c r="AJ14" s="184" t="s">
        <v>1303</v>
      </c>
      <c r="AK14" s="693" t="s">
        <v>1085</v>
      </c>
      <c r="AL14" s="63" t="s">
        <v>1585</v>
      </c>
      <c r="AM14" s="63"/>
      <c r="AN14" s="65"/>
      <c r="AO14" s="124"/>
      <c r="AP14" s="62"/>
      <c r="AQ14" s="110"/>
    </row>
    <row r="15" spans="1:43" ht="12" customHeight="1">
      <c r="A15" s="1666"/>
      <c r="B15" s="124" t="s">
        <v>1267</v>
      </c>
      <c r="C15" s="62"/>
      <c r="D15" s="62"/>
      <c r="E15" s="107"/>
      <c r="F15" s="136"/>
      <c r="G15" s="129"/>
      <c r="H15" s="137"/>
      <c r="I15" s="124" t="s">
        <v>600</v>
      </c>
      <c r="J15" s="62"/>
      <c r="K15" s="107"/>
      <c r="L15" s="2002"/>
      <c r="M15" s="124"/>
      <c r="N15" s="62"/>
      <c r="O15" s="62"/>
      <c r="P15" s="107"/>
      <c r="Q15" s="62" t="s">
        <v>169</v>
      </c>
      <c r="R15" s="62" t="s">
        <v>214</v>
      </c>
      <c r="S15" s="62"/>
      <c r="T15" s="62"/>
      <c r="U15" s="62"/>
      <c r="V15" s="125"/>
      <c r="W15" s="62"/>
      <c r="X15" s="62"/>
      <c r="Y15" s="62"/>
      <c r="Z15" s="62"/>
      <c r="AA15" s="62"/>
      <c r="AB15" s="63"/>
      <c r="AC15" s="62"/>
      <c r="AD15" s="62"/>
      <c r="AE15" s="175"/>
      <c r="AF15" s="175"/>
      <c r="AG15" s="175"/>
      <c r="AH15" s="175"/>
      <c r="AI15" s="62"/>
      <c r="AJ15" s="62"/>
      <c r="AK15" s="693" t="s">
        <v>1085</v>
      </c>
      <c r="AL15" s="63" t="s">
        <v>1607</v>
      </c>
      <c r="AM15" s="63"/>
      <c r="AN15" s="65"/>
      <c r="AO15" s="124"/>
      <c r="AP15" s="62"/>
      <c r="AQ15" s="110"/>
    </row>
    <row r="16" spans="1:43" ht="12" customHeight="1">
      <c r="A16" s="1666"/>
      <c r="B16" s="124" t="s">
        <v>618</v>
      </c>
      <c r="C16" s="62"/>
      <c r="D16" s="62"/>
      <c r="E16" s="107"/>
      <c r="F16" s="136"/>
      <c r="G16" s="129"/>
      <c r="H16" s="137"/>
      <c r="I16" s="124" t="s">
        <v>231</v>
      </c>
      <c r="J16" s="62"/>
      <c r="K16" s="107"/>
      <c r="L16" s="2002"/>
      <c r="M16" s="124"/>
      <c r="N16" s="62"/>
      <c r="O16" s="62"/>
      <c r="P16" s="107"/>
      <c r="Q16" s="62"/>
      <c r="R16" s="125" t="s">
        <v>223</v>
      </c>
      <c r="S16" s="727" t="s">
        <v>1085</v>
      </c>
      <c r="T16" s="62" t="s">
        <v>1269</v>
      </c>
      <c r="U16" s="62"/>
      <c r="V16" s="62"/>
      <c r="W16" s="727" t="s">
        <v>1085</v>
      </c>
      <c r="X16" s="63" t="s">
        <v>1270</v>
      </c>
      <c r="Y16" s="62"/>
      <c r="Z16" s="62"/>
      <c r="AA16" s="1661"/>
      <c r="AB16" s="1661"/>
      <c r="AC16" s="1661"/>
      <c r="AD16" s="1661"/>
      <c r="AE16" s="1661"/>
      <c r="AF16" s="1661"/>
      <c r="AG16" s="1661"/>
      <c r="AH16" s="62" t="s">
        <v>1554</v>
      </c>
      <c r="AI16" s="62"/>
      <c r="AJ16" s="107"/>
      <c r="AK16" s="693" t="s">
        <v>1085</v>
      </c>
      <c r="AL16" s="63" t="s">
        <v>1579</v>
      </c>
      <c r="AM16" s="63"/>
      <c r="AN16" s="65"/>
      <c r="AO16" s="124"/>
      <c r="AP16" s="62"/>
      <c r="AQ16" s="110"/>
    </row>
    <row r="17" spans="1:43" ht="12" customHeight="1">
      <c r="A17" s="1666"/>
      <c r="B17" s="124" t="s">
        <v>619</v>
      </c>
      <c r="C17" s="62"/>
      <c r="D17" s="62"/>
      <c r="E17" s="107"/>
      <c r="F17" s="136"/>
      <c r="G17" s="129"/>
      <c r="H17" s="137"/>
      <c r="I17" s="124" t="s">
        <v>232</v>
      </c>
      <c r="J17" s="62"/>
      <c r="K17" s="107"/>
      <c r="L17" s="2002"/>
      <c r="M17" s="124"/>
      <c r="N17" s="62"/>
      <c r="O17" s="62"/>
      <c r="P17" s="107"/>
      <c r="Q17" s="62" t="s">
        <v>1364</v>
      </c>
      <c r="R17" s="62" t="s">
        <v>1272</v>
      </c>
      <c r="S17" s="62"/>
      <c r="T17" s="62"/>
      <c r="U17" s="62"/>
      <c r="V17" s="62"/>
      <c r="W17" s="62"/>
      <c r="X17" s="62"/>
      <c r="Y17" s="62"/>
      <c r="Z17" s="62"/>
      <c r="AA17" s="62"/>
      <c r="AB17" s="63"/>
      <c r="AC17" s="63"/>
      <c r="AD17" s="63"/>
      <c r="AE17" s="63"/>
      <c r="AF17" s="62"/>
      <c r="AG17" s="62"/>
      <c r="AH17" s="62"/>
      <c r="AI17" s="62"/>
      <c r="AJ17" s="107"/>
      <c r="AK17" s="109"/>
      <c r="AL17" s="65"/>
      <c r="AM17" s="65"/>
      <c r="AN17" s="65"/>
      <c r="AO17" s="124"/>
      <c r="AP17" s="62"/>
      <c r="AQ17" s="110"/>
    </row>
    <row r="18" spans="1:43" ht="12" customHeight="1">
      <c r="A18" s="1666"/>
      <c r="B18" s="124" t="s">
        <v>233</v>
      </c>
      <c r="C18" s="62"/>
      <c r="D18" s="62"/>
      <c r="E18" s="107"/>
      <c r="F18" s="136"/>
      <c r="G18" s="129"/>
      <c r="H18" s="137"/>
      <c r="I18" s="124" t="s">
        <v>218</v>
      </c>
      <c r="J18" s="62"/>
      <c r="K18" s="107"/>
      <c r="L18" s="2002"/>
      <c r="M18" s="124"/>
      <c r="N18" s="62"/>
      <c r="O18" s="62"/>
      <c r="P18" s="107"/>
      <c r="Q18" s="62"/>
      <c r="R18" s="125" t="s">
        <v>962</v>
      </c>
      <c r="S18" s="727" t="s">
        <v>1085</v>
      </c>
      <c r="T18" s="62" t="s">
        <v>1269</v>
      </c>
      <c r="U18" s="62"/>
      <c r="V18" s="62"/>
      <c r="W18" s="727" t="s">
        <v>1085</v>
      </c>
      <c r="X18" s="63" t="s">
        <v>1270</v>
      </c>
      <c r="Y18" s="62"/>
      <c r="Z18" s="62"/>
      <c r="AA18" s="1661"/>
      <c r="AB18" s="1661"/>
      <c r="AC18" s="1661"/>
      <c r="AD18" s="1661"/>
      <c r="AE18" s="1661"/>
      <c r="AF18" s="1661"/>
      <c r="AG18" s="1661"/>
      <c r="AH18" s="62" t="s">
        <v>1554</v>
      </c>
      <c r="AI18" s="62"/>
      <c r="AJ18" s="107"/>
      <c r="AK18" s="109"/>
      <c r="AL18" s="65"/>
      <c r="AM18" s="65"/>
      <c r="AN18" s="65"/>
      <c r="AO18" s="124"/>
      <c r="AP18" s="62"/>
      <c r="AQ18" s="110"/>
    </row>
    <row r="19" spans="1:43" ht="12" customHeight="1">
      <c r="A19" s="1666"/>
      <c r="B19" s="124" t="s">
        <v>234</v>
      </c>
      <c r="C19" s="62"/>
      <c r="D19" s="62"/>
      <c r="E19" s="107"/>
      <c r="F19" s="136"/>
      <c r="G19" s="129"/>
      <c r="H19" s="137"/>
      <c r="I19" s="124"/>
      <c r="J19" s="62"/>
      <c r="K19" s="107"/>
      <c r="L19" s="2002"/>
      <c r="M19" s="124"/>
      <c r="N19" s="62"/>
      <c r="O19" s="62"/>
      <c r="P19" s="107"/>
      <c r="Q19" s="62"/>
      <c r="R19" s="62" t="s">
        <v>1555</v>
      </c>
      <c r="S19" s="62"/>
      <c r="T19" s="63"/>
      <c r="U19" s="63"/>
      <c r="V19" s="63"/>
      <c r="W19" s="63"/>
      <c r="X19" s="62"/>
      <c r="Y19" s="727" t="s">
        <v>1085</v>
      </c>
      <c r="Z19" s="62" t="s">
        <v>1207</v>
      </c>
      <c r="AA19" s="62"/>
      <c r="AB19" s="63"/>
      <c r="AC19" s="63"/>
      <c r="AD19" s="63"/>
      <c r="AE19" s="63"/>
      <c r="AF19" s="62"/>
      <c r="AG19" s="62"/>
      <c r="AH19" s="62"/>
      <c r="AI19" s="62"/>
      <c r="AJ19" s="107"/>
      <c r="AK19" s="109"/>
      <c r="AL19" s="65"/>
      <c r="AM19" s="65"/>
      <c r="AN19" s="65"/>
      <c r="AO19" s="124"/>
      <c r="AP19" s="62"/>
      <c r="AQ19" s="110"/>
    </row>
    <row r="20" spans="1:43" ht="12" customHeight="1">
      <c r="A20" s="1666"/>
      <c r="B20" s="124"/>
      <c r="C20" s="62"/>
      <c r="D20" s="62"/>
      <c r="E20" s="107"/>
      <c r="F20" s="136"/>
      <c r="G20" s="129"/>
      <c r="H20" s="137"/>
      <c r="I20" s="124"/>
      <c r="J20" s="62"/>
      <c r="K20" s="107"/>
      <c r="L20" s="710" t="s">
        <v>1085</v>
      </c>
      <c r="M20" s="124"/>
      <c r="N20" s="62"/>
      <c r="O20" s="62"/>
      <c r="P20" s="107"/>
      <c r="Q20" s="62"/>
      <c r="R20" s="63"/>
      <c r="S20" s="62"/>
      <c r="T20" s="62"/>
      <c r="U20" s="62"/>
      <c r="V20" s="62"/>
      <c r="W20" s="62"/>
      <c r="X20" s="62"/>
      <c r="Y20" s="727" t="s">
        <v>1085</v>
      </c>
      <c r="Z20" s="62" t="s">
        <v>1277</v>
      </c>
      <c r="AA20" s="62"/>
      <c r="AB20" s="62" t="s">
        <v>270</v>
      </c>
      <c r="AC20" s="727" t="s">
        <v>1085</v>
      </c>
      <c r="AD20" s="62" t="s">
        <v>728</v>
      </c>
      <c r="AF20" s="727" t="s">
        <v>1085</v>
      </c>
      <c r="AG20" s="62" t="s">
        <v>895</v>
      </c>
      <c r="AH20" s="125" t="s">
        <v>761</v>
      </c>
      <c r="AI20" s="62"/>
      <c r="AJ20" s="107"/>
      <c r="AK20" s="109"/>
      <c r="AL20" s="65"/>
      <c r="AM20" s="65"/>
      <c r="AN20" s="65"/>
      <c r="AO20" s="124"/>
      <c r="AP20" s="62"/>
      <c r="AQ20" s="110"/>
    </row>
    <row r="21" spans="1:43" ht="12" customHeight="1">
      <c r="A21" s="1666"/>
      <c r="B21" s="1713" t="str">
        <f>IF(自己評価書表紙!A56="□","■選択無","□選択無")</f>
        <v>■選択無</v>
      </c>
      <c r="C21" s="1714"/>
      <c r="D21" s="1714"/>
      <c r="E21" s="1715"/>
      <c r="F21" s="136"/>
      <c r="G21" s="129"/>
      <c r="H21" s="137"/>
      <c r="I21" s="124" t="s">
        <v>236</v>
      </c>
      <c r="J21" s="62"/>
      <c r="K21" s="107"/>
      <c r="L21" s="2002" t="s">
        <v>164</v>
      </c>
      <c r="M21" s="124"/>
      <c r="N21" s="62"/>
      <c r="O21" s="62"/>
      <c r="P21" s="107"/>
      <c r="Q21" s="62" t="s">
        <v>1339</v>
      </c>
      <c r="R21" s="62" t="s">
        <v>601</v>
      </c>
      <c r="S21" s="62"/>
      <c r="T21" s="62"/>
      <c r="U21" s="62"/>
      <c r="V21" s="62"/>
      <c r="W21" s="727" t="s">
        <v>1085</v>
      </c>
      <c r="X21" s="62" t="s">
        <v>1280</v>
      </c>
      <c r="Y21" s="62"/>
      <c r="Z21" s="63"/>
      <c r="AA21" s="62"/>
      <c r="AB21" s="62" t="s">
        <v>1721</v>
      </c>
      <c r="AC21" s="62"/>
      <c r="AD21" s="62"/>
      <c r="AE21" s="63"/>
      <c r="AF21" s="62"/>
      <c r="AG21" s="62"/>
      <c r="AH21" s="62"/>
      <c r="AI21" s="62"/>
      <c r="AJ21" s="107"/>
      <c r="AK21" s="109"/>
      <c r="AL21" s="65"/>
      <c r="AM21" s="65"/>
      <c r="AN21" s="65"/>
      <c r="AO21" s="124"/>
      <c r="AP21" s="62"/>
      <c r="AQ21" s="110"/>
    </row>
    <row r="22" spans="1:43" ht="12" customHeight="1">
      <c r="A22" s="1666"/>
      <c r="B22" s="1990" t="s">
        <v>235</v>
      </c>
      <c r="C22" s="1991"/>
      <c r="D22" s="1991"/>
      <c r="E22" s="1992"/>
      <c r="F22" s="1995" t="s">
        <v>1276</v>
      </c>
      <c r="G22" s="1656"/>
      <c r="H22" s="1866"/>
      <c r="I22" s="124" t="s">
        <v>237</v>
      </c>
      <c r="J22" s="62"/>
      <c r="K22" s="107"/>
      <c r="L22" s="2002"/>
      <c r="M22" s="143" t="s">
        <v>1259</v>
      </c>
      <c r="N22" s="113"/>
      <c r="O22" s="144"/>
      <c r="P22" s="186"/>
      <c r="Q22" s="113" t="s">
        <v>1009</v>
      </c>
      <c r="R22" s="113" t="s">
        <v>1260</v>
      </c>
      <c r="S22" s="113"/>
      <c r="T22" s="730"/>
      <c r="U22" s="144" t="s">
        <v>1261</v>
      </c>
      <c r="V22" s="113"/>
      <c r="W22" s="1664"/>
      <c r="X22" s="1664"/>
      <c r="Y22" s="1664"/>
      <c r="Z22" s="1664"/>
      <c r="AA22" s="1664"/>
      <c r="AB22" s="1664"/>
      <c r="AC22" s="1664"/>
      <c r="AD22" s="1664"/>
      <c r="AE22" s="1664"/>
      <c r="AF22" s="1664"/>
      <c r="AG22" s="1664"/>
      <c r="AH22" s="1664"/>
      <c r="AI22" s="1664"/>
      <c r="AJ22" s="186" t="s">
        <v>1303</v>
      </c>
      <c r="AK22" s="109"/>
      <c r="AL22" s="65"/>
      <c r="AM22" s="65"/>
      <c r="AN22" s="65"/>
      <c r="AO22" s="124"/>
      <c r="AP22" s="62"/>
      <c r="AQ22" s="110"/>
    </row>
    <row r="23" spans="1:43" ht="12" customHeight="1">
      <c r="A23" s="1666"/>
      <c r="B23" s="124"/>
      <c r="C23" s="62"/>
      <c r="D23" s="62"/>
      <c r="E23" s="107"/>
      <c r="F23" s="136"/>
      <c r="G23" s="129"/>
      <c r="H23" s="137"/>
      <c r="I23" s="124" t="s">
        <v>623</v>
      </c>
      <c r="J23" s="62"/>
      <c r="K23" s="107"/>
      <c r="L23" s="2002"/>
      <c r="M23" s="124" t="s">
        <v>1263</v>
      </c>
      <c r="N23" s="62"/>
      <c r="O23" s="123"/>
      <c r="P23" s="126"/>
      <c r="Q23" s="62"/>
      <c r="R23" s="63" t="s">
        <v>1264</v>
      </c>
      <c r="S23" s="62"/>
      <c r="T23" s="711"/>
      <c r="U23" s="123" t="s">
        <v>1261</v>
      </c>
      <c r="V23" s="62"/>
      <c r="W23" s="1661"/>
      <c r="X23" s="1661"/>
      <c r="Y23" s="1661"/>
      <c r="Z23" s="1661"/>
      <c r="AA23" s="1661"/>
      <c r="AB23" s="1661"/>
      <c r="AC23" s="1661"/>
      <c r="AD23" s="1661"/>
      <c r="AE23" s="1661"/>
      <c r="AF23" s="1661"/>
      <c r="AG23" s="1661"/>
      <c r="AH23" s="1661"/>
      <c r="AI23" s="1661"/>
      <c r="AJ23" s="126" t="s">
        <v>1303</v>
      </c>
      <c r="AK23" s="109"/>
      <c r="AL23" s="65"/>
      <c r="AM23" s="65"/>
      <c r="AN23" s="65"/>
      <c r="AO23" s="124"/>
      <c r="AP23" s="62"/>
      <c r="AQ23" s="110"/>
    </row>
    <row r="24" spans="1:43" ht="12" customHeight="1">
      <c r="A24" s="1666"/>
      <c r="B24" s="124"/>
      <c r="C24" s="62"/>
      <c r="D24" s="62"/>
      <c r="E24" s="107"/>
      <c r="F24" s="1995" t="s">
        <v>1278</v>
      </c>
      <c r="G24" s="1656"/>
      <c r="H24" s="1866"/>
      <c r="I24" s="124"/>
      <c r="J24" s="62"/>
      <c r="K24" s="107"/>
      <c r="L24" s="2002"/>
      <c r="M24" s="124"/>
      <c r="N24" s="62"/>
      <c r="O24" s="62"/>
      <c r="P24" s="107"/>
      <c r="Q24" s="180"/>
      <c r="R24" s="181" t="s">
        <v>1556</v>
      </c>
      <c r="S24" s="182"/>
      <c r="T24" s="729"/>
      <c r="U24" s="183" t="s">
        <v>1261</v>
      </c>
      <c r="V24" s="180"/>
      <c r="W24" s="1999"/>
      <c r="X24" s="1999"/>
      <c r="Y24" s="1999"/>
      <c r="Z24" s="1999"/>
      <c r="AA24" s="1999"/>
      <c r="AB24" s="1999"/>
      <c r="AC24" s="1999"/>
      <c r="AD24" s="1999"/>
      <c r="AE24" s="1999"/>
      <c r="AF24" s="1999"/>
      <c r="AG24" s="1999"/>
      <c r="AH24" s="1999"/>
      <c r="AI24" s="1999"/>
      <c r="AJ24" s="184" t="s">
        <v>1303</v>
      </c>
      <c r="AK24" s="109"/>
      <c r="AL24" s="65"/>
      <c r="AM24" s="65"/>
      <c r="AN24" s="65"/>
      <c r="AO24" s="124"/>
      <c r="AP24" s="62"/>
      <c r="AQ24" s="110"/>
    </row>
    <row r="25" spans="1:43" ht="12" customHeight="1">
      <c r="A25" s="1666"/>
      <c r="B25" s="124"/>
      <c r="C25" s="62"/>
      <c r="D25" s="62"/>
      <c r="E25" s="107"/>
      <c r="F25" s="136"/>
      <c r="G25" s="129"/>
      <c r="H25" s="137"/>
      <c r="I25" s="124"/>
      <c r="J25" s="62"/>
      <c r="K25" s="107"/>
      <c r="L25" s="2002"/>
      <c r="M25" s="124"/>
      <c r="N25" s="62"/>
      <c r="O25" s="62"/>
      <c r="P25" s="107"/>
      <c r="Q25" s="62" t="s">
        <v>495</v>
      </c>
      <c r="R25" s="63" t="s">
        <v>1268</v>
      </c>
      <c r="S25" s="62"/>
      <c r="T25" s="62"/>
      <c r="U25" s="125" t="s">
        <v>416</v>
      </c>
      <c r="V25" s="727" t="s">
        <v>1085</v>
      </c>
      <c r="W25" s="62" t="s">
        <v>1269</v>
      </c>
      <c r="X25" s="62"/>
      <c r="Y25" s="62"/>
      <c r="Z25" s="727" t="s">
        <v>1085</v>
      </c>
      <c r="AA25" s="63" t="s">
        <v>1270</v>
      </c>
      <c r="AB25" s="62"/>
      <c r="AC25" s="62"/>
      <c r="AD25" s="2000"/>
      <c r="AE25" s="2000"/>
      <c r="AF25" s="2000"/>
      <c r="AG25" s="2000"/>
      <c r="AH25" s="62" t="s">
        <v>1554</v>
      </c>
      <c r="AI25" s="62"/>
      <c r="AJ25" s="185"/>
      <c r="AK25" s="109"/>
      <c r="AL25" s="65"/>
      <c r="AM25" s="65"/>
      <c r="AN25" s="65"/>
      <c r="AO25" s="124"/>
      <c r="AP25" s="62"/>
      <c r="AQ25" s="110"/>
    </row>
    <row r="26" spans="1:43" ht="12" customHeight="1">
      <c r="A26" s="1666"/>
      <c r="B26" s="124"/>
      <c r="C26" s="62"/>
      <c r="D26" s="62"/>
      <c r="E26" s="107"/>
      <c r="F26" s="1995" t="s">
        <v>1283</v>
      </c>
      <c r="G26" s="1656"/>
      <c r="H26" s="1866"/>
      <c r="I26" s="124"/>
      <c r="J26" s="62"/>
      <c r="K26" s="107"/>
      <c r="L26" s="653"/>
      <c r="M26" s="124"/>
      <c r="N26" s="62"/>
      <c r="O26" s="62"/>
      <c r="P26" s="107"/>
      <c r="Q26" s="62" t="s">
        <v>417</v>
      </c>
      <c r="R26" s="62" t="s">
        <v>1272</v>
      </c>
      <c r="S26" s="62"/>
      <c r="T26" s="62"/>
      <c r="U26" s="62"/>
      <c r="V26" s="62"/>
      <c r="W26" s="727" t="s">
        <v>1085</v>
      </c>
      <c r="X26" s="63" t="s">
        <v>1273</v>
      </c>
      <c r="Y26" s="62"/>
      <c r="Z26" s="62"/>
      <c r="AA26" s="63"/>
      <c r="AB26" s="62"/>
      <c r="AC26" s="62"/>
      <c r="AD26" s="62"/>
      <c r="AE26" s="62"/>
      <c r="AF26" s="62"/>
      <c r="AG26" s="62"/>
      <c r="AH26" s="62"/>
      <c r="AI26" s="62"/>
      <c r="AJ26" s="107"/>
      <c r="AK26" s="109"/>
      <c r="AL26" s="65"/>
      <c r="AM26" s="65"/>
      <c r="AN26" s="65"/>
      <c r="AO26" s="124"/>
      <c r="AP26" s="62"/>
      <c r="AQ26" s="110"/>
    </row>
    <row r="27" spans="1:43" ht="12" customHeight="1">
      <c r="A27" s="1666"/>
      <c r="B27" s="124"/>
      <c r="C27" s="62"/>
      <c r="D27" s="62"/>
      <c r="E27" s="107"/>
      <c r="F27" s="136"/>
      <c r="G27" s="129"/>
      <c r="H27" s="137"/>
      <c r="I27" s="124"/>
      <c r="J27" s="62"/>
      <c r="K27" s="107"/>
      <c r="L27" s="653"/>
      <c r="M27" s="124"/>
      <c r="N27" s="62"/>
      <c r="O27" s="62"/>
      <c r="P27" s="107"/>
      <c r="Q27" s="62"/>
      <c r="R27" s="62"/>
      <c r="S27" s="62"/>
      <c r="T27" s="62"/>
      <c r="U27" s="62"/>
      <c r="V27" s="62"/>
      <c r="W27" s="727" t="s">
        <v>1085</v>
      </c>
      <c r="X27" s="62" t="s">
        <v>1275</v>
      </c>
      <c r="Y27" s="62"/>
      <c r="Z27" s="62" t="s">
        <v>1201</v>
      </c>
      <c r="AA27" s="1661"/>
      <c r="AB27" s="1661"/>
      <c r="AC27" s="1661"/>
      <c r="AD27" s="1661"/>
      <c r="AE27" s="1661"/>
      <c r="AF27" s="62" t="s">
        <v>1202</v>
      </c>
      <c r="AG27" s="62"/>
      <c r="AH27" s="62"/>
      <c r="AI27" s="62"/>
      <c r="AJ27" s="107"/>
      <c r="AK27" s="109"/>
      <c r="AL27" s="65"/>
      <c r="AM27" s="65"/>
      <c r="AN27" s="65"/>
      <c r="AO27" s="124"/>
      <c r="AP27" s="62"/>
      <c r="AQ27" s="110"/>
    </row>
    <row r="28" spans="1:43" ht="12" customHeight="1">
      <c r="A28" s="1666"/>
      <c r="B28" s="1993" t="s">
        <v>1288</v>
      </c>
      <c r="C28" s="1773"/>
      <c r="D28" s="1773"/>
      <c r="E28" s="1994"/>
      <c r="F28" s="1995" t="s">
        <v>1289</v>
      </c>
      <c r="G28" s="1656"/>
      <c r="H28" s="1866"/>
      <c r="I28" s="124"/>
      <c r="J28" s="62"/>
      <c r="K28" s="107"/>
      <c r="L28" s="653"/>
      <c r="M28" s="124"/>
      <c r="N28" s="62"/>
      <c r="O28" s="62"/>
      <c r="P28" s="107"/>
      <c r="Q28" s="62"/>
      <c r="R28" s="62"/>
      <c r="S28" s="62"/>
      <c r="T28" s="62"/>
      <c r="U28" s="62"/>
      <c r="V28" s="62"/>
      <c r="W28" s="62"/>
      <c r="X28" s="62"/>
      <c r="Y28" s="727" t="s">
        <v>1085</v>
      </c>
      <c r="Z28" s="62" t="s">
        <v>1269</v>
      </c>
      <c r="AA28" s="62"/>
      <c r="AB28" s="63"/>
      <c r="AC28" s="63"/>
      <c r="AD28" s="63"/>
      <c r="AE28" s="63"/>
      <c r="AF28" s="62"/>
      <c r="AG28" s="62"/>
      <c r="AH28" s="62"/>
      <c r="AI28" s="62"/>
      <c r="AJ28" s="107"/>
      <c r="AK28" s="109"/>
      <c r="AL28" s="65"/>
      <c r="AM28" s="65"/>
      <c r="AN28" s="65"/>
      <c r="AO28" s="124"/>
      <c r="AP28" s="62"/>
      <c r="AQ28" s="110"/>
    </row>
    <row r="29" spans="1:43" ht="12" customHeight="1">
      <c r="A29" s="1666"/>
      <c r="B29" s="124"/>
      <c r="C29" s="62"/>
      <c r="D29" s="62"/>
      <c r="E29" s="107"/>
      <c r="F29" s="136"/>
      <c r="G29" s="129"/>
      <c r="H29" s="137"/>
      <c r="I29" s="124"/>
      <c r="J29" s="62"/>
      <c r="K29" s="107"/>
      <c r="L29" s="653"/>
      <c r="M29" s="124"/>
      <c r="N29" s="581"/>
      <c r="O29" s="581"/>
      <c r="P29" s="650"/>
      <c r="Q29" s="62"/>
      <c r="R29" s="62"/>
      <c r="S29" s="62"/>
      <c r="T29" s="62"/>
      <c r="U29" s="62"/>
      <c r="V29" s="62"/>
      <c r="W29" s="62"/>
      <c r="X29" s="62"/>
      <c r="Y29" s="727" t="s">
        <v>1085</v>
      </c>
      <c r="Z29" s="63" t="s">
        <v>1270</v>
      </c>
      <c r="AA29" s="62"/>
      <c r="AB29" s="62"/>
      <c r="AC29" s="1661"/>
      <c r="AD29" s="1661"/>
      <c r="AE29" s="1661"/>
      <c r="AF29" s="1661"/>
      <c r="AG29" s="62" t="s">
        <v>1202</v>
      </c>
      <c r="AH29" s="62"/>
      <c r="AI29" s="62"/>
      <c r="AJ29" s="107"/>
      <c r="AK29" s="109"/>
      <c r="AL29" s="65"/>
      <c r="AM29" s="65"/>
      <c r="AN29" s="65"/>
      <c r="AO29" s="124"/>
      <c r="AP29" s="62"/>
      <c r="AQ29" s="110"/>
    </row>
    <row r="30" spans="1:43" ht="12" customHeight="1">
      <c r="A30" s="1666"/>
      <c r="B30" s="124"/>
      <c r="C30" s="62"/>
      <c r="D30" s="62"/>
      <c r="E30" s="107"/>
      <c r="F30" s="136"/>
      <c r="G30" s="129"/>
      <c r="H30" s="137"/>
      <c r="I30" s="124"/>
      <c r="J30" s="62"/>
      <c r="K30" s="107"/>
      <c r="L30" s="653"/>
      <c r="M30" s="124"/>
      <c r="N30" s="581"/>
      <c r="O30" s="581"/>
      <c r="P30" s="650"/>
      <c r="Q30" s="62"/>
      <c r="R30" s="62" t="s">
        <v>1555</v>
      </c>
      <c r="S30" s="62"/>
      <c r="T30" s="63"/>
      <c r="U30" s="63"/>
      <c r="V30" s="63"/>
      <c r="W30" s="63"/>
      <c r="X30" s="62"/>
      <c r="Y30" s="727" t="s">
        <v>1085</v>
      </c>
      <c r="Z30" s="62" t="s">
        <v>1207</v>
      </c>
      <c r="AA30" s="62"/>
      <c r="AB30" s="63"/>
      <c r="AC30" s="63"/>
      <c r="AD30" s="63"/>
      <c r="AE30" s="63"/>
      <c r="AF30" s="62"/>
      <c r="AG30" s="62"/>
      <c r="AH30" s="62"/>
      <c r="AI30" s="62"/>
      <c r="AJ30" s="107"/>
      <c r="AK30" s="109"/>
      <c r="AL30" s="65"/>
      <c r="AM30" s="65"/>
      <c r="AN30" s="65"/>
      <c r="AO30" s="124"/>
      <c r="AP30" s="62"/>
      <c r="AQ30" s="110"/>
    </row>
    <row r="31" spans="1:43" ht="12" customHeight="1">
      <c r="A31" s="1666"/>
      <c r="B31" s="124"/>
      <c r="C31" s="62"/>
      <c r="D31" s="62"/>
      <c r="E31" s="107"/>
      <c r="F31" s="136"/>
      <c r="G31" s="129"/>
      <c r="H31" s="137"/>
      <c r="I31" s="124"/>
      <c r="J31" s="62"/>
      <c r="K31" s="107"/>
      <c r="L31" s="653"/>
      <c r="M31" s="124"/>
      <c r="N31" s="62"/>
      <c r="O31" s="62"/>
      <c r="P31" s="107"/>
      <c r="Q31" s="62"/>
      <c r="R31" s="63"/>
      <c r="S31" s="62"/>
      <c r="T31" s="62"/>
      <c r="U31" s="62"/>
      <c r="V31" s="62"/>
      <c r="W31" s="62"/>
      <c r="X31" s="62"/>
      <c r="Y31" s="727" t="s">
        <v>1085</v>
      </c>
      <c r="Z31" s="62" t="s">
        <v>1277</v>
      </c>
      <c r="AA31" s="62"/>
      <c r="AB31" s="62" t="s">
        <v>270</v>
      </c>
      <c r="AC31" s="727" t="s">
        <v>1085</v>
      </c>
      <c r="AD31" s="62" t="s">
        <v>728</v>
      </c>
      <c r="AF31" s="727" t="s">
        <v>1085</v>
      </c>
      <c r="AG31" s="62" t="s">
        <v>895</v>
      </c>
      <c r="AH31" s="125" t="s">
        <v>761</v>
      </c>
      <c r="AI31" s="62"/>
      <c r="AJ31" s="107"/>
      <c r="AK31" s="109"/>
      <c r="AL31" s="65"/>
      <c r="AM31" s="65"/>
      <c r="AN31" s="65"/>
      <c r="AO31" s="124"/>
      <c r="AP31" s="62"/>
      <c r="AQ31" s="110"/>
    </row>
    <row r="32" spans="1:43" ht="12" customHeight="1">
      <c r="A32" s="1666"/>
      <c r="B32" s="124"/>
      <c r="C32" s="62"/>
      <c r="D32" s="62"/>
      <c r="E32" s="107"/>
      <c r="F32" s="136"/>
      <c r="G32" s="129"/>
      <c r="H32" s="137"/>
      <c r="I32" s="124"/>
      <c r="J32" s="62"/>
      <c r="K32" s="107"/>
      <c r="L32" s="653"/>
      <c r="M32" s="124"/>
      <c r="N32" s="62"/>
      <c r="O32" s="62"/>
      <c r="P32" s="107"/>
      <c r="Q32" s="62" t="s">
        <v>503</v>
      </c>
      <c r="R32" s="62" t="s">
        <v>1279</v>
      </c>
      <c r="S32" s="62"/>
      <c r="T32" s="62" t="s">
        <v>429</v>
      </c>
      <c r="U32" s="727" t="s">
        <v>1085</v>
      </c>
      <c r="V32" s="62" t="s">
        <v>1280</v>
      </c>
      <c r="W32" s="62"/>
      <c r="X32" s="63"/>
      <c r="Y32" s="62"/>
      <c r="Z32" s="62" t="s">
        <v>1721</v>
      </c>
      <c r="AA32" s="62"/>
      <c r="AB32" s="63"/>
      <c r="AC32" s="63"/>
      <c r="AD32" s="63"/>
      <c r="AE32" s="63"/>
      <c r="AF32" s="62"/>
      <c r="AG32" s="62"/>
      <c r="AH32" s="62"/>
      <c r="AI32" s="62"/>
      <c r="AJ32" s="107"/>
      <c r="AK32" s="109"/>
      <c r="AL32" s="65"/>
      <c r="AM32" s="65"/>
      <c r="AN32" s="65"/>
      <c r="AO32" s="124"/>
      <c r="AP32" s="62"/>
      <c r="AQ32" s="110"/>
    </row>
    <row r="33" spans="1:43" ht="12" customHeight="1">
      <c r="A33" s="1666"/>
      <c r="B33" s="124"/>
      <c r="C33" s="62"/>
      <c r="D33" s="62"/>
      <c r="E33" s="107"/>
      <c r="F33" s="136"/>
      <c r="G33" s="129"/>
      <c r="H33" s="137"/>
      <c r="I33" s="124"/>
      <c r="J33" s="62"/>
      <c r="K33" s="107"/>
      <c r="L33" s="653"/>
      <c r="M33" s="124"/>
      <c r="N33" s="62"/>
      <c r="O33" s="62"/>
      <c r="P33" s="107"/>
      <c r="Q33" s="62"/>
      <c r="R33" s="62" t="s">
        <v>1281</v>
      </c>
      <c r="S33" s="62"/>
      <c r="T33" s="62"/>
      <c r="U33" s="62"/>
      <c r="V33" s="727" t="s">
        <v>1085</v>
      </c>
      <c r="W33" s="62" t="s">
        <v>1282</v>
      </c>
      <c r="X33" s="62"/>
      <c r="Y33" s="62"/>
      <c r="Z33" s="62"/>
      <c r="AA33" s="62"/>
      <c r="AB33" s="62"/>
      <c r="AC33" s="62"/>
      <c r="AD33" s="62"/>
      <c r="AE33" s="727" t="s">
        <v>1085</v>
      </c>
      <c r="AF33" s="62" t="s">
        <v>675</v>
      </c>
      <c r="AG33" s="62"/>
      <c r="AH33" s="62"/>
      <c r="AI33" s="62"/>
      <c r="AJ33" s="107"/>
      <c r="AK33" s="109"/>
      <c r="AL33" s="65"/>
      <c r="AM33" s="65"/>
      <c r="AN33" s="65"/>
      <c r="AO33" s="124"/>
      <c r="AP33" s="62"/>
      <c r="AQ33" s="110"/>
    </row>
    <row r="34" spans="1:43" ht="12" customHeight="1">
      <c r="A34" s="1666"/>
      <c r="B34" s="124"/>
      <c r="C34" s="62"/>
      <c r="D34" s="62"/>
      <c r="E34" s="107"/>
      <c r="F34" s="136"/>
      <c r="G34" s="129"/>
      <c r="H34" s="137"/>
      <c r="I34" s="124"/>
      <c r="J34" s="62"/>
      <c r="K34" s="107"/>
      <c r="L34" s="653"/>
      <c r="M34" s="124"/>
      <c r="N34" s="62"/>
      <c r="O34" s="62"/>
      <c r="P34" s="107"/>
      <c r="Q34" s="62"/>
      <c r="R34" s="62" t="s">
        <v>1284</v>
      </c>
      <c r="S34" s="62"/>
      <c r="T34" s="62"/>
      <c r="U34" s="62"/>
      <c r="V34" s="62"/>
      <c r="W34" s="62"/>
      <c r="X34" s="62"/>
      <c r="Y34" s="62"/>
      <c r="Z34" s="727" t="s">
        <v>1085</v>
      </c>
      <c r="AA34" s="62" t="s">
        <v>1285</v>
      </c>
      <c r="AB34" s="62"/>
      <c r="AC34" s="62"/>
      <c r="AD34" s="62"/>
      <c r="AE34" s="62"/>
      <c r="AF34" s="62"/>
      <c r="AG34" s="62"/>
      <c r="AH34" s="62"/>
      <c r="AI34" s="62"/>
      <c r="AJ34" s="107"/>
      <c r="AK34" s="109"/>
      <c r="AL34" s="65"/>
      <c r="AM34" s="65"/>
      <c r="AN34" s="65"/>
      <c r="AO34" s="124"/>
      <c r="AP34" s="62"/>
      <c r="AQ34" s="110"/>
    </row>
    <row r="35" spans="1:43" ht="12" customHeight="1">
      <c r="A35" s="1666"/>
      <c r="B35" s="124"/>
      <c r="C35" s="62"/>
      <c r="D35" s="62"/>
      <c r="E35" s="107"/>
      <c r="F35" s="136"/>
      <c r="G35" s="129"/>
      <c r="H35" s="137"/>
      <c r="I35" s="124"/>
      <c r="J35" s="62"/>
      <c r="K35" s="107"/>
      <c r="L35" s="653"/>
      <c r="M35" s="124"/>
      <c r="N35" s="579" t="s">
        <v>1286</v>
      </c>
      <c r="O35" s="143"/>
      <c r="P35" s="579"/>
      <c r="Q35" s="143" t="s">
        <v>1029</v>
      </c>
      <c r="R35" s="113" t="s">
        <v>1287</v>
      </c>
      <c r="S35" s="113"/>
      <c r="T35" s="113"/>
      <c r="U35" s="113"/>
      <c r="V35" s="113"/>
      <c r="W35" s="158"/>
      <c r="X35" s="141"/>
      <c r="Y35" s="113"/>
      <c r="Z35" s="113"/>
      <c r="AA35" s="113"/>
      <c r="AB35" s="113"/>
      <c r="AC35" s="113"/>
      <c r="AD35" s="113"/>
      <c r="AE35" s="113"/>
      <c r="AF35" s="113"/>
      <c r="AG35" s="113"/>
      <c r="AH35" s="113"/>
      <c r="AI35" s="113"/>
      <c r="AJ35" s="115"/>
      <c r="AK35" s="109"/>
      <c r="AL35" s="65"/>
      <c r="AM35" s="65"/>
      <c r="AN35" s="65"/>
      <c r="AO35" s="124"/>
      <c r="AP35" s="62"/>
      <c r="AQ35" s="110"/>
    </row>
    <row r="36" spans="1:43" ht="12" customHeight="1">
      <c r="A36" s="1666"/>
      <c r="B36" s="124"/>
      <c r="C36" s="62"/>
      <c r="D36" s="62"/>
      <c r="E36" s="107"/>
      <c r="F36" s="136"/>
      <c r="G36" s="129"/>
      <c r="H36" s="137"/>
      <c r="I36" s="124"/>
      <c r="J36" s="62"/>
      <c r="K36" s="107"/>
      <c r="L36" s="653"/>
      <c r="M36" s="127"/>
      <c r="N36" s="638" t="s">
        <v>1290</v>
      </c>
      <c r="O36" s="127"/>
      <c r="P36" s="638"/>
      <c r="Q36" s="124"/>
      <c r="R36" s="62" t="s">
        <v>265</v>
      </c>
      <c r="S36" s="1657"/>
      <c r="T36" s="1657"/>
      <c r="U36" s="1657"/>
      <c r="V36" s="1657"/>
      <c r="W36" s="1657"/>
      <c r="X36" s="1657"/>
      <c r="Y36" s="1657"/>
      <c r="Z36" s="1657"/>
      <c r="AA36" s="1657"/>
      <c r="AB36" s="1657"/>
      <c r="AC36" s="1657"/>
      <c r="AD36" s="1657"/>
      <c r="AE36" s="1657"/>
      <c r="AF36" s="1657"/>
      <c r="AG36" s="1657"/>
      <c r="AH36" s="1657"/>
      <c r="AI36" s="1657"/>
      <c r="AJ36" s="107" t="s">
        <v>1367</v>
      </c>
      <c r="AK36" s="109"/>
      <c r="AL36" s="65"/>
      <c r="AM36" s="65"/>
      <c r="AN36" s="65"/>
      <c r="AO36" s="124"/>
      <c r="AP36" s="62"/>
      <c r="AQ36" s="110"/>
    </row>
    <row r="37" spans="1:43" ht="12" customHeight="1">
      <c r="A37" s="1666"/>
      <c r="B37" s="124"/>
      <c r="C37" s="62"/>
      <c r="D37" s="62"/>
      <c r="E37" s="107"/>
      <c r="F37" s="136"/>
      <c r="G37" s="129"/>
      <c r="H37" s="137"/>
      <c r="I37" s="124"/>
      <c r="J37" s="62"/>
      <c r="K37" s="107"/>
      <c r="L37" s="653"/>
      <c r="M37" s="143" t="s">
        <v>591</v>
      </c>
      <c r="N37" s="113"/>
      <c r="O37" s="113"/>
      <c r="P37" s="115"/>
      <c r="Q37" s="143" t="s">
        <v>1699</v>
      </c>
      <c r="R37" s="113" t="s">
        <v>1260</v>
      </c>
      <c r="S37" s="113"/>
      <c r="T37" s="730"/>
      <c r="U37" s="144" t="s">
        <v>1261</v>
      </c>
      <c r="V37" s="113"/>
      <c r="W37" s="1664"/>
      <c r="X37" s="1664"/>
      <c r="Y37" s="1664"/>
      <c r="Z37" s="1664"/>
      <c r="AA37" s="1664"/>
      <c r="AB37" s="1664"/>
      <c r="AC37" s="1664"/>
      <c r="AD37" s="1664"/>
      <c r="AE37" s="1664"/>
      <c r="AF37" s="1664"/>
      <c r="AG37" s="1664"/>
      <c r="AH37" s="1664"/>
      <c r="AI37" s="1664"/>
      <c r="AJ37" s="186" t="s">
        <v>1303</v>
      </c>
      <c r="AK37" s="109"/>
      <c r="AL37" s="65"/>
      <c r="AM37" s="65"/>
      <c r="AN37" s="65"/>
      <c r="AO37" s="124"/>
      <c r="AP37" s="62"/>
      <c r="AQ37" s="110"/>
    </row>
    <row r="38" spans="1:43" ht="12" customHeight="1">
      <c r="A38" s="1666"/>
      <c r="B38" s="124"/>
      <c r="C38" s="62"/>
      <c r="D38" s="62"/>
      <c r="E38" s="107"/>
      <c r="F38" s="136"/>
      <c r="G38" s="129"/>
      <c r="H38" s="137"/>
      <c r="I38" s="124"/>
      <c r="J38" s="62"/>
      <c r="K38" s="107"/>
      <c r="L38" s="653"/>
      <c r="M38" s="124" t="s">
        <v>401</v>
      </c>
      <c r="N38" s="62"/>
      <c r="O38" s="62"/>
      <c r="P38" s="107"/>
      <c r="Q38" s="124"/>
      <c r="R38" s="63" t="s">
        <v>1264</v>
      </c>
      <c r="S38" s="62"/>
      <c r="T38" s="711"/>
      <c r="U38" s="123" t="s">
        <v>1261</v>
      </c>
      <c r="V38" s="62"/>
      <c r="W38" s="1661"/>
      <c r="X38" s="1661"/>
      <c r="Y38" s="1661"/>
      <c r="Z38" s="1661"/>
      <c r="AA38" s="1661"/>
      <c r="AB38" s="1661"/>
      <c r="AC38" s="1661"/>
      <c r="AD38" s="1661"/>
      <c r="AE38" s="1661"/>
      <c r="AF38" s="1661"/>
      <c r="AG38" s="1661"/>
      <c r="AH38" s="1661"/>
      <c r="AI38" s="1661"/>
      <c r="AJ38" s="126" t="s">
        <v>1303</v>
      </c>
      <c r="AK38" s="109"/>
      <c r="AL38" s="65"/>
      <c r="AM38" s="65"/>
      <c r="AN38" s="65"/>
      <c r="AO38" s="124"/>
      <c r="AP38" s="62"/>
      <c r="AQ38" s="110"/>
    </row>
    <row r="39" spans="1:43" ht="12" customHeight="1">
      <c r="A39" s="1666"/>
      <c r="B39" s="124"/>
      <c r="C39" s="62"/>
      <c r="D39" s="62"/>
      <c r="E39" s="107"/>
      <c r="F39" s="136"/>
      <c r="G39" s="129"/>
      <c r="H39" s="137"/>
      <c r="I39" s="124"/>
      <c r="J39" s="62"/>
      <c r="K39" s="107"/>
      <c r="L39" s="653"/>
      <c r="M39" s="124"/>
      <c r="N39" s="62"/>
      <c r="O39" s="62"/>
      <c r="P39" s="107"/>
      <c r="Q39" s="187"/>
      <c r="R39" s="181" t="s">
        <v>1556</v>
      </c>
      <c r="S39" s="182"/>
      <c r="T39" s="729"/>
      <c r="U39" s="183" t="s">
        <v>1261</v>
      </c>
      <c r="V39" s="180"/>
      <c r="W39" s="1999"/>
      <c r="X39" s="1999"/>
      <c r="Y39" s="1999"/>
      <c r="Z39" s="1999"/>
      <c r="AA39" s="1999"/>
      <c r="AB39" s="1999"/>
      <c r="AC39" s="1999"/>
      <c r="AD39" s="1999"/>
      <c r="AE39" s="1999"/>
      <c r="AF39" s="1999"/>
      <c r="AG39" s="1999"/>
      <c r="AH39" s="1999"/>
      <c r="AI39" s="1999"/>
      <c r="AJ39" s="184" t="s">
        <v>1303</v>
      </c>
      <c r="AK39" s="109"/>
      <c r="AL39" s="65"/>
      <c r="AM39" s="65"/>
      <c r="AN39" s="65"/>
      <c r="AO39" s="124"/>
      <c r="AP39" s="62"/>
      <c r="AQ39" s="110"/>
    </row>
    <row r="40" spans="1:43" ht="12" customHeight="1">
      <c r="A40" s="1666"/>
      <c r="B40" s="124"/>
      <c r="C40" s="62"/>
      <c r="D40" s="62"/>
      <c r="E40" s="107"/>
      <c r="F40" s="136"/>
      <c r="G40" s="129"/>
      <c r="H40" s="137"/>
      <c r="I40" s="124"/>
      <c r="J40" s="62"/>
      <c r="K40" s="107"/>
      <c r="L40" s="653"/>
      <c r="M40" s="124"/>
      <c r="N40" s="62"/>
      <c r="O40" s="62"/>
      <c r="P40" s="107"/>
      <c r="Q40" s="124" t="s">
        <v>495</v>
      </c>
      <c r="R40" s="62" t="s">
        <v>592</v>
      </c>
      <c r="S40" s="62"/>
      <c r="T40" s="727" t="s">
        <v>1085</v>
      </c>
      <c r="U40" s="62" t="s">
        <v>593</v>
      </c>
      <c r="V40" s="62"/>
      <c r="W40" s="727" t="s">
        <v>1085</v>
      </c>
      <c r="X40" s="62" t="s">
        <v>1557</v>
      </c>
      <c r="Y40" s="62"/>
      <c r="Z40" s="62"/>
      <c r="AA40" s="62"/>
      <c r="AB40" s="727" t="s">
        <v>1085</v>
      </c>
      <c r="AC40" s="63" t="s">
        <v>602</v>
      </c>
      <c r="AD40" s="63"/>
      <c r="AE40" s="63"/>
      <c r="AF40" s="175"/>
      <c r="AG40" s="175"/>
      <c r="AH40" s="175"/>
      <c r="AI40" s="175"/>
      <c r="AJ40" s="185"/>
      <c r="AK40" s="109"/>
      <c r="AL40" s="65"/>
      <c r="AM40" s="65"/>
      <c r="AN40" s="65"/>
      <c r="AO40" s="124"/>
      <c r="AP40" s="62"/>
      <c r="AQ40" s="110"/>
    </row>
    <row r="41" spans="1:43" ht="12" customHeight="1">
      <c r="A41" s="1666"/>
      <c r="B41" s="124"/>
      <c r="C41" s="62"/>
      <c r="D41" s="62"/>
      <c r="E41" s="107"/>
      <c r="F41" s="136"/>
      <c r="G41" s="129"/>
      <c r="H41" s="137"/>
      <c r="I41" s="124"/>
      <c r="J41" s="62"/>
      <c r="K41" s="107"/>
      <c r="L41" s="653"/>
      <c r="M41" s="124"/>
      <c r="N41" s="62"/>
      <c r="O41" s="62"/>
      <c r="P41" s="107"/>
      <c r="Q41" s="124"/>
      <c r="R41" s="62"/>
      <c r="S41" s="62"/>
      <c r="T41" s="727" t="s">
        <v>1085</v>
      </c>
      <c r="U41" s="63" t="s">
        <v>594</v>
      </c>
      <c r="V41" s="63"/>
      <c r="W41" s="63"/>
      <c r="X41" s="1661"/>
      <c r="Y41" s="1661"/>
      <c r="Z41" s="1661"/>
      <c r="AA41" s="1661"/>
      <c r="AB41" s="1661"/>
      <c r="AC41" s="1661"/>
      <c r="AD41" s="1661"/>
      <c r="AE41" s="1661"/>
      <c r="AF41" s="1661"/>
      <c r="AG41" s="1661"/>
      <c r="AH41" s="1661"/>
      <c r="AI41" s="1661"/>
      <c r="AJ41" s="185" t="s">
        <v>1558</v>
      </c>
      <c r="AK41" s="109"/>
      <c r="AL41" s="65"/>
      <c r="AM41" s="65"/>
      <c r="AN41" s="65"/>
      <c r="AO41" s="124"/>
      <c r="AP41" s="62"/>
      <c r="AQ41" s="110"/>
    </row>
    <row r="42" spans="1:43" ht="12" customHeight="1">
      <c r="A42" s="1666"/>
      <c r="B42" s="124"/>
      <c r="C42" s="62"/>
      <c r="D42" s="62"/>
      <c r="E42" s="107"/>
      <c r="F42" s="136"/>
      <c r="G42" s="129"/>
      <c r="H42" s="137"/>
      <c r="I42" s="124"/>
      <c r="J42" s="62"/>
      <c r="K42" s="107"/>
      <c r="L42" s="653"/>
      <c r="M42" s="124"/>
      <c r="N42" s="62"/>
      <c r="O42" s="62"/>
      <c r="P42" s="107"/>
      <c r="Q42" s="124" t="s">
        <v>417</v>
      </c>
      <c r="R42" s="62" t="s">
        <v>595</v>
      </c>
      <c r="S42" s="62"/>
      <c r="T42" s="727" t="s">
        <v>1085</v>
      </c>
      <c r="U42" s="62" t="s">
        <v>1269</v>
      </c>
      <c r="V42" s="62"/>
      <c r="W42" s="62"/>
      <c r="X42" s="62"/>
      <c r="Y42" s="727" t="s">
        <v>1085</v>
      </c>
      <c r="Z42" s="63" t="s">
        <v>594</v>
      </c>
      <c r="AA42" s="62"/>
      <c r="AB42" s="63"/>
      <c r="AC42" s="1658"/>
      <c r="AD42" s="1658"/>
      <c r="AE42" s="1658"/>
      <c r="AF42" s="1658"/>
      <c r="AG42" s="1658"/>
      <c r="AH42" s="1658"/>
      <c r="AI42" s="1658"/>
      <c r="AJ42" s="185" t="s">
        <v>1558</v>
      </c>
      <c r="AK42" s="109"/>
      <c r="AL42" s="65"/>
      <c r="AM42" s="65"/>
      <c r="AN42" s="65"/>
      <c r="AO42" s="124"/>
      <c r="AP42" s="62"/>
      <c r="AQ42" s="110"/>
    </row>
    <row r="43" spans="1:43" ht="12" customHeight="1">
      <c r="A43" s="1666"/>
      <c r="B43" s="124"/>
      <c r="C43" s="62"/>
      <c r="D43" s="62"/>
      <c r="E43" s="107"/>
      <c r="F43" s="136"/>
      <c r="G43" s="129"/>
      <c r="H43" s="137"/>
      <c r="I43" s="124"/>
      <c r="J43" s="62"/>
      <c r="K43" s="107"/>
      <c r="L43" s="653"/>
      <c r="M43" s="143" t="s">
        <v>1715</v>
      </c>
      <c r="N43" s="113"/>
      <c r="O43" s="113"/>
      <c r="P43" s="115"/>
      <c r="Q43" s="143" t="s">
        <v>417</v>
      </c>
      <c r="R43" s="113" t="s">
        <v>1287</v>
      </c>
      <c r="S43" s="113"/>
      <c r="T43" s="113"/>
      <c r="U43" s="113"/>
      <c r="V43" s="113"/>
      <c r="W43" s="113"/>
      <c r="X43" s="113"/>
      <c r="Y43" s="113"/>
      <c r="Z43" s="113"/>
      <c r="AA43" s="113"/>
      <c r="AB43" s="158"/>
      <c r="AC43" s="158"/>
      <c r="AD43" s="113"/>
      <c r="AE43" s="158"/>
      <c r="AF43" s="158"/>
      <c r="AG43" s="113"/>
      <c r="AH43" s="113"/>
      <c r="AI43" s="113"/>
      <c r="AJ43" s="115"/>
      <c r="AK43" s="109"/>
      <c r="AL43" s="65"/>
      <c r="AM43" s="65"/>
      <c r="AN43" s="65"/>
      <c r="AO43" s="124"/>
      <c r="AP43" s="62"/>
      <c r="AQ43" s="110"/>
    </row>
    <row r="44" spans="1:43" ht="12" customHeight="1">
      <c r="A44" s="1666"/>
      <c r="B44" s="124"/>
      <c r="C44" s="62"/>
      <c r="D44" s="62"/>
      <c r="E44" s="107"/>
      <c r="F44" s="136"/>
      <c r="G44" s="129"/>
      <c r="H44" s="137"/>
      <c r="I44" s="124"/>
      <c r="J44" s="62"/>
      <c r="K44" s="107"/>
      <c r="L44" s="654"/>
      <c r="M44" s="127"/>
      <c r="N44" s="116"/>
      <c r="O44" s="116"/>
      <c r="P44" s="157"/>
      <c r="Q44" s="127"/>
      <c r="R44" s="116" t="s">
        <v>1201</v>
      </c>
      <c r="S44" s="1657"/>
      <c r="T44" s="1657"/>
      <c r="U44" s="1657"/>
      <c r="V44" s="1657"/>
      <c r="W44" s="1657"/>
      <c r="X44" s="1657"/>
      <c r="Y44" s="1657"/>
      <c r="Z44" s="1657"/>
      <c r="AA44" s="1657"/>
      <c r="AB44" s="1657"/>
      <c r="AC44" s="1657"/>
      <c r="AD44" s="1657"/>
      <c r="AE44" s="1657"/>
      <c r="AF44" s="1657"/>
      <c r="AG44" s="1657"/>
      <c r="AH44" s="1657"/>
      <c r="AI44" s="1657"/>
      <c r="AJ44" s="157" t="s">
        <v>1202</v>
      </c>
      <c r="AK44" s="109"/>
      <c r="AL44" s="65"/>
      <c r="AM44" s="65"/>
      <c r="AN44" s="65"/>
      <c r="AO44" s="124"/>
      <c r="AP44" s="62"/>
      <c r="AQ44" s="110"/>
    </row>
    <row r="45" spans="1:43" ht="12" customHeight="1">
      <c r="A45" s="1666"/>
      <c r="B45" s="124"/>
      <c r="C45" s="62"/>
      <c r="D45" s="62"/>
      <c r="E45" s="107"/>
      <c r="F45" s="136"/>
      <c r="G45" s="129"/>
      <c r="H45" s="137"/>
      <c r="I45" s="124"/>
      <c r="J45" s="62"/>
      <c r="K45" s="107"/>
      <c r="L45" s="2001" t="s">
        <v>603</v>
      </c>
      <c r="M45" s="124" t="s">
        <v>219</v>
      </c>
      <c r="N45" s="62"/>
      <c r="O45" s="62"/>
      <c r="P45" s="107"/>
      <c r="Q45" s="143" t="s">
        <v>495</v>
      </c>
      <c r="R45" s="113" t="s">
        <v>1260</v>
      </c>
      <c r="S45" s="113"/>
      <c r="T45" s="730"/>
      <c r="U45" s="144" t="s">
        <v>1261</v>
      </c>
      <c r="V45" s="113"/>
      <c r="W45" s="1664"/>
      <c r="X45" s="1664"/>
      <c r="Y45" s="1664"/>
      <c r="Z45" s="1664"/>
      <c r="AA45" s="1664"/>
      <c r="AB45" s="1664"/>
      <c r="AC45" s="1664"/>
      <c r="AD45" s="1664"/>
      <c r="AE45" s="1664"/>
      <c r="AF45" s="1664"/>
      <c r="AG45" s="1664"/>
      <c r="AH45" s="1664"/>
      <c r="AI45" s="1664"/>
      <c r="AJ45" s="186" t="s">
        <v>1303</v>
      </c>
      <c r="AK45" s="109"/>
      <c r="AL45" s="65"/>
      <c r="AM45" s="65"/>
      <c r="AN45" s="65"/>
      <c r="AO45" s="124"/>
      <c r="AP45" s="62"/>
      <c r="AQ45" s="110"/>
    </row>
    <row r="46" spans="1:43" ht="12" customHeight="1">
      <c r="A46" s="1666"/>
      <c r="B46" s="124"/>
      <c r="C46" s="62"/>
      <c r="D46" s="62"/>
      <c r="E46" s="107"/>
      <c r="F46" s="136"/>
      <c r="G46" s="129"/>
      <c r="H46" s="137"/>
      <c r="I46" s="124"/>
      <c r="J46" s="62"/>
      <c r="K46" s="107"/>
      <c r="L46" s="2002"/>
      <c r="M46" s="124" t="s">
        <v>599</v>
      </c>
      <c r="N46" s="62"/>
      <c r="O46" s="62"/>
      <c r="P46" s="107"/>
      <c r="Q46" s="124"/>
      <c r="R46" s="63" t="s">
        <v>1264</v>
      </c>
      <c r="S46" s="62"/>
      <c r="T46" s="711"/>
      <c r="U46" s="123" t="s">
        <v>1261</v>
      </c>
      <c r="V46" s="62"/>
      <c r="W46" s="1661"/>
      <c r="X46" s="1661"/>
      <c r="Y46" s="1661"/>
      <c r="Z46" s="1661"/>
      <c r="AA46" s="1661"/>
      <c r="AB46" s="1661"/>
      <c r="AC46" s="1661"/>
      <c r="AD46" s="1661"/>
      <c r="AE46" s="1661"/>
      <c r="AF46" s="1661"/>
      <c r="AG46" s="1661"/>
      <c r="AH46" s="1661"/>
      <c r="AI46" s="1661"/>
      <c r="AJ46" s="126" t="s">
        <v>1303</v>
      </c>
      <c r="AK46" s="109"/>
      <c r="AL46" s="65"/>
      <c r="AM46" s="65"/>
      <c r="AN46" s="65"/>
      <c r="AO46" s="124"/>
      <c r="AP46" s="62"/>
      <c r="AQ46" s="110"/>
    </row>
    <row r="47" spans="1:43" ht="12" customHeight="1">
      <c r="A47" s="1666"/>
      <c r="B47" s="124"/>
      <c r="C47" s="62"/>
      <c r="D47" s="62"/>
      <c r="E47" s="107"/>
      <c r="F47" s="136"/>
      <c r="G47" s="129"/>
      <c r="H47" s="137"/>
      <c r="I47" s="124"/>
      <c r="J47" s="62"/>
      <c r="K47" s="107"/>
      <c r="L47" s="2002"/>
      <c r="M47" s="124"/>
      <c r="N47" s="62"/>
      <c r="O47" s="62"/>
      <c r="P47" s="107"/>
      <c r="Q47" s="187"/>
      <c r="R47" s="181" t="s">
        <v>1556</v>
      </c>
      <c r="S47" s="182"/>
      <c r="T47" s="729"/>
      <c r="U47" s="183" t="s">
        <v>1261</v>
      </c>
      <c r="V47" s="180"/>
      <c r="W47" s="1999"/>
      <c r="X47" s="1999"/>
      <c r="Y47" s="1999"/>
      <c r="Z47" s="1999"/>
      <c r="AA47" s="1999"/>
      <c r="AB47" s="1999"/>
      <c r="AC47" s="1999"/>
      <c r="AD47" s="1999"/>
      <c r="AE47" s="1999"/>
      <c r="AF47" s="1999"/>
      <c r="AG47" s="1999"/>
      <c r="AH47" s="1999"/>
      <c r="AI47" s="1999"/>
      <c r="AJ47" s="184" t="s">
        <v>1303</v>
      </c>
      <c r="AK47" s="109"/>
      <c r="AL47" s="65"/>
      <c r="AM47" s="65"/>
      <c r="AN47" s="65"/>
      <c r="AO47" s="124"/>
      <c r="AP47" s="62"/>
      <c r="AQ47" s="110"/>
    </row>
    <row r="48" spans="1:43" ht="12" customHeight="1">
      <c r="A48" s="1666"/>
      <c r="B48" s="124"/>
      <c r="C48" s="62"/>
      <c r="D48" s="62"/>
      <c r="E48" s="107"/>
      <c r="F48" s="136"/>
      <c r="G48" s="129"/>
      <c r="H48" s="137"/>
      <c r="I48" s="124"/>
      <c r="J48" s="62"/>
      <c r="K48" s="107"/>
      <c r="L48" s="2002"/>
      <c r="M48" s="124"/>
      <c r="N48" s="62"/>
      <c r="O48" s="62"/>
      <c r="P48" s="107"/>
      <c r="Q48" s="124" t="s">
        <v>495</v>
      </c>
      <c r="R48" s="62" t="s">
        <v>1272</v>
      </c>
      <c r="S48" s="62"/>
      <c r="T48" s="62"/>
      <c r="U48" s="62"/>
      <c r="V48" s="62"/>
      <c r="W48" s="62"/>
      <c r="X48" s="62"/>
      <c r="Y48" s="62"/>
      <c r="Z48" s="62"/>
      <c r="AA48" s="62"/>
      <c r="AB48" s="63"/>
      <c r="AC48" s="63"/>
      <c r="AD48" s="63"/>
      <c r="AE48" s="63"/>
      <c r="AF48" s="62"/>
      <c r="AG48" s="62"/>
      <c r="AH48" s="62"/>
      <c r="AI48" s="62"/>
      <c r="AJ48" s="107"/>
      <c r="AK48" s="109"/>
      <c r="AL48" s="65"/>
      <c r="AM48" s="65"/>
      <c r="AN48" s="65"/>
      <c r="AO48" s="124"/>
      <c r="AP48" s="62"/>
      <c r="AQ48" s="110"/>
    </row>
    <row r="49" spans="1:43" ht="12" customHeight="1">
      <c r="A49" s="1666"/>
      <c r="B49" s="124"/>
      <c r="C49" s="62"/>
      <c r="D49" s="62"/>
      <c r="E49" s="107"/>
      <c r="F49" s="136"/>
      <c r="G49" s="129"/>
      <c r="H49" s="137"/>
      <c r="I49" s="124"/>
      <c r="J49" s="62"/>
      <c r="K49" s="107"/>
      <c r="L49" s="2002"/>
      <c r="M49" s="124"/>
      <c r="N49" s="62"/>
      <c r="O49" s="62"/>
      <c r="P49" s="107"/>
      <c r="Q49" s="124"/>
      <c r="R49" s="125" t="s">
        <v>962</v>
      </c>
      <c r="S49" s="727" t="s">
        <v>1085</v>
      </c>
      <c r="T49" s="62" t="s">
        <v>1269</v>
      </c>
      <c r="U49" s="62"/>
      <c r="V49" s="62"/>
      <c r="W49" s="727" t="s">
        <v>1085</v>
      </c>
      <c r="X49" s="63" t="s">
        <v>1270</v>
      </c>
      <c r="Y49" s="62"/>
      <c r="Z49" s="62"/>
      <c r="AA49" s="1661"/>
      <c r="AB49" s="1661"/>
      <c r="AC49" s="1661"/>
      <c r="AD49" s="1661"/>
      <c r="AE49" s="1661"/>
      <c r="AF49" s="1661"/>
      <c r="AG49" s="1661"/>
      <c r="AH49" s="62" t="s">
        <v>1554</v>
      </c>
      <c r="AI49" s="62"/>
      <c r="AJ49" s="107"/>
      <c r="AK49" s="109"/>
      <c r="AL49" s="65"/>
      <c r="AM49" s="65"/>
      <c r="AN49" s="65"/>
      <c r="AO49" s="124"/>
      <c r="AP49" s="62"/>
      <c r="AQ49" s="110"/>
    </row>
    <row r="50" spans="1:43" ht="12" customHeight="1">
      <c r="A50" s="1666"/>
      <c r="B50" s="124"/>
      <c r="C50" s="62"/>
      <c r="D50" s="62"/>
      <c r="E50" s="107"/>
      <c r="F50" s="136"/>
      <c r="G50" s="129"/>
      <c r="H50" s="137"/>
      <c r="I50" s="124"/>
      <c r="J50" s="62"/>
      <c r="K50" s="107"/>
      <c r="L50" s="2002"/>
      <c r="M50" s="124"/>
      <c r="N50" s="62"/>
      <c r="O50" s="62"/>
      <c r="P50" s="107"/>
      <c r="Q50" s="124"/>
      <c r="R50" s="62" t="s">
        <v>1555</v>
      </c>
      <c r="S50" s="62"/>
      <c r="T50" s="63"/>
      <c r="U50" s="63"/>
      <c r="V50" s="63"/>
      <c r="W50" s="63"/>
      <c r="X50" s="62"/>
      <c r="Y50" s="727" t="s">
        <v>1085</v>
      </c>
      <c r="Z50" s="62" t="s">
        <v>1207</v>
      </c>
      <c r="AA50" s="62"/>
      <c r="AB50" s="63"/>
      <c r="AC50" s="63"/>
      <c r="AD50" s="63"/>
      <c r="AE50" s="63"/>
      <c r="AF50" s="62"/>
      <c r="AG50" s="62"/>
      <c r="AH50" s="62"/>
      <c r="AI50" s="62"/>
      <c r="AJ50" s="107"/>
      <c r="AK50" s="109"/>
      <c r="AL50" s="65"/>
      <c r="AM50" s="65"/>
      <c r="AN50" s="65"/>
      <c r="AO50" s="124"/>
      <c r="AP50" s="62"/>
      <c r="AQ50" s="110"/>
    </row>
    <row r="51" spans="1:43" ht="12" customHeight="1">
      <c r="A51" s="1666"/>
      <c r="B51" s="124"/>
      <c r="C51" s="62"/>
      <c r="D51" s="62"/>
      <c r="E51" s="107"/>
      <c r="F51" s="136"/>
      <c r="G51" s="129"/>
      <c r="H51" s="137"/>
      <c r="I51" s="124"/>
      <c r="J51" s="62"/>
      <c r="K51" s="107"/>
      <c r="L51" s="2002"/>
      <c r="M51" s="124"/>
      <c r="N51" s="62"/>
      <c r="O51" s="62"/>
      <c r="P51" s="107"/>
      <c r="Q51" s="124"/>
      <c r="R51" s="63"/>
      <c r="S51" s="62"/>
      <c r="T51" s="62"/>
      <c r="U51" s="62"/>
      <c r="V51" s="62"/>
      <c r="W51" s="62"/>
      <c r="X51" s="62"/>
      <c r="Y51" s="727" t="s">
        <v>1085</v>
      </c>
      <c r="Z51" s="62" t="s">
        <v>1277</v>
      </c>
      <c r="AA51" s="62"/>
      <c r="AB51" s="62" t="s">
        <v>270</v>
      </c>
      <c r="AC51" s="727" t="s">
        <v>1085</v>
      </c>
      <c r="AD51" s="62" t="s">
        <v>728</v>
      </c>
      <c r="AF51" s="727" t="s">
        <v>1085</v>
      </c>
      <c r="AG51" s="62" t="s">
        <v>895</v>
      </c>
      <c r="AH51" s="125" t="s">
        <v>761</v>
      </c>
      <c r="AI51" s="62"/>
      <c r="AJ51" s="107"/>
      <c r="AK51" s="109"/>
      <c r="AL51" s="65"/>
      <c r="AM51" s="65"/>
      <c r="AN51" s="65"/>
      <c r="AO51" s="124"/>
      <c r="AP51" s="62"/>
      <c r="AQ51" s="110"/>
    </row>
    <row r="52" spans="1:43" ht="12" customHeight="1">
      <c r="A52" s="1666"/>
      <c r="B52" s="124"/>
      <c r="C52" s="62"/>
      <c r="D52" s="62"/>
      <c r="E52" s="107"/>
      <c r="F52" s="136"/>
      <c r="G52" s="129"/>
      <c r="H52" s="137"/>
      <c r="I52" s="124"/>
      <c r="J52" s="62"/>
      <c r="K52" s="107"/>
      <c r="L52" s="2002"/>
      <c r="M52" s="143" t="s">
        <v>591</v>
      </c>
      <c r="N52" s="113"/>
      <c r="O52" s="113"/>
      <c r="P52" s="115"/>
      <c r="Q52" s="143" t="s">
        <v>1699</v>
      </c>
      <c r="R52" s="113" t="s">
        <v>1260</v>
      </c>
      <c r="S52" s="113"/>
      <c r="T52" s="730"/>
      <c r="U52" s="144" t="s">
        <v>1261</v>
      </c>
      <c r="V52" s="113"/>
      <c r="W52" s="1664"/>
      <c r="X52" s="1664"/>
      <c r="Y52" s="1664"/>
      <c r="Z52" s="1664"/>
      <c r="AA52" s="1664"/>
      <c r="AB52" s="1664"/>
      <c r="AC52" s="1664"/>
      <c r="AD52" s="1664"/>
      <c r="AE52" s="1664"/>
      <c r="AF52" s="1664"/>
      <c r="AG52" s="1664"/>
      <c r="AH52" s="1664"/>
      <c r="AI52" s="1664"/>
      <c r="AJ52" s="186" t="s">
        <v>1303</v>
      </c>
      <c r="AK52" s="109"/>
      <c r="AL52" s="65"/>
      <c r="AM52" s="65"/>
      <c r="AN52" s="65"/>
      <c r="AO52" s="124"/>
      <c r="AP52" s="62"/>
      <c r="AQ52" s="110"/>
    </row>
    <row r="53" spans="1:43" ht="12" customHeight="1">
      <c r="A53" s="1666"/>
      <c r="B53" s="124"/>
      <c r="C53" s="62"/>
      <c r="D53" s="62"/>
      <c r="E53" s="107"/>
      <c r="F53" s="136"/>
      <c r="G53" s="129"/>
      <c r="H53" s="137"/>
      <c r="I53" s="124"/>
      <c r="J53" s="62"/>
      <c r="K53" s="107"/>
      <c r="L53" s="710" t="s">
        <v>1085</v>
      </c>
      <c r="M53" s="124" t="s">
        <v>401</v>
      </c>
      <c r="N53" s="62"/>
      <c r="O53" s="62"/>
      <c r="P53" s="107"/>
      <c r="Q53" s="124"/>
      <c r="R53" s="63" t="s">
        <v>1264</v>
      </c>
      <c r="S53" s="62"/>
      <c r="T53" s="711"/>
      <c r="U53" s="123" t="s">
        <v>1261</v>
      </c>
      <c r="V53" s="62"/>
      <c r="W53" s="1661"/>
      <c r="X53" s="1661"/>
      <c r="Y53" s="1661"/>
      <c r="Z53" s="1661"/>
      <c r="AA53" s="1661"/>
      <c r="AB53" s="1661"/>
      <c r="AC53" s="1661"/>
      <c r="AD53" s="1661"/>
      <c r="AE53" s="1661"/>
      <c r="AF53" s="1661"/>
      <c r="AG53" s="1661"/>
      <c r="AH53" s="1661"/>
      <c r="AI53" s="1661"/>
      <c r="AJ53" s="126" t="s">
        <v>1303</v>
      </c>
      <c r="AK53" s="109"/>
      <c r="AL53" s="65"/>
      <c r="AM53" s="65"/>
      <c r="AN53" s="65"/>
      <c r="AO53" s="124"/>
      <c r="AP53" s="62"/>
      <c r="AQ53" s="110"/>
    </row>
    <row r="54" spans="1:43" ht="12" customHeight="1">
      <c r="A54" s="1666"/>
      <c r="B54" s="124"/>
      <c r="C54" s="62"/>
      <c r="D54" s="62"/>
      <c r="E54" s="107"/>
      <c r="F54" s="136"/>
      <c r="G54" s="129"/>
      <c r="H54" s="137"/>
      <c r="I54" s="124"/>
      <c r="J54" s="62"/>
      <c r="K54" s="107"/>
      <c r="L54" s="2002" t="s">
        <v>164</v>
      </c>
      <c r="M54" s="124"/>
      <c r="N54" s="62"/>
      <c r="O54" s="62"/>
      <c r="P54" s="107"/>
      <c r="Q54" s="187"/>
      <c r="R54" s="181" t="s">
        <v>220</v>
      </c>
      <c r="S54" s="182"/>
      <c r="T54" s="729"/>
      <c r="U54" s="183" t="s">
        <v>1261</v>
      </c>
      <c r="V54" s="180"/>
      <c r="W54" s="1999"/>
      <c r="X54" s="1999"/>
      <c r="Y54" s="1999"/>
      <c r="Z54" s="1999"/>
      <c r="AA54" s="1999"/>
      <c r="AB54" s="1999"/>
      <c r="AC54" s="1999"/>
      <c r="AD54" s="1999"/>
      <c r="AE54" s="1999"/>
      <c r="AF54" s="1999"/>
      <c r="AG54" s="1999"/>
      <c r="AH54" s="1999"/>
      <c r="AI54" s="1999"/>
      <c r="AJ54" s="184" t="s">
        <v>1303</v>
      </c>
      <c r="AK54" s="109"/>
      <c r="AL54" s="65"/>
      <c r="AM54" s="65"/>
      <c r="AN54" s="65"/>
      <c r="AO54" s="124"/>
      <c r="AP54" s="62"/>
      <c r="AQ54" s="110"/>
    </row>
    <row r="55" spans="1:43" ht="12" customHeight="1">
      <c r="A55" s="1666"/>
      <c r="B55" s="124"/>
      <c r="C55" s="62"/>
      <c r="D55" s="62"/>
      <c r="E55" s="107"/>
      <c r="F55" s="136"/>
      <c r="G55" s="129"/>
      <c r="H55" s="137"/>
      <c r="I55" s="124"/>
      <c r="J55" s="62"/>
      <c r="K55" s="107"/>
      <c r="L55" s="2002"/>
      <c r="M55" s="124"/>
      <c r="N55" s="62"/>
      <c r="O55" s="62"/>
      <c r="P55" s="107"/>
      <c r="Q55" s="124" t="s">
        <v>495</v>
      </c>
      <c r="R55" s="62" t="s">
        <v>592</v>
      </c>
      <c r="S55" s="62"/>
      <c r="T55" s="727" t="s">
        <v>1085</v>
      </c>
      <c r="U55" s="62" t="s">
        <v>593</v>
      </c>
      <c r="V55" s="62"/>
      <c r="W55" s="727" t="s">
        <v>1085</v>
      </c>
      <c r="X55" s="62" t="s">
        <v>1557</v>
      </c>
      <c r="Y55" s="62"/>
      <c r="Z55" s="62"/>
      <c r="AA55" s="62"/>
      <c r="AB55" s="727" t="s">
        <v>1085</v>
      </c>
      <c r="AC55" s="63" t="s">
        <v>602</v>
      </c>
      <c r="AD55" s="63"/>
      <c r="AE55" s="63"/>
      <c r="AF55" s="175"/>
      <c r="AG55" s="175"/>
      <c r="AH55" s="175"/>
      <c r="AI55" s="175"/>
      <c r="AJ55" s="185"/>
      <c r="AK55" s="109"/>
      <c r="AL55" s="65"/>
      <c r="AM55" s="65"/>
      <c r="AN55" s="65"/>
      <c r="AO55" s="124"/>
      <c r="AP55" s="62"/>
      <c r="AQ55" s="110"/>
    </row>
    <row r="56" spans="1:43" ht="12" customHeight="1">
      <c r="A56" s="1666"/>
      <c r="B56" s="124"/>
      <c r="C56" s="62"/>
      <c r="D56" s="62"/>
      <c r="E56" s="107"/>
      <c r="F56" s="136"/>
      <c r="G56" s="129"/>
      <c r="H56" s="137"/>
      <c r="I56" s="124"/>
      <c r="J56" s="62"/>
      <c r="K56" s="107"/>
      <c r="L56" s="2002"/>
      <c r="M56" s="124"/>
      <c r="N56" s="62"/>
      <c r="O56" s="62"/>
      <c r="P56" s="107"/>
      <c r="Q56" s="124"/>
      <c r="R56" s="62"/>
      <c r="S56" s="62"/>
      <c r="T56" s="727" t="s">
        <v>1085</v>
      </c>
      <c r="U56" s="63" t="s">
        <v>594</v>
      </c>
      <c r="V56" s="63"/>
      <c r="W56" s="63"/>
      <c r="X56" s="1661"/>
      <c r="Y56" s="1661"/>
      <c r="Z56" s="1661"/>
      <c r="AA56" s="1661"/>
      <c r="AB56" s="1661"/>
      <c r="AC56" s="1661"/>
      <c r="AD56" s="1661"/>
      <c r="AE56" s="1661"/>
      <c r="AF56" s="1661"/>
      <c r="AG56" s="1661"/>
      <c r="AH56" s="1661"/>
      <c r="AI56" s="1661"/>
      <c r="AJ56" s="185" t="s">
        <v>1558</v>
      </c>
      <c r="AK56" s="109"/>
      <c r="AL56" s="65"/>
      <c r="AM56" s="65"/>
      <c r="AN56" s="65"/>
      <c r="AO56" s="124"/>
      <c r="AP56" s="62"/>
      <c r="AQ56" s="110"/>
    </row>
    <row r="57" spans="1:43" ht="12" customHeight="1">
      <c r="A57" s="1666"/>
      <c r="B57" s="124"/>
      <c r="C57" s="62"/>
      <c r="D57" s="62"/>
      <c r="E57" s="107"/>
      <c r="F57" s="136"/>
      <c r="G57" s="129"/>
      <c r="H57" s="137"/>
      <c r="I57" s="124"/>
      <c r="J57" s="62"/>
      <c r="K57" s="107"/>
      <c r="L57" s="2002"/>
      <c r="M57" s="124"/>
      <c r="N57" s="62"/>
      <c r="O57" s="62"/>
      <c r="P57" s="107"/>
      <c r="Q57" s="124" t="s">
        <v>417</v>
      </c>
      <c r="R57" s="62" t="s">
        <v>595</v>
      </c>
      <c r="S57" s="62"/>
      <c r="T57" s="727" t="s">
        <v>1085</v>
      </c>
      <c r="U57" s="62" t="s">
        <v>1269</v>
      </c>
      <c r="V57" s="62"/>
      <c r="W57" s="62"/>
      <c r="X57" s="62"/>
      <c r="Y57" s="727" t="s">
        <v>1085</v>
      </c>
      <c r="Z57" s="63" t="s">
        <v>594</v>
      </c>
      <c r="AA57" s="62"/>
      <c r="AB57" s="63"/>
      <c r="AC57" s="1658"/>
      <c r="AD57" s="1658"/>
      <c r="AE57" s="1658"/>
      <c r="AF57" s="1658"/>
      <c r="AG57" s="1658"/>
      <c r="AH57" s="1658"/>
      <c r="AI57" s="1658"/>
      <c r="AJ57" s="185" t="s">
        <v>1558</v>
      </c>
      <c r="AK57" s="109"/>
      <c r="AL57" s="65"/>
      <c r="AM57" s="65"/>
      <c r="AN57" s="65"/>
      <c r="AO57" s="124"/>
      <c r="AP57" s="62"/>
      <c r="AQ57" s="110"/>
    </row>
    <row r="58" spans="1:43" ht="12" customHeight="1">
      <c r="A58" s="1666"/>
      <c r="B58" s="124"/>
      <c r="C58" s="62"/>
      <c r="D58" s="62"/>
      <c r="E58" s="107"/>
      <c r="F58" s="136"/>
      <c r="G58" s="129"/>
      <c r="H58" s="137"/>
      <c r="I58" s="124"/>
      <c r="J58" s="62"/>
      <c r="K58" s="107"/>
      <c r="L58" s="2002"/>
      <c r="M58" s="143" t="s">
        <v>1715</v>
      </c>
      <c r="N58" s="113"/>
      <c r="O58" s="113"/>
      <c r="P58" s="115"/>
      <c r="Q58" s="143" t="s">
        <v>417</v>
      </c>
      <c r="R58" s="113" t="s">
        <v>1287</v>
      </c>
      <c r="S58" s="113"/>
      <c r="T58" s="113"/>
      <c r="U58" s="113"/>
      <c r="V58" s="113"/>
      <c r="W58" s="113"/>
      <c r="X58" s="113"/>
      <c r="Y58" s="113"/>
      <c r="Z58" s="113"/>
      <c r="AA58" s="113"/>
      <c r="AB58" s="158"/>
      <c r="AC58" s="158"/>
      <c r="AD58" s="113"/>
      <c r="AE58" s="158"/>
      <c r="AF58" s="158"/>
      <c r="AG58" s="113"/>
      <c r="AH58" s="113"/>
      <c r="AI58" s="113"/>
      <c r="AJ58" s="115"/>
      <c r="AK58" s="109"/>
      <c r="AL58" s="65"/>
      <c r="AM58" s="65"/>
      <c r="AN58" s="65"/>
      <c r="AO58" s="124"/>
      <c r="AP58" s="62"/>
      <c r="AQ58" s="110"/>
    </row>
    <row r="59" spans="1:43" ht="12" customHeight="1" thickBot="1">
      <c r="A59" s="1667"/>
      <c r="B59" s="145"/>
      <c r="C59" s="131"/>
      <c r="D59" s="131"/>
      <c r="E59" s="133"/>
      <c r="F59" s="527"/>
      <c r="G59" s="425"/>
      <c r="H59" s="528"/>
      <c r="I59" s="145"/>
      <c r="J59" s="131"/>
      <c r="K59" s="133"/>
      <c r="L59" s="655"/>
      <c r="M59" s="145"/>
      <c r="N59" s="131"/>
      <c r="O59" s="131"/>
      <c r="P59" s="133"/>
      <c r="Q59" s="145"/>
      <c r="R59" s="131" t="s">
        <v>1201</v>
      </c>
      <c r="S59" s="1845"/>
      <c r="T59" s="1845"/>
      <c r="U59" s="1845"/>
      <c r="V59" s="1845"/>
      <c r="W59" s="1845"/>
      <c r="X59" s="1845"/>
      <c r="Y59" s="1845"/>
      <c r="Z59" s="1845"/>
      <c r="AA59" s="1845"/>
      <c r="AB59" s="1845"/>
      <c r="AC59" s="1845"/>
      <c r="AD59" s="1845"/>
      <c r="AE59" s="1845"/>
      <c r="AF59" s="1845"/>
      <c r="AG59" s="1845"/>
      <c r="AH59" s="1845"/>
      <c r="AI59" s="1845"/>
      <c r="AJ59" s="133" t="s">
        <v>1202</v>
      </c>
      <c r="AK59" s="134"/>
      <c r="AL59" s="656"/>
      <c r="AM59" s="656"/>
      <c r="AN59" s="656"/>
      <c r="AO59" s="145"/>
      <c r="AP59" s="131"/>
      <c r="AQ59" s="135"/>
    </row>
    <row r="60" spans="1:43" ht="12" customHeight="1">
      <c r="A60" s="657"/>
      <c r="B60" s="125"/>
      <c r="C60" s="125"/>
      <c r="D60" s="125"/>
      <c r="E60" s="125" t="s">
        <v>1623</v>
      </c>
      <c r="F60" s="62" t="s">
        <v>604</v>
      </c>
      <c r="G60" s="62"/>
      <c r="H60" s="62"/>
      <c r="I60" s="62"/>
      <c r="J60" s="62"/>
      <c r="K60" s="62"/>
      <c r="L60" s="657"/>
      <c r="M60" s="62"/>
      <c r="N60" s="62"/>
      <c r="O60" s="62"/>
      <c r="P60" s="62"/>
      <c r="Q60" s="62"/>
      <c r="R60" s="129"/>
      <c r="S60" s="129"/>
      <c r="T60" s="129"/>
      <c r="U60" s="129"/>
      <c r="V60" s="129"/>
      <c r="W60" s="129"/>
      <c r="X60" s="129"/>
      <c r="Y60" s="129"/>
      <c r="Z60" s="129"/>
      <c r="AA60" s="62"/>
      <c r="AB60" s="63"/>
      <c r="AC60" s="129"/>
      <c r="AD60" s="129"/>
      <c r="AE60" s="129"/>
      <c r="AF60" s="129"/>
      <c r="AG60" s="129"/>
      <c r="AH60" s="129"/>
      <c r="AI60" s="129"/>
      <c r="AJ60" s="62"/>
      <c r="AK60" s="63"/>
      <c r="AL60" s="65"/>
      <c r="AM60" s="65"/>
      <c r="AN60" s="65"/>
      <c r="AO60" s="62"/>
      <c r="AP60" s="62"/>
      <c r="AQ60" s="62"/>
    </row>
    <row r="61" spans="1:43" ht="12" customHeight="1">
      <c r="A61" s="663"/>
      <c r="B61" s="62"/>
      <c r="C61" s="62"/>
      <c r="D61" s="62"/>
      <c r="E61" s="62"/>
      <c r="F61" s="62" t="s">
        <v>605</v>
      </c>
      <c r="G61" s="62"/>
      <c r="H61" s="62"/>
      <c r="I61" s="62"/>
      <c r="J61" s="62"/>
      <c r="K61" s="62"/>
      <c r="L61" s="657"/>
      <c r="M61" s="62"/>
      <c r="N61" s="62"/>
      <c r="O61" s="62"/>
      <c r="P61" s="62"/>
      <c r="Q61" s="62"/>
      <c r="R61" s="129"/>
      <c r="S61" s="129"/>
      <c r="T61" s="129"/>
      <c r="U61" s="129"/>
      <c r="V61" s="129"/>
      <c r="W61" s="129"/>
      <c r="X61" s="129"/>
      <c r="Y61" s="129"/>
      <c r="Z61" s="129"/>
      <c r="AA61" s="62"/>
      <c r="AB61" s="63"/>
      <c r="AC61" s="129"/>
      <c r="AD61" s="129"/>
      <c r="AE61" s="129"/>
      <c r="AF61" s="129"/>
      <c r="AG61" s="129"/>
      <c r="AH61" s="129"/>
      <c r="AI61" s="129"/>
      <c r="AJ61" s="62"/>
      <c r="AK61" s="63"/>
      <c r="AL61" s="65"/>
      <c r="AM61" s="65"/>
      <c r="AN61" s="65"/>
      <c r="AO61" s="62"/>
      <c r="AP61" s="62"/>
      <c r="AQ61" s="62"/>
    </row>
    <row r="62" spans="1:43" ht="12" customHeight="1">
      <c r="A62" s="663"/>
      <c r="B62" s="62"/>
      <c r="C62" s="62"/>
      <c r="D62" s="62"/>
      <c r="E62" s="62"/>
      <c r="F62" s="62" t="s">
        <v>606</v>
      </c>
      <c r="G62" s="62"/>
      <c r="H62" s="62"/>
      <c r="I62" s="62"/>
      <c r="J62" s="62"/>
      <c r="K62" s="62"/>
      <c r="L62" s="657"/>
      <c r="M62" s="62"/>
      <c r="N62" s="62"/>
      <c r="O62" s="62"/>
      <c r="P62" s="62"/>
      <c r="Q62" s="62"/>
      <c r="R62" s="129"/>
      <c r="S62" s="129"/>
      <c r="T62" s="129"/>
      <c r="U62" s="129"/>
      <c r="V62" s="129"/>
      <c r="W62" s="129"/>
      <c r="X62" s="129"/>
      <c r="Y62" s="129"/>
      <c r="Z62" s="129"/>
      <c r="AA62" s="62"/>
      <c r="AB62" s="63"/>
      <c r="AC62" s="129"/>
      <c r="AD62" s="129"/>
      <c r="AE62" s="129"/>
      <c r="AF62" s="129"/>
      <c r="AG62" s="129"/>
      <c r="AH62" s="129"/>
      <c r="AI62" s="129"/>
      <c r="AJ62" s="62"/>
      <c r="AK62" s="63"/>
      <c r="AL62" s="65"/>
      <c r="AM62" s="65"/>
      <c r="AN62" s="65"/>
      <c r="AO62" s="62"/>
      <c r="AP62" s="62"/>
      <c r="AQ62" s="62"/>
    </row>
    <row r="63" spans="1:43" ht="12" customHeight="1">
      <c r="A63" s="663"/>
      <c r="B63" s="62"/>
      <c r="C63" s="62"/>
      <c r="D63" s="62"/>
      <c r="E63" s="62"/>
      <c r="F63" s="62" t="s">
        <v>607</v>
      </c>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581"/>
      <c r="AP63" s="62"/>
      <c r="AQ63" s="62"/>
    </row>
    <row r="64" spans="1:4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3">
    <mergeCell ref="B21:E21"/>
    <mergeCell ref="F12:H12"/>
    <mergeCell ref="S59:AI59"/>
    <mergeCell ref="W53:AI53"/>
    <mergeCell ref="L54:L58"/>
    <mergeCell ref="W54:AI54"/>
    <mergeCell ref="X56:AI56"/>
    <mergeCell ref="AC57:AI57"/>
    <mergeCell ref="X41:AI41"/>
    <mergeCell ref="AC42:AI42"/>
    <mergeCell ref="S44:AI44"/>
    <mergeCell ref="L45:L52"/>
    <mergeCell ref="W45:AI45"/>
    <mergeCell ref="W46:AI46"/>
    <mergeCell ref="W47:AI47"/>
    <mergeCell ref="AA49:AG49"/>
    <mergeCell ref="W52:AI52"/>
    <mergeCell ref="W37:AI37"/>
    <mergeCell ref="W38:AI38"/>
    <mergeCell ref="W39:AI39"/>
    <mergeCell ref="B28:E28"/>
    <mergeCell ref="F28:H28"/>
    <mergeCell ref="W23:AI23"/>
    <mergeCell ref="W24:AI24"/>
    <mergeCell ref="F26:H26"/>
    <mergeCell ref="AD25:AG25"/>
    <mergeCell ref="S36:AI36"/>
    <mergeCell ref="AK11:AN11"/>
    <mergeCell ref="AO11:AQ11"/>
    <mergeCell ref="A12:A59"/>
    <mergeCell ref="L12:L19"/>
    <mergeCell ref="W12:AI12"/>
    <mergeCell ref="W13:AI13"/>
    <mergeCell ref="W14:AI14"/>
    <mergeCell ref="AA16:AG16"/>
    <mergeCell ref="AA18:AG18"/>
    <mergeCell ref="B22:E22"/>
    <mergeCell ref="AA27:AE27"/>
    <mergeCell ref="AC29:AF29"/>
    <mergeCell ref="F22:H22"/>
    <mergeCell ref="L21:L25"/>
    <mergeCell ref="W22:AI22"/>
    <mergeCell ref="F24:H24"/>
    <mergeCell ref="B11:E11"/>
    <mergeCell ref="F11:H11"/>
    <mergeCell ref="I11:L11"/>
    <mergeCell ref="M11:P11"/>
    <mergeCell ref="Q5:T5"/>
    <mergeCell ref="B10:E10"/>
    <mergeCell ref="F10:H10"/>
    <mergeCell ref="I10:L10"/>
    <mergeCell ref="A7:AE7"/>
    <mergeCell ref="AO10:AQ10"/>
    <mergeCell ref="Q1:T1"/>
    <mergeCell ref="U1:AL1"/>
    <mergeCell ref="AM1:AQ1"/>
    <mergeCell ref="Q2:T4"/>
    <mergeCell ref="U2:AL2"/>
    <mergeCell ref="AM2:AO4"/>
    <mergeCell ref="AP2:AQ4"/>
    <mergeCell ref="U3:AL3"/>
    <mergeCell ref="U4:AL4"/>
    <mergeCell ref="U5:AQ5"/>
  </mergeCells>
  <phoneticPr fontId="4"/>
  <dataValidations count="8">
    <dataValidation type="list" allowBlank="1" showInputMessage="1" showErrorMessage="1" sqref="B28" xr:uid="{00000000-0002-0000-2000-000000000000}">
      <formula1>"□メゾネット,■メゾネット"</formula1>
    </dataValidation>
    <dataValidation type="list" allowBlank="1" showInputMessage="1" showErrorMessage="1" sqref="B22:E22" xr:uid="{00000000-0002-0000-2000-000001000000}">
      <formula1>"■該当なし,□該当なし"</formula1>
    </dataValidation>
    <dataValidation type="list" allowBlank="1" showInputMessage="1" showErrorMessage="1" sqref="F28" xr:uid="{00000000-0002-0000-2000-000002000000}">
      <formula1>"□ニ,■ニ"</formula1>
    </dataValidation>
    <dataValidation type="list" allowBlank="1" showInputMessage="1" showErrorMessage="1" sqref="F26" xr:uid="{00000000-0002-0000-2000-000003000000}">
      <formula1>"□ハ,■ハ"</formula1>
    </dataValidation>
    <dataValidation type="list" allowBlank="1" showInputMessage="1" showErrorMessage="1" sqref="F24" xr:uid="{00000000-0002-0000-2000-000004000000}">
      <formula1>"□ロ,■ロ"</formula1>
    </dataValidation>
    <dataValidation type="list" allowBlank="1" showInputMessage="1" showErrorMessage="1" sqref="F22" xr:uid="{00000000-0002-0000-2000-000005000000}">
      <formula1>"□イ,■イ"</formula1>
    </dataValidation>
    <dataValidation type="list" allowBlank="1" showInputMessage="1" showErrorMessage="1" sqref="L53 AC51 W16 W55 Y57 T55:T57 AB55 S49 Y50:Y51 AF31 AC31 W18 AK12:AK16 S16 S18 Y19:Y20 Z25 W49 L20 W21 AF51 W26:W27 Y28:Y31 AF20 AC20 U32 V33 AE33 Z34 V25 W40 Y42 T40:T42 AB40" xr:uid="{00000000-0002-0000-2000-000006000000}">
      <formula1>"■,□"</formula1>
    </dataValidation>
    <dataValidation type="list" allowBlank="1" showInputMessage="1" showErrorMessage="1" sqref="B21:E21" xr:uid="{00000000-0002-0000-2000-000007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1" unlocked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0">
    <tabColor rgb="FF92D050"/>
  </sheetPr>
  <dimension ref="A1:AQ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43"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624</v>
      </c>
      <c r="AN1" s="1736"/>
      <c r="AO1" s="1736"/>
      <c r="AP1" s="1736"/>
      <c r="AQ1" s="1743"/>
    </row>
    <row r="2" spans="1:43"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59"/>
      <c r="AM2" s="1860" t="s">
        <v>266</v>
      </c>
      <c r="AN2" s="1861"/>
      <c r="AO2" s="1861"/>
      <c r="AP2" s="1663">
        <v>1</v>
      </c>
      <c r="AQ2" s="1865"/>
    </row>
    <row r="3" spans="1:43"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69"/>
      <c r="AM3" s="1862"/>
      <c r="AN3" s="1735"/>
      <c r="AO3" s="1735"/>
      <c r="AP3" s="1656"/>
      <c r="AQ3" s="1866"/>
    </row>
    <row r="4" spans="1:43"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71"/>
      <c r="AM4" s="1863"/>
      <c r="AN4" s="1864"/>
      <c r="AO4" s="1864"/>
      <c r="AP4" s="1731"/>
      <c r="AQ4" s="1867"/>
    </row>
    <row r="5" spans="1:43"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row>
    <row r="6" spans="1:43"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581"/>
      <c r="AP6" s="62"/>
      <c r="AQ6" s="62"/>
    </row>
    <row r="7" spans="1:43"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62"/>
      <c r="AM7" s="62"/>
      <c r="AN7" s="62"/>
      <c r="AO7" s="125"/>
      <c r="AP7" s="125"/>
      <c r="AQ7" s="125" t="s">
        <v>2818</v>
      </c>
    </row>
    <row r="8" spans="1:43"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62"/>
      <c r="AM8" s="62"/>
      <c r="AN8" s="62"/>
      <c r="AO8" s="125"/>
      <c r="AP8" s="125"/>
      <c r="AQ8" s="125"/>
    </row>
    <row r="9" spans="1:43" ht="12" customHeight="1" thickBot="1">
      <c r="A9" s="155" t="s">
        <v>626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t="s">
        <v>108</v>
      </c>
      <c r="AH9" s="62"/>
      <c r="AI9" s="62"/>
      <c r="AJ9" s="62"/>
      <c r="AK9" s="62"/>
      <c r="AL9" s="62"/>
      <c r="AM9" s="62"/>
      <c r="AN9" s="62"/>
      <c r="AO9" s="581"/>
      <c r="AP9" s="62"/>
      <c r="AQ9" s="62"/>
    </row>
    <row r="10" spans="1:43" ht="12" customHeight="1">
      <c r="A10" s="523"/>
      <c r="B10" s="1687" t="s">
        <v>112</v>
      </c>
      <c r="C10" s="1688"/>
      <c r="D10" s="1688"/>
      <c r="E10" s="1689"/>
      <c r="F10" s="1690" t="s">
        <v>24</v>
      </c>
      <c r="G10" s="1691"/>
      <c r="H10" s="1692"/>
      <c r="I10" s="1690" t="s">
        <v>113</v>
      </c>
      <c r="J10" s="1691"/>
      <c r="K10" s="1691"/>
      <c r="L10" s="1692"/>
      <c r="M10" s="529"/>
      <c r="N10" s="146"/>
      <c r="O10" s="146"/>
      <c r="P10" s="146"/>
      <c r="Q10" s="518"/>
      <c r="R10" s="518"/>
      <c r="S10" s="518"/>
      <c r="T10" s="518"/>
      <c r="U10" s="518"/>
      <c r="V10" s="518" t="s">
        <v>114</v>
      </c>
      <c r="W10" s="518"/>
      <c r="X10" s="518"/>
      <c r="Y10" s="518"/>
      <c r="Z10" s="518"/>
      <c r="AA10" s="518"/>
      <c r="AB10" s="518"/>
      <c r="AC10" s="518"/>
      <c r="AD10" s="518"/>
      <c r="AE10" s="518"/>
      <c r="AF10" s="518"/>
      <c r="AG10" s="518"/>
      <c r="AH10" s="518"/>
      <c r="AI10" s="518"/>
      <c r="AJ10" s="518"/>
      <c r="AK10" s="518"/>
      <c r="AL10" s="648"/>
      <c r="AM10" s="648"/>
      <c r="AN10" s="525" t="s">
        <v>414</v>
      </c>
      <c r="AO10" s="1690" t="s">
        <v>116</v>
      </c>
      <c r="AP10" s="1691"/>
      <c r="AQ10" s="1696"/>
    </row>
    <row r="11" spans="1:43"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649"/>
      <c r="AK11" s="1681" t="s">
        <v>117</v>
      </c>
      <c r="AL11" s="1996"/>
      <c r="AM11" s="1996"/>
      <c r="AN11" s="1997"/>
      <c r="AO11" s="1678" t="s">
        <v>1762</v>
      </c>
      <c r="AP11" s="1679"/>
      <c r="AQ11" s="1697"/>
    </row>
    <row r="12" spans="1:43" ht="12" customHeight="1">
      <c r="A12" s="1665" t="s">
        <v>1242</v>
      </c>
      <c r="B12" s="151" t="s">
        <v>1550</v>
      </c>
      <c r="C12" s="152"/>
      <c r="D12" s="152"/>
      <c r="E12" s="153"/>
      <c r="F12" s="1988" t="str">
        <f>自己評価書表紙!O56</f>
        <v>-</v>
      </c>
      <c r="G12" s="1662"/>
      <c r="H12" s="1989"/>
      <c r="I12" s="529" t="s">
        <v>221</v>
      </c>
      <c r="J12" s="146"/>
      <c r="K12" s="177"/>
      <c r="L12" s="2005" t="s">
        <v>596</v>
      </c>
      <c r="M12" s="529" t="s">
        <v>597</v>
      </c>
      <c r="N12" s="146"/>
      <c r="O12" s="146"/>
      <c r="P12" s="177"/>
      <c r="Q12" s="146" t="s">
        <v>1548</v>
      </c>
      <c r="R12" s="146" t="s">
        <v>1260</v>
      </c>
      <c r="S12" s="146"/>
      <c r="T12" s="728"/>
      <c r="U12" s="178" t="s">
        <v>1261</v>
      </c>
      <c r="V12" s="146"/>
      <c r="W12" s="1998"/>
      <c r="X12" s="1998"/>
      <c r="Y12" s="1998"/>
      <c r="Z12" s="1998"/>
      <c r="AA12" s="1998"/>
      <c r="AB12" s="1998"/>
      <c r="AC12" s="1998"/>
      <c r="AD12" s="1998"/>
      <c r="AE12" s="1998"/>
      <c r="AF12" s="1998"/>
      <c r="AG12" s="1998"/>
      <c r="AH12" s="1998"/>
      <c r="AI12" s="1998"/>
      <c r="AJ12" s="179" t="s">
        <v>1303</v>
      </c>
      <c r="AK12" s="706" t="s">
        <v>1085</v>
      </c>
      <c r="AL12" s="64" t="s">
        <v>161</v>
      </c>
      <c r="AM12" s="64"/>
      <c r="AN12" s="658"/>
      <c r="AO12" s="529"/>
      <c r="AP12" s="146"/>
      <c r="AQ12" s="530"/>
    </row>
    <row r="13" spans="1:43" ht="12" customHeight="1">
      <c r="A13" s="1666"/>
      <c r="B13" s="124" t="s">
        <v>1262</v>
      </c>
      <c r="C13" s="62"/>
      <c r="D13" s="62"/>
      <c r="E13" s="107"/>
      <c r="F13" s="136"/>
      <c r="G13" s="129"/>
      <c r="H13" s="137"/>
      <c r="I13" s="124"/>
      <c r="J13" s="62"/>
      <c r="K13" s="107"/>
      <c r="L13" s="2002"/>
      <c r="M13" s="124" t="s">
        <v>219</v>
      </c>
      <c r="N13" s="62"/>
      <c r="O13" s="62"/>
      <c r="P13" s="107"/>
      <c r="Q13" s="62"/>
      <c r="R13" s="63" t="s">
        <v>1264</v>
      </c>
      <c r="S13" s="62"/>
      <c r="T13" s="711"/>
      <c r="U13" s="123" t="s">
        <v>1261</v>
      </c>
      <c r="V13" s="62"/>
      <c r="W13" s="1661"/>
      <c r="X13" s="1661"/>
      <c r="Y13" s="1661"/>
      <c r="Z13" s="1661"/>
      <c r="AA13" s="1661"/>
      <c r="AB13" s="1661"/>
      <c r="AC13" s="1661"/>
      <c r="AD13" s="1661"/>
      <c r="AE13" s="1661"/>
      <c r="AF13" s="1661"/>
      <c r="AG13" s="1661"/>
      <c r="AH13" s="1661"/>
      <c r="AI13" s="1661"/>
      <c r="AJ13" s="126" t="s">
        <v>1303</v>
      </c>
      <c r="AK13" s="693" t="s">
        <v>1085</v>
      </c>
      <c r="AL13" s="63" t="s">
        <v>1265</v>
      </c>
      <c r="AM13" s="63"/>
      <c r="AN13" s="65"/>
      <c r="AO13" s="124"/>
      <c r="AP13" s="62"/>
      <c r="AQ13" s="110"/>
    </row>
    <row r="14" spans="1:43" ht="12" customHeight="1">
      <c r="A14" s="1666"/>
      <c r="B14" s="124" t="s">
        <v>1266</v>
      </c>
      <c r="C14" s="62"/>
      <c r="D14" s="62"/>
      <c r="E14" s="107"/>
      <c r="F14" s="136"/>
      <c r="G14" s="129"/>
      <c r="H14" s="137"/>
      <c r="I14" s="124" t="s">
        <v>609</v>
      </c>
      <c r="J14" s="62"/>
      <c r="K14" s="107"/>
      <c r="L14" s="2002"/>
      <c r="M14" s="124" t="s">
        <v>599</v>
      </c>
      <c r="N14" s="62"/>
      <c r="O14" s="62"/>
      <c r="P14" s="107"/>
      <c r="Q14" s="180"/>
      <c r="R14" s="181" t="s">
        <v>213</v>
      </c>
      <c r="S14" s="182"/>
      <c r="T14" s="729"/>
      <c r="U14" s="183" t="s">
        <v>1261</v>
      </c>
      <c r="V14" s="180"/>
      <c r="W14" s="1999"/>
      <c r="X14" s="1999"/>
      <c r="Y14" s="1999"/>
      <c r="Z14" s="1999"/>
      <c r="AA14" s="1999"/>
      <c r="AB14" s="1999"/>
      <c r="AC14" s="1999"/>
      <c r="AD14" s="1999"/>
      <c r="AE14" s="1999"/>
      <c r="AF14" s="1999"/>
      <c r="AG14" s="1999"/>
      <c r="AH14" s="1999"/>
      <c r="AI14" s="1999"/>
      <c r="AJ14" s="184" t="s">
        <v>1303</v>
      </c>
      <c r="AK14" s="693" t="s">
        <v>1085</v>
      </c>
      <c r="AL14" s="63" t="s">
        <v>1585</v>
      </c>
      <c r="AM14" s="63"/>
      <c r="AN14" s="65"/>
      <c r="AO14" s="124"/>
      <c r="AP14" s="62"/>
      <c r="AQ14" s="110"/>
    </row>
    <row r="15" spans="1:43" ht="12" customHeight="1">
      <c r="A15" s="1666"/>
      <c r="B15" s="124" t="s">
        <v>1267</v>
      </c>
      <c r="C15" s="62"/>
      <c r="D15" s="62"/>
      <c r="E15" s="107"/>
      <c r="F15" s="136"/>
      <c r="G15" s="129"/>
      <c r="H15" s="137"/>
      <c r="I15" s="124" t="s">
        <v>610</v>
      </c>
      <c r="J15" s="62"/>
      <c r="K15" s="107"/>
      <c r="L15" s="2002"/>
      <c r="M15" s="124"/>
      <c r="N15" s="62"/>
      <c r="O15" s="62"/>
      <c r="P15" s="107"/>
      <c r="Q15" s="62" t="s">
        <v>495</v>
      </c>
      <c r="R15" s="62" t="s">
        <v>222</v>
      </c>
      <c r="S15" s="62"/>
      <c r="T15" s="62"/>
      <c r="U15" s="62"/>
      <c r="V15" s="125"/>
      <c r="W15" s="62"/>
      <c r="X15" s="62"/>
      <c r="Y15" s="62"/>
      <c r="Z15" s="62"/>
      <c r="AA15" s="62"/>
      <c r="AB15" s="63"/>
      <c r="AC15" s="62"/>
      <c r="AD15" s="62"/>
      <c r="AE15" s="175"/>
      <c r="AF15" s="175"/>
      <c r="AG15" s="175"/>
      <c r="AH15" s="175"/>
      <c r="AI15" s="62"/>
      <c r="AJ15" s="62"/>
      <c r="AK15" s="693" t="s">
        <v>1085</v>
      </c>
      <c r="AL15" s="63" t="s">
        <v>1607</v>
      </c>
      <c r="AM15" s="63"/>
      <c r="AN15" s="65"/>
      <c r="AO15" s="124"/>
      <c r="AP15" s="62"/>
      <c r="AQ15" s="110"/>
    </row>
    <row r="16" spans="1:43" ht="12" customHeight="1">
      <c r="A16" s="1666"/>
      <c r="B16" s="124" t="s">
        <v>618</v>
      </c>
      <c r="C16" s="62"/>
      <c r="D16" s="62"/>
      <c r="E16" s="107"/>
      <c r="F16" s="136"/>
      <c r="G16" s="129"/>
      <c r="H16" s="137"/>
      <c r="I16" s="124"/>
      <c r="J16" s="62"/>
      <c r="K16" s="107"/>
      <c r="L16" s="2002"/>
      <c r="M16" s="124"/>
      <c r="N16" s="62"/>
      <c r="O16" s="62"/>
      <c r="P16" s="107"/>
      <c r="Q16" s="62"/>
      <c r="R16" s="125" t="s">
        <v>223</v>
      </c>
      <c r="S16" s="727" t="s">
        <v>1085</v>
      </c>
      <c r="T16" s="62" t="s">
        <v>1269</v>
      </c>
      <c r="U16" s="62"/>
      <c r="V16" s="62"/>
      <c r="W16" s="727" t="s">
        <v>1085</v>
      </c>
      <c r="X16" s="63" t="s">
        <v>1270</v>
      </c>
      <c r="Y16" s="62"/>
      <c r="Z16" s="62"/>
      <c r="AA16" s="1661"/>
      <c r="AB16" s="1661"/>
      <c r="AC16" s="1661"/>
      <c r="AD16" s="1661"/>
      <c r="AE16" s="1661"/>
      <c r="AF16" s="1661"/>
      <c r="AG16" s="1661"/>
      <c r="AH16" s="62" t="s">
        <v>1554</v>
      </c>
      <c r="AI16" s="62"/>
      <c r="AJ16" s="107"/>
      <c r="AK16" s="693" t="s">
        <v>1085</v>
      </c>
      <c r="AL16" s="63" t="s">
        <v>1579</v>
      </c>
      <c r="AM16" s="63"/>
      <c r="AN16" s="65"/>
      <c r="AO16" s="124"/>
      <c r="AP16" s="62"/>
      <c r="AQ16" s="110"/>
    </row>
    <row r="17" spans="1:43" ht="12" customHeight="1">
      <c r="A17" s="1666"/>
      <c r="B17" s="124" t="s">
        <v>619</v>
      </c>
      <c r="C17" s="62"/>
      <c r="D17" s="62"/>
      <c r="E17" s="107"/>
      <c r="F17" s="136"/>
      <c r="G17" s="129"/>
      <c r="H17" s="137"/>
      <c r="I17" s="124"/>
      <c r="J17" s="62"/>
      <c r="K17" s="107"/>
      <c r="L17" s="2002"/>
      <c r="M17" s="124"/>
      <c r="N17" s="62"/>
      <c r="O17" s="62"/>
      <c r="P17" s="107"/>
      <c r="Q17" s="62" t="s">
        <v>1364</v>
      </c>
      <c r="R17" s="62" t="s">
        <v>1272</v>
      </c>
      <c r="S17" s="62"/>
      <c r="T17" s="62"/>
      <c r="U17" s="62"/>
      <c r="V17" s="62"/>
      <c r="W17" s="62"/>
      <c r="X17" s="62"/>
      <c r="Y17" s="62"/>
      <c r="Z17" s="62"/>
      <c r="AA17" s="62"/>
      <c r="AB17" s="63"/>
      <c r="AC17" s="63"/>
      <c r="AD17" s="63"/>
      <c r="AE17" s="63"/>
      <c r="AF17" s="62"/>
      <c r="AG17" s="62"/>
      <c r="AH17" s="62"/>
      <c r="AI17" s="62"/>
      <c r="AJ17" s="107"/>
      <c r="AK17" s="109"/>
      <c r="AL17" s="65"/>
      <c r="AM17" s="65"/>
      <c r="AN17" s="65"/>
      <c r="AO17" s="124"/>
      <c r="AP17" s="62"/>
      <c r="AQ17" s="110"/>
    </row>
    <row r="18" spans="1:43" ht="12" customHeight="1">
      <c r="A18" s="1666"/>
      <c r="B18" s="124" t="s">
        <v>233</v>
      </c>
      <c r="C18" s="62"/>
      <c r="D18" s="62"/>
      <c r="E18" s="107"/>
      <c r="F18" s="136"/>
      <c r="G18" s="129"/>
      <c r="H18" s="137"/>
      <c r="I18" s="124"/>
      <c r="J18" s="62"/>
      <c r="K18" s="107"/>
      <c r="L18" s="2002"/>
      <c r="M18" s="124"/>
      <c r="N18" s="62"/>
      <c r="O18" s="62"/>
      <c r="P18" s="107"/>
      <c r="Q18" s="62"/>
      <c r="R18" s="125" t="s">
        <v>962</v>
      </c>
      <c r="S18" s="727" t="s">
        <v>1085</v>
      </c>
      <c r="T18" s="62" t="s">
        <v>1269</v>
      </c>
      <c r="U18" s="62"/>
      <c r="V18" s="62"/>
      <c r="W18" s="727" t="s">
        <v>1085</v>
      </c>
      <c r="X18" s="63" t="s">
        <v>1270</v>
      </c>
      <c r="Y18" s="62"/>
      <c r="Z18" s="62"/>
      <c r="AA18" s="1661"/>
      <c r="AB18" s="1661"/>
      <c r="AC18" s="1661"/>
      <c r="AD18" s="1661"/>
      <c r="AE18" s="1661"/>
      <c r="AF18" s="1661"/>
      <c r="AG18" s="1661"/>
      <c r="AH18" s="62" t="s">
        <v>1554</v>
      </c>
      <c r="AI18" s="62"/>
      <c r="AJ18" s="107"/>
      <c r="AK18" s="109"/>
      <c r="AL18" s="65"/>
      <c r="AM18" s="65"/>
      <c r="AN18" s="65"/>
      <c r="AO18" s="124"/>
      <c r="AP18" s="62"/>
      <c r="AQ18" s="110"/>
    </row>
    <row r="19" spans="1:43" ht="12" customHeight="1">
      <c r="A19" s="1666"/>
      <c r="B19" s="124" t="s">
        <v>234</v>
      </c>
      <c r="C19" s="62"/>
      <c r="D19" s="62"/>
      <c r="E19" s="107"/>
      <c r="F19" s="136"/>
      <c r="G19" s="129"/>
      <c r="H19" s="137"/>
      <c r="I19" s="124"/>
      <c r="J19" s="62"/>
      <c r="K19" s="107"/>
      <c r="L19" s="2002"/>
      <c r="M19" s="124"/>
      <c r="N19" s="62"/>
      <c r="O19" s="62"/>
      <c r="P19" s="107"/>
      <c r="Q19" s="62"/>
      <c r="R19" s="62" t="s">
        <v>1555</v>
      </c>
      <c r="S19" s="62"/>
      <c r="T19" s="63"/>
      <c r="U19" s="63"/>
      <c r="V19" s="63"/>
      <c r="W19" s="63"/>
      <c r="X19" s="62"/>
      <c r="Y19" s="727" t="s">
        <v>1085</v>
      </c>
      <c r="Z19" s="62" t="s">
        <v>1207</v>
      </c>
      <c r="AA19" s="62"/>
      <c r="AB19" s="63"/>
      <c r="AC19" s="63"/>
      <c r="AD19" s="63"/>
      <c r="AE19" s="63"/>
      <c r="AF19" s="62"/>
      <c r="AG19" s="62"/>
      <c r="AH19" s="62"/>
      <c r="AI19" s="62"/>
      <c r="AJ19" s="107"/>
      <c r="AK19" s="109"/>
      <c r="AL19" s="65"/>
      <c r="AM19" s="65"/>
      <c r="AN19" s="65"/>
      <c r="AO19" s="124"/>
      <c r="AP19" s="62"/>
      <c r="AQ19" s="110"/>
    </row>
    <row r="20" spans="1:43" ht="12" customHeight="1">
      <c r="A20" s="1666"/>
      <c r="B20" s="62"/>
      <c r="C20" s="62"/>
      <c r="D20" s="62"/>
      <c r="E20" s="62"/>
      <c r="F20" s="124"/>
      <c r="G20" s="62"/>
      <c r="H20" s="107"/>
      <c r="I20" s="124"/>
      <c r="J20" s="62"/>
      <c r="K20" s="107"/>
      <c r="L20" s="710" t="s">
        <v>1085</v>
      </c>
      <c r="M20" s="124"/>
      <c r="N20" s="62"/>
      <c r="O20" s="62"/>
      <c r="P20" s="107"/>
      <c r="Q20" s="62"/>
      <c r="R20" s="63"/>
      <c r="S20" s="62"/>
      <c r="T20" s="62"/>
      <c r="U20" s="62"/>
      <c r="V20" s="62"/>
      <c r="W20" s="62"/>
      <c r="X20" s="62"/>
      <c r="Y20" s="727" t="s">
        <v>1085</v>
      </c>
      <c r="Z20" s="62" t="s">
        <v>1277</v>
      </c>
      <c r="AA20" s="62"/>
      <c r="AB20" s="62" t="s">
        <v>270</v>
      </c>
      <c r="AC20" s="727" t="s">
        <v>1085</v>
      </c>
      <c r="AD20" s="62" t="s">
        <v>728</v>
      </c>
      <c r="AF20" s="727" t="s">
        <v>1085</v>
      </c>
      <c r="AG20" s="62" t="s">
        <v>895</v>
      </c>
      <c r="AH20" s="125" t="s">
        <v>761</v>
      </c>
      <c r="AI20" s="62"/>
      <c r="AJ20" s="107"/>
      <c r="AK20" s="109"/>
      <c r="AL20" s="65"/>
      <c r="AM20" s="65"/>
      <c r="AN20" s="65"/>
      <c r="AO20" s="124"/>
      <c r="AP20" s="62"/>
      <c r="AQ20" s="110"/>
    </row>
    <row r="21" spans="1:43" ht="12" customHeight="1">
      <c r="A21" s="1666"/>
      <c r="B21" s="1713" t="str">
        <f>IF(自己評価書表紙!A56="□","■選択無","□選択無")</f>
        <v>■選択無</v>
      </c>
      <c r="C21" s="1714"/>
      <c r="D21" s="1714"/>
      <c r="E21" s="1715"/>
      <c r="F21" s="136"/>
      <c r="G21" s="129"/>
      <c r="H21" s="137"/>
      <c r="I21" s="124"/>
      <c r="J21" s="62"/>
      <c r="K21" s="107"/>
      <c r="L21" s="2002" t="s">
        <v>164</v>
      </c>
      <c r="M21" s="127"/>
      <c r="N21" s="116"/>
      <c r="O21" s="116"/>
      <c r="P21" s="157"/>
      <c r="Q21" s="62" t="s">
        <v>1339</v>
      </c>
      <c r="R21" s="62" t="s">
        <v>601</v>
      </c>
      <c r="S21" s="116"/>
      <c r="T21" s="116"/>
      <c r="U21" s="116"/>
      <c r="V21" s="116"/>
      <c r="W21" s="731" t="s">
        <v>1085</v>
      </c>
      <c r="X21" s="116" t="s">
        <v>1280</v>
      </c>
      <c r="Y21" s="116"/>
      <c r="Z21" s="118"/>
      <c r="AA21" s="116"/>
      <c r="AB21" s="116" t="s">
        <v>1721</v>
      </c>
      <c r="AC21" s="116"/>
      <c r="AD21" s="116"/>
      <c r="AE21" s="118"/>
      <c r="AF21" s="116"/>
      <c r="AG21" s="116"/>
      <c r="AH21" s="116"/>
      <c r="AI21" s="116"/>
      <c r="AJ21" s="107"/>
      <c r="AK21" s="109"/>
      <c r="AL21" s="65"/>
      <c r="AM21" s="65"/>
      <c r="AN21" s="65"/>
      <c r="AO21" s="124"/>
      <c r="AP21" s="62"/>
      <c r="AQ21" s="110"/>
    </row>
    <row r="22" spans="1:43" ht="12" customHeight="1">
      <c r="A22" s="1666"/>
      <c r="B22" s="1990" t="s">
        <v>235</v>
      </c>
      <c r="C22" s="1991"/>
      <c r="D22" s="1991"/>
      <c r="E22" s="1992"/>
      <c r="F22" s="1995" t="s">
        <v>1276</v>
      </c>
      <c r="G22" s="1656"/>
      <c r="H22" s="1866"/>
      <c r="I22" s="124"/>
      <c r="J22" s="62"/>
      <c r="K22" s="107"/>
      <c r="L22" s="2002"/>
      <c r="M22" s="550" t="s">
        <v>1259</v>
      </c>
      <c r="N22" s="144"/>
      <c r="O22" s="144"/>
      <c r="P22" s="186"/>
      <c r="Q22" s="113" t="s">
        <v>1009</v>
      </c>
      <c r="R22" s="113" t="s">
        <v>1260</v>
      </c>
      <c r="S22" s="62"/>
      <c r="T22" s="711"/>
      <c r="U22" s="123" t="s">
        <v>1261</v>
      </c>
      <c r="V22" s="62"/>
      <c r="W22" s="1661"/>
      <c r="X22" s="1661"/>
      <c r="Y22" s="1661"/>
      <c r="Z22" s="1661"/>
      <c r="AA22" s="1661"/>
      <c r="AB22" s="1661"/>
      <c r="AC22" s="1661"/>
      <c r="AD22" s="1661"/>
      <c r="AE22" s="1661"/>
      <c r="AF22" s="1661"/>
      <c r="AG22" s="1661"/>
      <c r="AH22" s="1661"/>
      <c r="AI22" s="1661"/>
      <c r="AJ22" s="186" t="s">
        <v>1303</v>
      </c>
      <c r="AK22" s="109"/>
      <c r="AL22" s="65"/>
      <c r="AM22" s="65"/>
      <c r="AN22" s="65"/>
      <c r="AO22" s="124"/>
      <c r="AP22" s="62"/>
      <c r="AQ22" s="110"/>
    </row>
    <row r="23" spans="1:43" ht="12" customHeight="1">
      <c r="A23" s="1666"/>
      <c r="B23" s="124"/>
      <c r="C23" s="62"/>
      <c r="D23" s="62"/>
      <c r="E23" s="107"/>
      <c r="F23" s="136"/>
      <c r="G23" s="129"/>
      <c r="H23" s="137"/>
      <c r="I23" s="124"/>
      <c r="J23" s="62"/>
      <c r="K23" s="107"/>
      <c r="L23" s="2002"/>
      <c r="M23" s="589" t="s">
        <v>401</v>
      </c>
      <c r="N23" s="123"/>
      <c r="O23" s="123"/>
      <c r="P23" s="126"/>
      <c r="Q23" s="62"/>
      <c r="R23" s="63" t="s">
        <v>1264</v>
      </c>
      <c r="S23" s="62"/>
      <c r="T23" s="711"/>
      <c r="U23" s="123" t="s">
        <v>1261</v>
      </c>
      <c r="V23" s="62"/>
      <c r="W23" s="1661"/>
      <c r="X23" s="1661"/>
      <c r="Y23" s="1661"/>
      <c r="Z23" s="1661"/>
      <c r="AA23" s="1661"/>
      <c r="AB23" s="1661"/>
      <c r="AC23" s="1661"/>
      <c r="AD23" s="1661"/>
      <c r="AE23" s="1661"/>
      <c r="AF23" s="1661"/>
      <c r="AG23" s="1661"/>
      <c r="AH23" s="1661"/>
      <c r="AI23" s="1661"/>
      <c r="AJ23" s="126" t="s">
        <v>1303</v>
      </c>
      <c r="AK23" s="109"/>
      <c r="AL23" s="65"/>
      <c r="AM23" s="65"/>
      <c r="AN23" s="65"/>
      <c r="AO23" s="124"/>
      <c r="AP23" s="62"/>
      <c r="AQ23" s="110"/>
    </row>
    <row r="24" spans="1:43" ht="12" customHeight="1">
      <c r="A24" s="1666"/>
      <c r="B24" s="124"/>
      <c r="C24" s="62"/>
      <c r="D24" s="62"/>
      <c r="E24" s="107"/>
      <c r="F24" s="1995" t="s">
        <v>1278</v>
      </c>
      <c r="G24" s="1656"/>
      <c r="H24" s="1866"/>
      <c r="I24" s="124"/>
      <c r="J24" s="62"/>
      <c r="K24" s="107"/>
      <c r="L24" s="2002"/>
      <c r="M24" s="124"/>
      <c r="N24" s="62"/>
      <c r="O24" s="62"/>
      <c r="P24" s="107"/>
      <c r="Q24" s="180"/>
      <c r="R24" s="181" t="s">
        <v>1556</v>
      </c>
      <c r="S24" s="182"/>
      <c r="T24" s="729"/>
      <c r="U24" s="183" t="s">
        <v>1261</v>
      </c>
      <c r="V24" s="180"/>
      <c r="W24" s="1999"/>
      <c r="X24" s="1999"/>
      <c r="Y24" s="1999"/>
      <c r="Z24" s="1999"/>
      <c r="AA24" s="1999"/>
      <c r="AB24" s="1999"/>
      <c r="AC24" s="1999"/>
      <c r="AD24" s="1999"/>
      <c r="AE24" s="1999"/>
      <c r="AF24" s="1999"/>
      <c r="AG24" s="1999"/>
      <c r="AH24" s="1999"/>
      <c r="AI24" s="1999"/>
      <c r="AJ24" s="184" t="s">
        <v>1303</v>
      </c>
      <c r="AK24" s="109"/>
      <c r="AL24" s="65"/>
      <c r="AM24" s="65"/>
      <c r="AN24" s="65"/>
      <c r="AO24" s="124"/>
      <c r="AP24" s="62"/>
      <c r="AQ24" s="110"/>
    </row>
    <row r="25" spans="1:43" ht="12" customHeight="1">
      <c r="A25" s="1666"/>
      <c r="B25" s="124"/>
      <c r="C25" s="62"/>
      <c r="D25" s="62"/>
      <c r="E25" s="107"/>
      <c r="F25" s="136"/>
      <c r="G25" s="129"/>
      <c r="H25" s="137"/>
      <c r="I25" s="124"/>
      <c r="J25" s="62"/>
      <c r="K25" s="107"/>
      <c r="L25" s="2002"/>
      <c r="M25" s="124"/>
      <c r="N25" s="62"/>
      <c r="O25" s="62"/>
      <c r="P25" s="107"/>
      <c r="Q25" s="62" t="s">
        <v>495</v>
      </c>
      <c r="R25" s="63" t="s">
        <v>1268</v>
      </c>
      <c r="S25" s="62"/>
      <c r="T25" s="62"/>
      <c r="U25" s="125" t="s">
        <v>416</v>
      </c>
      <c r="V25" s="727" t="s">
        <v>1085</v>
      </c>
      <c r="W25" s="62" t="s">
        <v>1269</v>
      </c>
      <c r="X25" s="62"/>
      <c r="Y25" s="62"/>
      <c r="Z25" s="727" t="s">
        <v>1085</v>
      </c>
      <c r="AA25" s="63" t="s">
        <v>1270</v>
      </c>
      <c r="AB25" s="62"/>
      <c r="AC25" s="62"/>
      <c r="AD25" s="2000"/>
      <c r="AE25" s="2000"/>
      <c r="AF25" s="2000"/>
      <c r="AG25" s="2000"/>
      <c r="AH25" s="62" t="s">
        <v>1554</v>
      </c>
      <c r="AI25" s="62"/>
      <c r="AJ25" s="185"/>
      <c r="AK25" s="109"/>
      <c r="AL25" s="65"/>
      <c r="AM25" s="65"/>
      <c r="AN25" s="65"/>
      <c r="AO25" s="124"/>
      <c r="AP25" s="62"/>
      <c r="AQ25" s="110"/>
    </row>
    <row r="26" spans="1:43" ht="12" customHeight="1">
      <c r="A26" s="1666"/>
      <c r="B26" s="124"/>
      <c r="C26" s="62"/>
      <c r="D26" s="62"/>
      <c r="E26" s="107"/>
      <c r="F26" s="1995" t="s">
        <v>1283</v>
      </c>
      <c r="G26" s="1656"/>
      <c r="H26" s="1866"/>
      <c r="I26" s="124"/>
      <c r="J26" s="62"/>
      <c r="K26" s="107"/>
      <c r="L26" s="662"/>
      <c r="M26" s="124"/>
      <c r="N26" s="62"/>
      <c r="O26" s="62"/>
      <c r="P26" s="107"/>
      <c r="Q26" s="62" t="s">
        <v>417</v>
      </c>
      <c r="R26" s="62" t="s">
        <v>1272</v>
      </c>
      <c r="S26" s="62"/>
      <c r="T26" s="62"/>
      <c r="U26" s="62"/>
      <c r="V26" s="62"/>
      <c r="W26" s="727" t="s">
        <v>1085</v>
      </c>
      <c r="X26" s="63" t="s">
        <v>1273</v>
      </c>
      <c r="Y26" s="62"/>
      <c r="Z26" s="62"/>
      <c r="AA26" s="63"/>
      <c r="AB26" s="62"/>
      <c r="AC26" s="62"/>
      <c r="AD26" s="62"/>
      <c r="AE26" s="62"/>
      <c r="AF26" s="62"/>
      <c r="AG26" s="62"/>
      <c r="AH26" s="62"/>
      <c r="AI26" s="62"/>
      <c r="AJ26" s="107"/>
      <c r="AK26" s="109"/>
      <c r="AL26" s="65"/>
      <c r="AM26" s="65"/>
      <c r="AN26" s="65"/>
      <c r="AO26" s="124"/>
      <c r="AP26" s="62"/>
      <c r="AQ26" s="110"/>
    </row>
    <row r="27" spans="1:43" ht="12" customHeight="1">
      <c r="A27" s="1666"/>
      <c r="B27" s="124"/>
      <c r="C27" s="62"/>
      <c r="D27" s="62"/>
      <c r="E27" s="107"/>
      <c r="F27" s="136"/>
      <c r="G27" s="129"/>
      <c r="H27" s="137"/>
      <c r="I27" s="124"/>
      <c r="J27" s="62"/>
      <c r="K27" s="107"/>
      <c r="L27" s="653"/>
      <c r="M27" s="124"/>
      <c r="N27" s="62"/>
      <c r="O27" s="62"/>
      <c r="P27" s="107"/>
      <c r="Q27" s="62"/>
      <c r="R27" s="62"/>
      <c r="S27" s="62"/>
      <c r="T27" s="62"/>
      <c r="U27" s="62"/>
      <c r="V27" s="62"/>
      <c r="W27" s="727" t="s">
        <v>1085</v>
      </c>
      <c r="X27" s="62" t="s">
        <v>1275</v>
      </c>
      <c r="Y27" s="62"/>
      <c r="Z27" s="62" t="s">
        <v>1201</v>
      </c>
      <c r="AA27" s="1661"/>
      <c r="AB27" s="1661"/>
      <c r="AC27" s="1661"/>
      <c r="AD27" s="1661"/>
      <c r="AE27" s="1661"/>
      <c r="AF27" s="62" t="s">
        <v>1202</v>
      </c>
      <c r="AG27" s="62"/>
      <c r="AH27" s="62"/>
      <c r="AI27" s="62"/>
      <c r="AJ27" s="107"/>
      <c r="AK27" s="109"/>
      <c r="AL27" s="65"/>
      <c r="AM27" s="65"/>
      <c r="AN27" s="65"/>
      <c r="AO27" s="124"/>
      <c r="AP27" s="62"/>
      <c r="AQ27" s="110"/>
    </row>
    <row r="28" spans="1:43" ht="12" customHeight="1">
      <c r="A28" s="1666"/>
      <c r="B28" s="1993" t="s">
        <v>1288</v>
      </c>
      <c r="C28" s="1773"/>
      <c r="D28" s="1773"/>
      <c r="E28" s="1994"/>
      <c r="F28" s="1995" t="s">
        <v>1289</v>
      </c>
      <c r="G28" s="1656"/>
      <c r="H28" s="1866"/>
      <c r="I28" s="124"/>
      <c r="J28" s="62"/>
      <c r="K28" s="107"/>
      <c r="L28" s="653"/>
      <c r="M28" s="124"/>
      <c r="N28" s="62"/>
      <c r="O28" s="62"/>
      <c r="P28" s="107"/>
      <c r="Q28" s="62"/>
      <c r="R28" s="62"/>
      <c r="S28" s="62"/>
      <c r="T28" s="62"/>
      <c r="U28" s="62"/>
      <c r="V28" s="62"/>
      <c r="W28" s="62"/>
      <c r="X28" s="62"/>
      <c r="Y28" s="727" t="s">
        <v>1085</v>
      </c>
      <c r="Z28" s="62" t="s">
        <v>1269</v>
      </c>
      <c r="AA28" s="62"/>
      <c r="AB28" s="63"/>
      <c r="AC28" s="63"/>
      <c r="AD28" s="63"/>
      <c r="AE28" s="63"/>
      <c r="AF28" s="62"/>
      <c r="AG28" s="62"/>
      <c r="AH28" s="62"/>
      <c r="AI28" s="62"/>
      <c r="AJ28" s="107"/>
      <c r="AK28" s="109"/>
      <c r="AL28" s="65"/>
      <c r="AM28" s="65"/>
      <c r="AN28" s="65"/>
      <c r="AO28" s="124"/>
      <c r="AP28" s="62"/>
      <c r="AQ28" s="110"/>
    </row>
    <row r="29" spans="1:43" ht="12" customHeight="1">
      <c r="A29" s="1666"/>
      <c r="B29" s="62"/>
      <c r="C29" s="62"/>
      <c r="D29" s="62"/>
      <c r="E29" s="62"/>
      <c r="F29" s="136"/>
      <c r="G29" s="129"/>
      <c r="H29" s="137"/>
      <c r="I29" s="124"/>
      <c r="J29" s="62"/>
      <c r="K29" s="107"/>
      <c r="L29" s="653"/>
      <c r="M29" s="124"/>
      <c r="N29" s="581"/>
      <c r="O29" s="581"/>
      <c r="P29" s="650"/>
      <c r="Q29" s="62"/>
      <c r="R29" s="62"/>
      <c r="S29" s="62"/>
      <c r="T29" s="62"/>
      <c r="U29" s="62"/>
      <c r="V29" s="62"/>
      <c r="W29" s="62"/>
      <c r="X29" s="62"/>
      <c r="Y29" s="727" t="s">
        <v>1085</v>
      </c>
      <c r="Z29" s="63" t="s">
        <v>1270</v>
      </c>
      <c r="AA29" s="62"/>
      <c r="AB29" s="62"/>
      <c r="AC29" s="1661"/>
      <c r="AD29" s="1661"/>
      <c r="AE29" s="1661"/>
      <c r="AF29" s="1661"/>
      <c r="AG29" s="62" t="s">
        <v>1202</v>
      </c>
      <c r="AH29" s="62"/>
      <c r="AI29" s="62"/>
      <c r="AJ29" s="107"/>
      <c r="AK29" s="109"/>
      <c r="AL29" s="65"/>
      <c r="AM29" s="65"/>
      <c r="AN29" s="65"/>
      <c r="AO29" s="124"/>
      <c r="AP29" s="62"/>
      <c r="AQ29" s="110"/>
    </row>
    <row r="30" spans="1:43" ht="12" customHeight="1">
      <c r="A30" s="1666"/>
      <c r="B30" s="62"/>
      <c r="C30" s="62"/>
      <c r="D30" s="62"/>
      <c r="E30" s="62"/>
      <c r="F30" s="124"/>
      <c r="G30" s="62"/>
      <c r="H30" s="107"/>
      <c r="I30" s="124"/>
      <c r="J30" s="62"/>
      <c r="K30" s="107"/>
      <c r="L30" s="653"/>
      <c r="M30" s="124"/>
      <c r="N30" s="581"/>
      <c r="O30" s="581"/>
      <c r="P30" s="650"/>
      <c r="Q30" s="62"/>
      <c r="R30" s="62" t="s">
        <v>1555</v>
      </c>
      <c r="S30" s="62"/>
      <c r="T30" s="63"/>
      <c r="U30" s="63"/>
      <c r="V30" s="63"/>
      <c r="W30" s="63"/>
      <c r="X30" s="62"/>
      <c r="Y30" s="727" t="s">
        <v>1085</v>
      </c>
      <c r="Z30" s="62" t="s">
        <v>1207</v>
      </c>
      <c r="AA30" s="62"/>
      <c r="AB30" s="63"/>
      <c r="AC30" s="63"/>
      <c r="AD30" s="63"/>
      <c r="AE30" s="63"/>
      <c r="AF30" s="62"/>
      <c r="AG30" s="62"/>
      <c r="AH30" s="62"/>
      <c r="AI30" s="62"/>
      <c r="AJ30" s="107"/>
      <c r="AK30" s="109"/>
      <c r="AL30" s="65"/>
      <c r="AM30" s="65"/>
      <c r="AN30" s="65"/>
      <c r="AO30" s="124"/>
      <c r="AP30" s="62"/>
      <c r="AQ30" s="110"/>
    </row>
    <row r="31" spans="1:43" ht="12" customHeight="1">
      <c r="A31" s="1666"/>
      <c r="B31" s="62"/>
      <c r="C31" s="62"/>
      <c r="D31" s="62"/>
      <c r="E31" s="62"/>
      <c r="F31" s="124"/>
      <c r="G31" s="62"/>
      <c r="H31" s="107"/>
      <c r="I31" s="124"/>
      <c r="J31" s="62"/>
      <c r="K31" s="107"/>
      <c r="L31" s="653"/>
      <c r="M31" s="124"/>
      <c r="N31" s="62"/>
      <c r="O31" s="62"/>
      <c r="P31" s="107"/>
      <c r="Q31" s="62"/>
      <c r="R31" s="63"/>
      <c r="S31" s="62"/>
      <c r="T31" s="62"/>
      <c r="U31" s="62"/>
      <c r="V31" s="62"/>
      <c r="W31" s="62"/>
      <c r="X31" s="62"/>
      <c r="Y31" s="727" t="s">
        <v>1085</v>
      </c>
      <c r="Z31" s="62" t="s">
        <v>1277</v>
      </c>
      <c r="AA31" s="62"/>
      <c r="AB31" s="62" t="s">
        <v>270</v>
      </c>
      <c r="AC31" s="727" t="s">
        <v>1085</v>
      </c>
      <c r="AD31" s="62" t="s">
        <v>728</v>
      </c>
      <c r="AF31" s="727" t="s">
        <v>1085</v>
      </c>
      <c r="AG31" s="62" t="s">
        <v>895</v>
      </c>
      <c r="AH31" s="125" t="s">
        <v>761</v>
      </c>
      <c r="AI31" s="62"/>
      <c r="AJ31" s="107"/>
      <c r="AK31" s="109"/>
      <c r="AL31" s="65"/>
      <c r="AM31" s="65"/>
      <c r="AN31" s="65"/>
      <c r="AO31" s="124"/>
      <c r="AP31" s="62"/>
      <c r="AQ31" s="110"/>
    </row>
    <row r="32" spans="1:43" ht="12" customHeight="1">
      <c r="A32" s="1666"/>
      <c r="B32" s="62"/>
      <c r="C32" s="62"/>
      <c r="D32" s="62"/>
      <c r="E32" s="62"/>
      <c r="F32" s="124"/>
      <c r="G32" s="62"/>
      <c r="H32" s="107"/>
      <c r="I32" s="124"/>
      <c r="J32" s="62"/>
      <c r="K32" s="107"/>
      <c r="L32" s="653"/>
      <c r="M32" s="124"/>
      <c r="N32" s="62"/>
      <c r="O32" s="62"/>
      <c r="P32" s="107"/>
      <c r="Q32" s="62" t="s">
        <v>503</v>
      </c>
      <c r="R32" s="62" t="s">
        <v>1279</v>
      </c>
      <c r="S32" s="62"/>
      <c r="T32" s="62" t="s">
        <v>429</v>
      </c>
      <c r="U32" s="727" t="s">
        <v>1085</v>
      </c>
      <c r="V32" s="62" t="s">
        <v>1280</v>
      </c>
      <c r="W32" s="62"/>
      <c r="X32" s="63"/>
      <c r="Y32" s="62"/>
      <c r="Z32" s="62" t="s">
        <v>1721</v>
      </c>
      <c r="AA32" s="62"/>
      <c r="AB32" s="63"/>
      <c r="AC32" s="63"/>
      <c r="AD32" s="63"/>
      <c r="AE32" s="63"/>
      <c r="AF32" s="62"/>
      <c r="AG32" s="62"/>
      <c r="AH32" s="62"/>
      <c r="AI32" s="62"/>
      <c r="AJ32" s="107"/>
      <c r="AK32" s="109"/>
      <c r="AL32" s="65"/>
      <c r="AM32" s="65"/>
      <c r="AN32" s="65"/>
      <c r="AO32" s="124"/>
      <c r="AP32" s="62"/>
      <c r="AQ32" s="110"/>
    </row>
    <row r="33" spans="1:43" ht="12" customHeight="1">
      <c r="A33" s="1666"/>
      <c r="B33" s="62"/>
      <c r="C33" s="62"/>
      <c r="D33" s="62"/>
      <c r="E33" s="62"/>
      <c r="F33" s="124"/>
      <c r="G33" s="62"/>
      <c r="H33" s="107"/>
      <c r="I33" s="124"/>
      <c r="J33" s="62"/>
      <c r="K33" s="107"/>
      <c r="L33" s="653"/>
      <c r="M33" s="124"/>
      <c r="N33" s="62"/>
      <c r="O33" s="62"/>
      <c r="P33" s="107"/>
      <c r="Q33" s="62"/>
      <c r="R33" s="62" t="s">
        <v>1281</v>
      </c>
      <c r="S33" s="62"/>
      <c r="T33" s="62"/>
      <c r="U33" s="62"/>
      <c r="V33" s="727" t="s">
        <v>1085</v>
      </c>
      <c r="W33" s="62" t="s">
        <v>1282</v>
      </c>
      <c r="X33" s="62"/>
      <c r="Y33" s="62"/>
      <c r="Z33" s="62"/>
      <c r="AA33" s="62"/>
      <c r="AB33" s="62"/>
      <c r="AC33" s="62"/>
      <c r="AD33" s="62"/>
      <c r="AE33" s="727" t="s">
        <v>1085</v>
      </c>
      <c r="AF33" s="62" t="s">
        <v>675</v>
      </c>
      <c r="AG33" s="62"/>
      <c r="AH33" s="62"/>
      <c r="AI33" s="62"/>
      <c r="AJ33" s="107"/>
      <c r="AK33" s="109"/>
      <c r="AL33" s="65"/>
      <c r="AM33" s="65"/>
      <c r="AN33" s="65"/>
      <c r="AO33" s="124"/>
      <c r="AP33" s="62"/>
      <c r="AQ33" s="110"/>
    </row>
    <row r="34" spans="1:43" ht="12" customHeight="1">
      <c r="A34" s="1666"/>
      <c r="B34" s="62"/>
      <c r="C34" s="62"/>
      <c r="D34" s="62"/>
      <c r="E34" s="62"/>
      <c r="F34" s="124"/>
      <c r="G34" s="62"/>
      <c r="H34" s="107"/>
      <c r="I34" s="124"/>
      <c r="J34" s="62"/>
      <c r="K34" s="107"/>
      <c r="L34" s="653"/>
      <c r="M34" s="124"/>
      <c r="N34" s="62"/>
      <c r="O34" s="62"/>
      <c r="P34" s="107"/>
      <c r="Q34" s="62"/>
      <c r="R34" s="62" t="s">
        <v>1284</v>
      </c>
      <c r="S34" s="62"/>
      <c r="T34" s="62"/>
      <c r="U34" s="62"/>
      <c r="V34" s="62"/>
      <c r="W34" s="62"/>
      <c r="X34" s="62"/>
      <c r="Y34" s="62"/>
      <c r="Z34" s="727" t="s">
        <v>1085</v>
      </c>
      <c r="AA34" s="62" t="s">
        <v>1285</v>
      </c>
      <c r="AB34" s="62"/>
      <c r="AC34" s="62"/>
      <c r="AD34" s="62"/>
      <c r="AE34" s="62"/>
      <c r="AF34" s="62"/>
      <c r="AG34" s="62"/>
      <c r="AH34" s="62"/>
      <c r="AI34" s="62"/>
      <c r="AJ34" s="107"/>
      <c r="AK34" s="109"/>
      <c r="AL34" s="65"/>
      <c r="AM34" s="65"/>
      <c r="AN34" s="65"/>
      <c r="AO34" s="124"/>
      <c r="AP34" s="62"/>
      <c r="AQ34" s="110"/>
    </row>
    <row r="35" spans="1:43" ht="12" customHeight="1">
      <c r="A35" s="1666"/>
      <c r="B35" s="62"/>
      <c r="C35" s="62"/>
      <c r="D35" s="62"/>
      <c r="E35" s="62"/>
      <c r="F35" s="124"/>
      <c r="G35" s="62"/>
      <c r="H35" s="107"/>
      <c r="I35" s="124"/>
      <c r="J35" s="62"/>
      <c r="K35" s="107"/>
      <c r="L35" s="653"/>
      <c r="M35" s="124"/>
      <c r="N35" s="143" t="s">
        <v>1286</v>
      </c>
      <c r="O35" s="113"/>
      <c r="P35" s="115"/>
      <c r="Q35" s="143" t="s">
        <v>1029</v>
      </c>
      <c r="R35" s="113" t="s">
        <v>1287</v>
      </c>
      <c r="S35" s="113"/>
      <c r="T35" s="113"/>
      <c r="U35" s="113"/>
      <c r="V35" s="113"/>
      <c r="W35" s="158"/>
      <c r="X35" s="141"/>
      <c r="Y35" s="113"/>
      <c r="Z35" s="113"/>
      <c r="AA35" s="113"/>
      <c r="AB35" s="113"/>
      <c r="AC35" s="113"/>
      <c r="AD35" s="113"/>
      <c r="AE35" s="113"/>
      <c r="AF35" s="113"/>
      <c r="AG35" s="113"/>
      <c r="AH35" s="113"/>
      <c r="AI35" s="113"/>
      <c r="AJ35" s="115"/>
      <c r="AK35" s="109"/>
      <c r="AL35" s="65"/>
      <c r="AM35" s="65"/>
      <c r="AN35" s="65"/>
      <c r="AO35" s="124"/>
      <c r="AP35" s="62"/>
      <c r="AQ35" s="110"/>
    </row>
    <row r="36" spans="1:43" ht="12" customHeight="1">
      <c r="A36" s="1666"/>
      <c r="B36" s="62"/>
      <c r="C36" s="62"/>
      <c r="D36" s="62"/>
      <c r="E36" s="62"/>
      <c r="F36" s="124"/>
      <c r="G36" s="62"/>
      <c r="H36" s="107"/>
      <c r="I36" s="124"/>
      <c r="J36" s="62"/>
      <c r="K36" s="107"/>
      <c r="L36" s="653"/>
      <c r="M36" s="124"/>
      <c r="N36" s="124" t="s">
        <v>1290</v>
      </c>
      <c r="O36" s="62"/>
      <c r="P36" s="107"/>
      <c r="Q36" s="124"/>
      <c r="R36" s="62" t="s">
        <v>265</v>
      </c>
      <c r="S36" s="1657"/>
      <c r="T36" s="1657"/>
      <c r="U36" s="1657"/>
      <c r="V36" s="1657"/>
      <c r="W36" s="1657"/>
      <c r="X36" s="1657"/>
      <c r="Y36" s="1657"/>
      <c r="Z36" s="1657"/>
      <c r="AA36" s="1657"/>
      <c r="AB36" s="1657"/>
      <c r="AC36" s="1657"/>
      <c r="AD36" s="1657"/>
      <c r="AE36" s="1657"/>
      <c r="AF36" s="1657"/>
      <c r="AG36" s="1657"/>
      <c r="AH36" s="1657"/>
      <c r="AI36" s="1657"/>
      <c r="AJ36" s="107" t="s">
        <v>1367</v>
      </c>
      <c r="AK36" s="109"/>
      <c r="AL36" s="65"/>
      <c r="AM36" s="65"/>
      <c r="AN36" s="65"/>
      <c r="AO36" s="124"/>
      <c r="AP36" s="62"/>
      <c r="AQ36" s="110"/>
    </row>
    <row r="37" spans="1:43" ht="12" customHeight="1">
      <c r="A37" s="1666"/>
      <c r="B37" s="62"/>
      <c r="C37" s="62"/>
      <c r="D37" s="62"/>
      <c r="E37" s="62"/>
      <c r="F37" s="124"/>
      <c r="G37" s="62"/>
      <c r="H37" s="107"/>
      <c r="I37" s="124"/>
      <c r="J37" s="62"/>
      <c r="K37" s="107"/>
      <c r="L37" s="653"/>
      <c r="M37" s="143" t="s">
        <v>591</v>
      </c>
      <c r="N37" s="113"/>
      <c r="O37" s="113"/>
      <c r="P37" s="115"/>
      <c r="Q37" s="143" t="s">
        <v>1699</v>
      </c>
      <c r="R37" s="113" t="s">
        <v>1260</v>
      </c>
      <c r="S37" s="62"/>
      <c r="T37" s="711"/>
      <c r="U37" s="123" t="s">
        <v>1261</v>
      </c>
      <c r="V37" s="62"/>
      <c r="W37" s="1661"/>
      <c r="X37" s="1661"/>
      <c r="Y37" s="1661"/>
      <c r="Z37" s="1661"/>
      <c r="AA37" s="1661"/>
      <c r="AB37" s="1661"/>
      <c r="AC37" s="1661"/>
      <c r="AD37" s="1661"/>
      <c r="AE37" s="1661"/>
      <c r="AF37" s="1661"/>
      <c r="AG37" s="1661"/>
      <c r="AH37" s="1661"/>
      <c r="AI37" s="1661"/>
      <c r="AJ37" s="186" t="s">
        <v>1303</v>
      </c>
      <c r="AK37" s="109"/>
      <c r="AL37" s="65"/>
      <c r="AM37" s="65"/>
      <c r="AN37" s="65"/>
      <c r="AO37" s="124"/>
      <c r="AP37" s="62"/>
      <c r="AQ37" s="110"/>
    </row>
    <row r="38" spans="1:43" ht="12" customHeight="1">
      <c r="A38" s="1666"/>
      <c r="B38" s="62"/>
      <c r="C38" s="62"/>
      <c r="D38" s="62"/>
      <c r="E38" s="62"/>
      <c r="F38" s="124"/>
      <c r="G38" s="62"/>
      <c r="H38" s="107"/>
      <c r="I38" s="124"/>
      <c r="J38" s="62"/>
      <c r="K38" s="107"/>
      <c r="L38" s="653"/>
      <c r="M38" s="124" t="s">
        <v>401</v>
      </c>
      <c r="N38" s="62"/>
      <c r="O38" s="62"/>
      <c r="P38" s="107"/>
      <c r="Q38" s="124"/>
      <c r="R38" s="63" t="s">
        <v>1264</v>
      </c>
      <c r="S38" s="62"/>
      <c r="T38" s="711"/>
      <c r="U38" s="123" t="s">
        <v>1261</v>
      </c>
      <c r="V38" s="62"/>
      <c r="W38" s="1661"/>
      <c r="X38" s="1661"/>
      <c r="Y38" s="1661"/>
      <c r="Z38" s="1661"/>
      <c r="AA38" s="1661"/>
      <c r="AB38" s="1661"/>
      <c r="AC38" s="1661"/>
      <c r="AD38" s="1661"/>
      <c r="AE38" s="1661"/>
      <c r="AF38" s="1661"/>
      <c r="AG38" s="1661"/>
      <c r="AH38" s="1661"/>
      <c r="AI38" s="1661"/>
      <c r="AJ38" s="126" t="s">
        <v>1303</v>
      </c>
      <c r="AK38" s="109"/>
      <c r="AL38" s="65"/>
      <c r="AM38" s="65"/>
      <c r="AN38" s="65"/>
      <c r="AO38" s="124"/>
      <c r="AP38" s="62"/>
      <c r="AQ38" s="110"/>
    </row>
    <row r="39" spans="1:43" ht="12" customHeight="1">
      <c r="A39" s="1666"/>
      <c r="B39" s="62"/>
      <c r="C39" s="62"/>
      <c r="D39" s="62"/>
      <c r="E39" s="62"/>
      <c r="F39" s="124"/>
      <c r="G39" s="62"/>
      <c r="H39" s="107"/>
      <c r="I39" s="124"/>
      <c r="J39" s="62"/>
      <c r="K39" s="107"/>
      <c r="L39" s="653"/>
      <c r="M39" s="124"/>
      <c r="N39" s="62"/>
      <c r="O39" s="62"/>
      <c r="P39" s="107"/>
      <c r="Q39" s="187"/>
      <c r="R39" s="181" t="s">
        <v>1556</v>
      </c>
      <c r="S39" s="182"/>
      <c r="T39" s="729"/>
      <c r="U39" s="183" t="s">
        <v>1261</v>
      </c>
      <c r="V39" s="180"/>
      <c r="W39" s="1999"/>
      <c r="X39" s="1999"/>
      <c r="Y39" s="1999"/>
      <c r="Z39" s="1999"/>
      <c r="AA39" s="1999"/>
      <c r="AB39" s="1999"/>
      <c r="AC39" s="1999"/>
      <c r="AD39" s="1999"/>
      <c r="AE39" s="1999"/>
      <c r="AF39" s="1999"/>
      <c r="AG39" s="1999"/>
      <c r="AH39" s="1999"/>
      <c r="AI39" s="1999"/>
      <c r="AJ39" s="184" t="s">
        <v>1303</v>
      </c>
      <c r="AK39" s="109"/>
      <c r="AL39" s="65"/>
      <c r="AM39" s="65"/>
      <c r="AN39" s="65"/>
      <c r="AO39" s="124"/>
      <c r="AP39" s="62"/>
      <c r="AQ39" s="110"/>
    </row>
    <row r="40" spans="1:43" ht="12" customHeight="1">
      <c r="A40" s="1666"/>
      <c r="B40" s="62"/>
      <c r="C40" s="62"/>
      <c r="D40" s="62"/>
      <c r="E40" s="62"/>
      <c r="F40" s="124"/>
      <c r="G40" s="62"/>
      <c r="H40" s="107"/>
      <c r="I40" s="124"/>
      <c r="J40" s="62"/>
      <c r="K40" s="107"/>
      <c r="L40" s="653"/>
      <c r="M40" s="124"/>
      <c r="N40" s="62"/>
      <c r="O40" s="62"/>
      <c r="P40" s="107"/>
      <c r="Q40" s="124" t="s">
        <v>495</v>
      </c>
      <c r="R40" s="62" t="s">
        <v>592</v>
      </c>
      <c r="S40" s="62"/>
      <c r="T40" s="727" t="s">
        <v>1085</v>
      </c>
      <c r="U40" s="62" t="s">
        <v>593</v>
      </c>
      <c r="V40" s="62"/>
      <c r="W40" s="727" t="s">
        <v>1085</v>
      </c>
      <c r="X40" s="62" t="s">
        <v>1557</v>
      </c>
      <c r="Y40" s="62"/>
      <c r="Z40" s="62"/>
      <c r="AA40" s="62"/>
      <c r="AB40" s="727" t="s">
        <v>1085</v>
      </c>
      <c r="AC40" s="63" t="s">
        <v>602</v>
      </c>
      <c r="AD40" s="63"/>
      <c r="AE40" s="63"/>
      <c r="AF40" s="175"/>
      <c r="AG40" s="175"/>
      <c r="AH40" s="175"/>
      <c r="AI40" s="175"/>
      <c r="AJ40" s="185"/>
      <c r="AK40" s="109"/>
      <c r="AL40" s="65"/>
      <c r="AM40" s="65"/>
      <c r="AN40" s="65"/>
      <c r="AO40" s="124"/>
      <c r="AP40" s="62"/>
      <c r="AQ40" s="110"/>
    </row>
    <row r="41" spans="1:43" ht="12" customHeight="1">
      <c r="A41" s="1666"/>
      <c r="B41" s="62"/>
      <c r="C41" s="62"/>
      <c r="D41" s="62"/>
      <c r="E41" s="62"/>
      <c r="F41" s="124"/>
      <c r="G41" s="62"/>
      <c r="H41" s="107"/>
      <c r="I41" s="124"/>
      <c r="J41" s="62"/>
      <c r="K41" s="107"/>
      <c r="L41" s="653"/>
      <c r="M41" s="124"/>
      <c r="N41" s="62"/>
      <c r="O41" s="62"/>
      <c r="P41" s="107"/>
      <c r="Q41" s="124"/>
      <c r="R41" s="62"/>
      <c r="S41" s="62"/>
      <c r="T41" s="727" t="s">
        <v>1085</v>
      </c>
      <c r="U41" s="63" t="s">
        <v>594</v>
      </c>
      <c r="V41" s="63"/>
      <c r="W41" s="63"/>
      <c r="X41" s="1661"/>
      <c r="Y41" s="1661"/>
      <c r="Z41" s="1661"/>
      <c r="AA41" s="1661"/>
      <c r="AB41" s="1661"/>
      <c r="AC41" s="1661"/>
      <c r="AD41" s="1661"/>
      <c r="AE41" s="1661"/>
      <c r="AF41" s="1661"/>
      <c r="AG41" s="1661"/>
      <c r="AH41" s="1661"/>
      <c r="AI41" s="1661"/>
      <c r="AJ41" s="185" t="s">
        <v>1558</v>
      </c>
      <c r="AK41" s="109"/>
      <c r="AL41" s="65"/>
      <c r="AM41" s="65"/>
      <c r="AN41" s="65"/>
      <c r="AO41" s="124"/>
      <c r="AP41" s="62"/>
      <c r="AQ41" s="110"/>
    </row>
    <row r="42" spans="1:43" ht="12" customHeight="1">
      <c r="A42" s="1666"/>
      <c r="B42" s="62"/>
      <c r="C42" s="62"/>
      <c r="D42" s="62"/>
      <c r="E42" s="62"/>
      <c r="F42" s="124"/>
      <c r="G42" s="62"/>
      <c r="H42" s="107"/>
      <c r="I42" s="124"/>
      <c r="J42" s="62"/>
      <c r="K42" s="107"/>
      <c r="L42" s="653"/>
      <c r="M42" s="124"/>
      <c r="N42" s="62"/>
      <c r="O42" s="62"/>
      <c r="P42" s="107"/>
      <c r="Q42" s="124" t="s">
        <v>417</v>
      </c>
      <c r="R42" s="62" t="s">
        <v>595</v>
      </c>
      <c r="S42" s="62"/>
      <c r="T42" s="727" t="s">
        <v>1085</v>
      </c>
      <c r="U42" s="62" t="s">
        <v>1269</v>
      </c>
      <c r="V42" s="62"/>
      <c r="W42" s="62"/>
      <c r="X42" s="62"/>
      <c r="Y42" s="727" t="s">
        <v>1085</v>
      </c>
      <c r="Z42" s="63" t="s">
        <v>594</v>
      </c>
      <c r="AA42" s="62"/>
      <c r="AB42" s="63"/>
      <c r="AC42" s="1658"/>
      <c r="AD42" s="1658"/>
      <c r="AE42" s="1658"/>
      <c r="AF42" s="1658"/>
      <c r="AG42" s="1658"/>
      <c r="AH42" s="1658"/>
      <c r="AI42" s="1658"/>
      <c r="AJ42" s="185" t="s">
        <v>1558</v>
      </c>
      <c r="AK42" s="109"/>
      <c r="AL42" s="65"/>
      <c r="AM42" s="65"/>
      <c r="AN42" s="65"/>
      <c r="AO42" s="124"/>
      <c r="AP42" s="62"/>
      <c r="AQ42" s="110"/>
    </row>
    <row r="43" spans="1:43" ht="12" customHeight="1">
      <c r="A43" s="1666"/>
      <c r="B43" s="62"/>
      <c r="C43" s="62"/>
      <c r="D43" s="62"/>
      <c r="E43" s="62"/>
      <c r="F43" s="124"/>
      <c r="G43" s="62"/>
      <c r="H43" s="107"/>
      <c r="I43" s="124"/>
      <c r="J43" s="62"/>
      <c r="K43" s="107"/>
      <c r="L43" s="653"/>
      <c r="M43" s="143" t="s">
        <v>1715</v>
      </c>
      <c r="N43" s="113"/>
      <c r="O43" s="113"/>
      <c r="P43" s="115"/>
      <c r="Q43" s="143" t="s">
        <v>417</v>
      </c>
      <c r="R43" s="113" t="s">
        <v>1287</v>
      </c>
      <c r="S43" s="113"/>
      <c r="T43" s="113"/>
      <c r="U43" s="113"/>
      <c r="V43" s="113"/>
      <c r="W43" s="113"/>
      <c r="X43" s="113"/>
      <c r="Y43" s="113"/>
      <c r="Z43" s="113"/>
      <c r="AA43" s="113"/>
      <c r="AB43" s="158"/>
      <c r="AC43" s="158"/>
      <c r="AD43" s="113"/>
      <c r="AE43" s="158"/>
      <c r="AF43" s="158"/>
      <c r="AG43" s="113"/>
      <c r="AH43" s="113"/>
      <c r="AI43" s="113"/>
      <c r="AJ43" s="115"/>
      <c r="AK43" s="109"/>
      <c r="AL43" s="65"/>
      <c r="AM43" s="65"/>
      <c r="AN43" s="65"/>
      <c r="AO43" s="124"/>
      <c r="AP43" s="62"/>
      <c r="AQ43" s="110"/>
    </row>
    <row r="44" spans="1:43" ht="12" customHeight="1">
      <c r="A44" s="1666"/>
      <c r="B44" s="62"/>
      <c r="C44" s="62"/>
      <c r="D44" s="62"/>
      <c r="E44" s="62"/>
      <c r="F44" s="124"/>
      <c r="G44" s="62"/>
      <c r="H44" s="107"/>
      <c r="I44" s="124"/>
      <c r="J44" s="62"/>
      <c r="K44" s="107"/>
      <c r="L44" s="654"/>
      <c r="M44" s="127"/>
      <c r="N44" s="116"/>
      <c r="O44" s="116"/>
      <c r="P44" s="157"/>
      <c r="Q44" s="127"/>
      <c r="R44" s="116" t="s">
        <v>1201</v>
      </c>
      <c r="S44" s="1657"/>
      <c r="T44" s="1657"/>
      <c r="U44" s="1657"/>
      <c r="V44" s="1657"/>
      <c r="W44" s="1657"/>
      <c r="X44" s="1657"/>
      <c r="Y44" s="1657"/>
      <c r="Z44" s="1657"/>
      <c r="AA44" s="1657"/>
      <c r="AB44" s="1657"/>
      <c r="AC44" s="1657"/>
      <c r="AD44" s="1657"/>
      <c r="AE44" s="1657"/>
      <c r="AF44" s="1657"/>
      <c r="AG44" s="1657"/>
      <c r="AH44" s="1657"/>
      <c r="AI44" s="1657"/>
      <c r="AJ44" s="157" t="s">
        <v>1202</v>
      </c>
      <c r="AK44" s="109"/>
      <c r="AL44" s="65"/>
      <c r="AM44" s="65"/>
      <c r="AN44" s="65"/>
      <c r="AO44" s="124"/>
      <c r="AP44" s="62"/>
      <c r="AQ44" s="110"/>
    </row>
    <row r="45" spans="1:43" ht="12" customHeight="1">
      <c r="A45" s="1666"/>
      <c r="B45" s="62"/>
      <c r="C45" s="62"/>
      <c r="D45" s="62"/>
      <c r="E45" s="62"/>
      <c r="F45" s="124"/>
      <c r="G45" s="62"/>
      <c r="H45" s="107"/>
      <c r="I45" s="124"/>
      <c r="J45" s="62"/>
      <c r="K45" s="107"/>
      <c r="L45" s="2001" t="s">
        <v>603</v>
      </c>
      <c r="M45" s="143" t="s">
        <v>219</v>
      </c>
      <c r="N45" s="113"/>
      <c r="O45" s="113"/>
      <c r="P45" s="115"/>
      <c r="Q45" s="143" t="s">
        <v>495</v>
      </c>
      <c r="R45" s="113" t="s">
        <v>1260</v>
      </c>
      <c r="S45" s="113"/>
      <c r="T45" s="711"/>
      <c r="U45" s="123" t="s">
        <v>1261</v>
      </c>
      <c r="V45" s="62"/>
      <c r="W45" s="1661"/>
      <c r="X45" s="1661"/>
      <c r="Y45" s="1661"/>
      <c r="Z45" s="1661"/>
      <c r="AA45" s="1661"/>
      <c r="AB45" s="1661"/>
      <c r="AC45" s="1661"/>
      <c r="AD45" s="1661"/>
      <c r="AE45" s="1661"/>
      <c r="AF45" s="1661"/>
      <c r="AG45" s="1661"/>
      <c r="AH45" s="1661"/>
      <c r="AI45" s="1661"/>
      <c r="AJ45" s="186" t="s">
        <v>1303</v>
      </c>
      <c r="AK45" s="109"/>
      <c r="AL45" s="65"/>
      <c r="AM45" s="65"/>
      <c r="AN45" s="65"/>
      <c r="AO45" s="124"/>
      <c r="AP45" s="62"/>
      <c r="AQ45" s="110"/>
    </row>
    <row r="46" spans="1:43" ht="12" customHeight="1">
      <c r="A46" s="1666"/>
      <c r="B46" s="62"/>
      <c r="C46" s="62"/>
      <c r="D46" s="62"/>
      <c r="E46" s="62"/>
      <c r="F46" s="124"/>
      <c r="G46" s="62"/>
      <c r="H46" s="107"/>
      <c r="I46" s="124"/>
      <c r="J46" s="62"/>
      <c r="K46" s="107"/>
      <c r="L46" s="2002"/>
      <c r="M46" s="124" t="s">
        <v>599</v>
      </c>
      <c r="N46" s="62"/>
      <c r="O46" s="62"/>
      <c r="P46" s="107"/>
      <c r="Q46" s="124"/>
      <c r="R46" s="63" t="s">
        <v>1264</v>
      </c>
      <c r="S46" s="62"/>
      <c r="T46" s="711"/>
      <c r="U46" s="123" t="s">
        <v>1261</v>
      </c>
      <c r="V46" s="62"/>
      <c r="W46" s="1661"/>
      <c r="X46" s="1661"/>
      <c r="Y46" s="1661"/>
      <c r="Z46" s="1661"/>
      <c r="AA46" s="1661"/>
      <c r="AB46" s="1661"/>
      <c r="AC46" s="1661"/>
      <c r="AD46" s="1661"/>
      <c r="AE46" s="1661"/>
      <c r="AF46" s="1661"/>
      <c r="AG46" s="1661"/>
      <c r="AH46" s="1661"/>
      <c r="AI46" s="1661"/>
      <c r="AJ46" s="126" t="s">
        <v>1303</v>
      </c>
      <c r="AK46" s="109"/>
      <c r="AL46" s="65"/>
      <c r="AM46" s="65"/>
      <c r="AN46" s="65"/>
      <c r="AO46" s="124"/>
      <c r="AP46" s="62"/>
      <c r="AQ46" s="110"/>
    </row>
    <row r="47" spans="1:43" ht="12" customHeight="1">
      <c r="A47" s="1666"/>
      <c r="B47" s="62"/>
      <c r="C47" s="62"/>
      <c r="D47" s="62"/>
      <c r="E47" s="62"/>
      <c r="F47" s="124"/>
      <c r="G47" s="62"/>
      <c r="H47" s="107"/>
      <c r="I47" s="124"/>
      <c r="J47" s="62"/>
      <c r="K47" s="107"/>
      <c r="L47" s="2002"/>
      <c r="M47" s="124"/>
      <c r="N47" s="62"/>
      <c r="O47" s="62"/>
      <c r="P47" s="107"/>
      <c r="Q47" s="187"/>
      <c r="R47" s="181" t="s">
        <v>1556</v>
      </c>
      <c r="S47" s="182"/>
      <c r="T47" s="729"/>
      <c r="U47" s="183" t="s">
        <v>1261</v>
      </c>
      <c r="V47" s="180"/>
      <c r="W47" s="1999"/>
      <c r="X47" s="1999"/>
      <c r="Y47" s="1999"/>
      <c r="Z47" s="1999"/>
      <c r="AA47" s="1999"/>
      <c r="AB47" s="1999"/>
      <c r="AC47" s="1999"/>
      <c r="AD47" s="1999"/>
      <c r="AE47" s="1999"/>
      <c r="AF47" s="1999"/>
      <c r="AG47" s="1999"/>
      <c r="AH47" s="1999"/>
      <c r="AI47" s="1999"/>
      <c r="AJ47" s="184" t="s">
        <v>1303</v>
      </c>
      <c r="AK47" s="109"/>
      <c r="AL47" s="65"/>
      <c r="AM47" s="65"/>
      <c r="AN47" s="65"/>
      <c r="AO47" s="124"/>
      <c r="AP47" s="62"/>
      <c r="AQ47" s="110"/>
    </row>
    <row r="48" spans="1:43" ht="12" customHeight="1">
      <c r="A48" s="1666"/>
      <c r="B48" s="62"/>
      <c r="C48" s="62"/>
      <c r="D48" s="62"/>
      <c r="E48" s="62"/>
      <c r="F48" s="124"/>
      <c r="G48" s="62"/>
      <c r="H48" s="107"/>
      <c r="I48" s="124"/>
      <c r="J48" s="62"/>
      <c r="K48" s="107"/>
      <c r="L48" s="2002"/>
      <c r="M48" s="124"/>
      <c r="N48" s="62"/>
      <c r="O48" s="62"/>
      <c r="P48" s="107"/>
      <c r="Q48" s="124" t="s">
        <v>495</v>
      </c>
      <c r="R48" s="62" t="s">
        <v>1272</v>
      </c>
      <c r="S48" s="62"/>
      <c r="T48" s="62"/>
      <c r="U48" s="62"/>
      <c r="V48" s="62"/>
      <c r="W48" s="62"/>
      <c r="X48" s="62"/>
      <c r="Y48" s="62"/>
      <c r="Z48" s="62"/>
      <c r="AA48" s="62"/>
      <c r="AB48" s="63"/>
      <c r="AC48" s="63"/>
      <c r="AD48" s="63"/>
      <c r="AE48" s="63"/>
      <c r="AF48" s="62"/>
      <c r="AG48" s="62"/>
      <c r="AH48" s="62"/>
      <c r="AI48" s="62"/>
      <c r="AJ48" s="107"/>
      <c r="AK48" s="109"/>
      <c r="AL48" s="65"/>
      <c r="AM48" s="65"/>
      <c r="AN48" s="65"/>
      <c r="AO48" s="124"/>
      <c r="AP48" s="62"/>
      <c r="AQ48" s="110"/>
    </row>
    <row r="49" spans="1:43" ht="12" customHeight="1">
      <c r="A49" s="1666"/>
      <c r="B49" s="62"/>
      <c r="C49" s="62"/>
      <c r="D49" s="62"/>
      <c r="E49" s="62"/>
      <c r="F49" s="124"/>
      <c r="G49" s="62"/>
      <c r="H49" s="107"/>
      <c r="I49" s="124"/>
      <c r="J49" s="62"/>
      <c r="K49" s="107"/>
      <c r="L49" s="2002"/>
      <c r="M49" s="124"/>
      <c r="N49" s="62"/>
      <c r="O49" s="62"/>
      <c r="P49" s="107"/>
      <c r="Q49" s="124"/>
      <c r="R49" s="125" t="s">
        <v>962</v>
      </c>
      <c r="S49" s="727" t="s">
        <v>1085</v>
      </c>
      <c r="T49" s="62" t="s">
        <v>1269</v>
      </c>
      <c r="U49" s="62"/>
      <c r="V49" s="62"/>
      <c r="W49" s="727" t="s">
        <v>1085</v>
      </c>
      <c r="X49" s="63" t="s">
        <v>1270</v>
      </c>
      <c r="Y49" s="62"/>
      <c r="Z49" s="62"/>
      <c r="AA49" s="1661"/>
      <c r="AB49" s="1661"/>
      <c r="AC49" s="1661"/>
      <c r="AD49" s="1661"/>
      <c r="AE49" s="1661"/>
      <c r="AF49" s="1661"/>
      <c r="AG49" s="1661"/>
      <c r="AH49" s="62" t="s">
        <v>1554</v>
      </c>
      <c r="AI49" s="62"/>
      <c r="AJ49" s="107"/>
      <c r="AK49" s="109"/>
      <c r="AL49" s="65"/>
      <c r="AM49" s="65"/>
      <c r="AN49" s="65"/>
      <c r="AO49" s="124"/>
      <c r="AP49" s="62"/>
      <c r="AQ49" s="110"/>
    </row>
    <row r="50" spans="1:43" ht="12" customHeight="1">
      <c r="A50" s="1666"/>
      <c r="B50" s="62"/>
      <c r="C50" s="62"/>
      <c r="D50" s="62"/>
      <c r="E50" s="62"/>
      <c r="F50" s="124"/>
      <c r="G50" s="62"/>
      <c r="H50" s="107"/>
      <c r="I50" s="124"/>
      <c r="J50" s="62"/>
      <c r="K50" s="107"/>
      <c r="L50" s="2002"/>
      <c r="M50" s="124"/>
      <c r="N50" s="62"/>
      <c r="O50" s="62"/>
      <c r="P50" s="107"/>
      <c r="Q50" s="124"/>
      <c r="R50" s="62" t="s">
        <v>1555</v>
      </c>
      <c r="S50" s="62"/>
      <c r="T50" s="63"/>
      <c r="U50" s="63"/>
      <c r="V50" s="63"/>
      <c r="W50" s="63"/>
      <c r="X50" s="62"/>
      <c r="Y50" s="727" t="s">
        <v>1085</v>
      </c>
      <c r="Z50" s="62" t="s">
        <v>1207</v>
      </c>
      <c r="AA50" s="62"/>
      <c r="AB50" s="63"/>
      <c r="AC50" s="63"/>
      <c r="AD50" s="63"/>
      <c r="AE50" s="63"/>
      <c r="AF50" s="62"/>
      <c r="AG50" s="62"/>
      <c r="AH50" s="62"/>
      <c r="AI50" s="62"/>
      <c r="AJ50" s="107"/>
      <c r="AK50" s="109"/>
      <c r="AL50" s="65"/>
      <c r="AM50" s="65"/>
      <c r="AN50" s="65"/>
      <c r="AO50" s="124"/>
      <c r="AP50" s="62"/>
      <c r="AQ50" s="110"/>
    </row>
    <row r="51" spans="1:43" ht="12" customHeight="1">
      <c r="A51" s="1666"/>
      <c r="B51" s="62"/>
      <c r="C51" s="62"/>
      <c r="D51" s="62"/>
      <c r="E51" s="62"/>
      <c r="F51" s="124"/>
      <c r="G51" s="62"/>
      <c r="H51" s="107"/>
      <c r="I51" s="124"/>
      <c r="J51" s="62"/>
      <c r="K51" s="107"/>
      <c r="L51" s="2002"/>
      <c r="M51" s="127"/>
      <c r="N51" s="116"/>
      <c r="O51" s="116"/>
      <c r="P51" s="157"/>
      <c r="Q51" s="124"/>
      <c r="R51" s="118"/>
      <c r="S51" s="116"/>
      <c r="T51" s="116"/>
      <c r="U51" s="116"/>
      <c r="V51" s="116"/>
      <c r="W51" s="116"/>
      <c r="X51" s="116"/>
      <c r="Y51" s="731" t="s">
        <v>1085</v>
      </c>
      <c r="Z51" s="116" t="s">
        <v>1277</v>
      </c>
      <c r="AA51" s="116"/>
      <c r="AB51" s="116" t="s">
        <v>270</v>
      </c>
      <c r="AC51" s="731" t="s">
        <v>1085</v>
      </c>
      <c r="AD51" s="116" t="s">
        <v>728</v>
      </c>
      <c r="AE51" s="674"/>
      <c r="AF51" s="731" t="s">
        <v>1085</v>
      </c>
      <c r="AG51" s="116" t="s">
        <v>895</v>
      </c>
      <c r="AH51" s="150" t="s">
        <v>761</v>
      </c>
      <c r="AI51" s="116"/>
      <c r="AJ51" s="107"/>
      <c r="AK51" s="109"/>
      <c r="AL51" s="65"/>
      <c r="AM51" s="65"/>
      <c r="AN51" s="65"/>
      <c r="AO51" s="124"/>
      <c r="AP51" s="62"/>
      <c r="AQ51" s="110"/>
    </row>
    <row r="52" spans="1:43" ht="12" customHeight="1">
      <c r="A52" s="1666"/>
      <c r="B52" s="62"/>
      <c r="C52" s="62"/>
      <c r="D52" s="62"/>
      <c r="E52" s="62"/>
      <c r="F52" s="124"/>
      <c r="G52" s="62"/>
      <c r="H52" s="107"/>
      <c r="I52" s="124"/>
      <c r="J52" s="62"/>
      <c r="K52" s="107"/>
      <c r="L52" s="2002"/>
      <c r="M52" s="143" t="s">
        <v>591</v>
      </c>
      <c r="N52" s="113"/>
      <c r="O52" s="113"/>
      <c r="P52" s="115"/>
      <c r="Q52" s="143" t="s">
        <v>1699</v>
      </c>
      <c r="R52" s="62" t="s">
        <v>1260</v>
      </c>
      <c r="S52" s="62"/>
      <c r="T52" s="711"/>
      <c r="U52" s="123" t="s">
        <v>1261</v>
      </c>
      <c r="V52" s="62"/>
      <c r="W52" s="1661"/>
      <c r="X52" s="1661"/>
      <c r="Y52" s="1661"/>
      <c r="Z52" s="1661"/>
      <c r="AA52" s="1661"/>
      <c r="AB52" s="1661"/>
      <c r="AC52" s="1661"/>
      <c r="AD52" s="1661"/>
      <c r="AE52" s="1661"/>
      <c r="AF52" s="1661"/>
      <c r="AG52" s="1661"/>
      <c r="AH52" s="1661"/>
      <c r="AI52" s="1661"/>
      <c r="AJ52" s="186" t="s">
        <v>1303</v>
      </c>
      <c r="AK52" s="109"/>
      <c r="AL52" s="65"/>
      <c r="AM52" s="65"/>
      <c r="AN52" s="65"/>
      <c r="AO52" s="124"/>
      <c r="AP52" s="62"/>
      <c r="AQ52" s="110"/>
    </row>
    <row r="53" spans="1:43" ht="12" customHeight="1">
      <c r="A53" s="1666"/>
      <c r="B53" s="62"/>
      <c r="C53" s="62"/>
      <c r="D53" s="62"/>
      <c r="E53" s="62"/>
      <c r="F53" s="124"/>
      <c r="G53" s="62"/>
      <c r="H53" s="107"/>
      <c r="I53" s="124"/>
      <c r="J53" s="62"/>
      <c r="K53" s="107"/>
      <c r="L53" s="710" t="s">
        <v>1085</v>
      </c>
      <c r="M53" s="124" t="s">
        <v>401</v>
      </c>
      <c r="N53" s="62"/>
      <c r="O53" s="62"/>
      <c r="P53" s="107"/>
      <c r="Q53" s="124"/>
      <c r="R53" s="63" t="s">
        <v>1264</v>
      </c>
      <c r="S53" s="62"/>
      <c r="T53" s="711"/>
      <c r="U53" s="123" t="s">
        <v>1261</v>
      </c>
      <c r="V53" s="62"/>
      <c r="W53" s="1661"/>
      <c r="X53" s="1661"/>
      <c r="Y53" s="1661"/>
      <c r="Z53" s="1661"/>
      <c r="AA53" s="1661"/>
      <c r="AB53" s="1661"/>
      <c r="AC53" s="1661"/>
      <c r="AD53" s="1661"/>
      <c r="AE53" s="1661"/>
      <c r="AF53" s="1661"/>
      <c r="AG53" s="1661"/>
      <c r="AH53" s="1661"/>
      <c r="AI53" s="1661"/>
      <c r="AJ53" s="126" t="s">
        <v>1303</v>
      </c>
      <c r="AK53" s="109"/>
      <c r="AL53" s="65"/>
      <c r="AM53" s="65"/>
      <c r="AN53" s="65"/>
      <c r="AO53" s="124"/>
      <c r="AP53" s="62"/>
      <c r="AQ53" s="110"/>
    </row>
    <row r="54" spans="1:43" ht="12" customHeight="1">
      <c r="A54" s="1666"/>
      <c r="B54" s="62"/>
      <c r="C54" s="62"/>
      <c r="D54" s="62"/>
      <c r="E54" s="62"/>
      <c r="F54" s="124"/>
      <c r="G54" s="62"/>
      <c r="H54" s="107"/>
      <c r="I54" s="124"/>
      <c r="J54" s="62"/>
      <c r="K54" s="107"/>
      <c r="L54" s="2002" t="s">
        <v>164</v>
      </c>
      <c r="M54" s="124"/>
      <c r="N54" s="62"/>
      <c r="O54" s="62"/>
      <c r="P54" s="107"/>
      <c r="Q54" s="187"/>
      <c r="R54" s="181" t="s">
        <v>220</v>
      </c>
      <c r="S54" s="182"/>
      <c r="T54" s="729"/>
      <c r="U54" s="183" t="s">
        <v>1261</v>
      </c>
      <c r="V54" s="180"/>
      <c r="W54" s="1999"/>
      <c r="X54" s="1999"/>
      <c r="Y54" s="1999"/>
      <c r="Z54" s="1999"/>
      <c r="AA54" s="1999"/>
      <c r="AB54" s="1999"/>
      <c r="AC54" s="1999"/>
      <c r="AD54" s="1999"/>
      <c r="AE54" s="1999"/>
      <c r="AF54" s="1999"/>
      <c r="AG54" s="1999"/>
      <c r="AH54" s="1999"/>
      <c r="AI54" s="1999"/>
      <c r="AJ54" s="184" t="s">
        <v>1303</v>
      </c>
      <c r="AK54" s="109"/>
      <c r="AL54" s="65"/>
      <c r="AM54" s="65"/>
      <c r="AN54" s="65"/>
      <c r="AO54" s="124"/>
      <c r="AP54" s="62"/>
      <c r="AQ54" s="110"/>
    </row>
    <row r="55" spans="1:43" ht="12" customHeight="1">
      <c r="A55" s="1666"/>
      <c r="B55" s="62"/>
      <c r="C55" s="62"/>
      <c r="D55" s="62"/>
      <c r="E55" s="62"/>
      <c r="F55" s="124"/>
      <c r="G55" s="62"/>
      <c r="H55" s="107"/>
      <c r="I55" s="124"/>
      <c r="J55" s="62"/>
      <c r="K55" s="107"/>
      <c r="L55" s="2002"/>
      <c r="M55" s="124"/>
      <c r="N55" s="62"/>
      <c r="O55" s="62"/>
      <c r="P55" s="107"/>
      <c r="Q55" s="124" t="s">
        <v>495</v>
      </c>
      <c r="R55" s="62" t="s">
        <v>592</v>
      </c>
      <c r="S55" s="62"/>
      <c r="T55" s="727" t="s">
        <v>1085</v>
      </c>
      <c r="U55" s="62" t="s">
        <v>593</v>
      </c>
      <c r="V55" s="62"/>
      <c r="W55" s="727" t="s">
        <v>1085</v>
      </c>
      <c r="X55" s="62" t="s">
        <v>1557</v>
      </c>
      <c r="Y55" s="62"/>
      <c r="Z55" s="62"/>
      <c r="AA55" s="62"/>
      <c r="AB55" s="727" t="s">
        <v>1085</v>
      </c>
      <c r="AC55" s="63" t="s">
        <v>602</v>
      </c>
      <c r="AD55" s="63"/>
      <c r="AE55" s="63"/>
      <c r="AF55" s="175"/>
      <c r="AG55" s="175"/>
      <c r="AH55" s="175"/>
      <c r="AI55" s="175"/>
      <c r="AJ55" s="185"/>
      <c r="AK55" s="109"/>
      <c r="AL55" s="65"/>
      <c r="AM55" s="65"/>
      <c r="AN55" s="65"/>
      <c r="AO55" s="124"/>
      <c r="AP55" s="62"/>
      <c r="AQ55" s="110"/>
    </row>
    <row r="56" spans="1:43" ht="12" customHeight="1">
      <c r="A56" s="1666"/>
      <c r="B56" s="62"/>
      <c r="C56" s="62"/>
      <c r="D56" s="62"/>
      <c r="E56" s="62"/>
      <c r="F56" s="124"/>
      <c r="G56" s="62"/>
      <c r="H56" s="107"/>
      <c r="I56" s="124"/>
      <c r="J56" s="62"/>
      <c r="K56" s="107"/>
      <c r="L56" s="2002"/>
      <c r="M56" s="124"/>
      <c r="N56" s="62"/>
      <c r="O56" s="62"/>
      <c r="P56" s="107"/>
      <c r="Q56" s="124"/>
      <c r="R56" s="62"/>
      <c r="S56" s="62"/>
      <c r="T56" s="727" t="s">
        <v>1085</v>
      </c>
      <c r="U56" s="63" t="s">
        <v>594</v>
      </c>
      <c r="V56" s="63"/>
      <c r="W56" s="63"/>
      <c r="X56" s="1661"/>
      <c r="Y56" s="1661"/>
      <c r="Z56" s="1661"/>
      <c r="AA56" s="1661"/>
      <c r="AB56" s="1661"/>
      <c r="AC56" s="1661"/>
      <c r="AD56" s="1661"/>
      <c r="AE56" s="1661"/>
      <c r="AF56" s="1661"/>
      <c r="AG56" s="1661"/>
      <c r="AH56" s="1661"/>
      <c r="AI56" s="1661"/>
      <c r="AJ56" s="185" t="s">
        <v>1558</v>
      </c>
      <c r="AK56" s="109"/>
      <c r="AL56" s="65"/>
      <c r="AM56" s="65"/>
      <c r="AN56" s="65"/>
      <c r="AO56" s="124"/>
      <c r="AP56" s="62"/>
      <c r="AQ56" s="110"/>
    </row>
    <row r="57" spans="1:43" ht="12" customHeight="1">
      <c r="A57" s="1666"/>
      <c r="B57" s="62"/>
      <c r="C57" s="62"/>
      <c r="D57" s="62"/>
      <c r="E57" s="62"/>
      <c r="F57" s="124"/>
      <c r="G57" s="62"/>
      <c r="H57" s="107"/>
      <c r="I57" s="124"/>
      <c r="J57" s="62"/>
      <c r="K57" s="107"/>
      <c r="L57" s="2002"/>
      <c r="M57" s="124"/>
      <c r="N57" s="62"/>
      <c r="O57" s="62"/>
      <c r="P57" s="107"/>
      <c r="Q57" s="124" t="s">
        <v>417</v>
      </c>
      <c r="R57" s="62" t="s">
        <v>595</v>
      </c>
      <c r="S57" s="62"/>
      <c r="T57" s="727" t="s">
        <v>1085</v>
      </c>
      <c r="U57" s="62" t="s">
        <v>1269</v>
      </c>
      <c r="V57" s="62"/>
      <c r="W57" s="62"/>
      <c r="X57" s="62"/>
      <c r="Y57" s="727" t="s">
        <v>1085</v>
      </c>
      <c r="Z57" s="63" t="s">
        <v>594</v>
      </c>
      <c r="AA57" s="62"/>
      <c r="AB57" s="63"/>
      <c r="AC57" s="1658"/>
      <c r="AD57" s="1658"/>
      <c r="AE57" s="1658"/>
      <c r="AF57" s="1658"/>
      <c r="AG57" s="1658"/>
      <c r="AH57" s="1658"/>
      <c r="AI57" s="1658"/>
      <c r="AJ57" s="185" t="s">
        <v>1558</v>
      </c>
      <c r="AK57" s="109"/>
      <c r="AL57" s="65"/>
      <c r="AM57" s="65"/>
      <c r="AN57" s="65"/>
      <c r="AO57" s="124"/>
      <c r="AP57" s="62"/>
      <c r="AQ57" s="110"/>
    </row>
    <row r="58" spans="1:43" ht="12" customHeight="1">
      <c r="A58" s="1666"/>
      <c r="B58" s="62"/>
      <c r="C58" s="62"/>
      <c r="D58" s="62"/>
      <c r="E58" s="62"/>
      <c r="F58" s="124"/>
      <c r="G58" s="62"/>
      <c r="H58" s="107"/>
      <c r="I58" s="124"/>
      <c r="J58" s="62"/>
      <c r="K58" s="107"/>
      <c r="L58" s="2002"/>
      <c r="M58" s="143" t="s">
        <v>1715</v>
      </c>
      <c r="N58" s="113"/>
      <c r="O58" s="113"/>
      <c r="P58" s="115"/>
      <c r="Q58" s="143" t="s">
        <v>417</v>
      </c>
      <c r="R58" s="113" t="s">
        <v>1287</v>
      </c>
      <c r="S58" s="113"/>
      <c r="T58" s="113"/>
      <c r="U58" s="113"/>
      <c r="V58" s="113"/>
      <c r="W58" s="113"/>
      <c r="X58" s="113"/>
      <c r="Y58" s="113"/>
      <c r="Z58" s="113"/>
      <c r="AA58" s="113"/>
      <c r="AB58" s="158"/>
      <c r="AC58" s="158"/>
      <c r="AD58" s="113"/>
      <c r="AE58" s="158"/>
      <c r="AF58" s="158"/>
      <c r="AG58" s="113"/>
      <c r="AH58" s="113"/>
      <c r="AI58" s="113"/>
      <c r="AJ58" s="115"/>
      <c r="AK58" s="109"/>
      <c r="AL58" s="65"/>
      <c r="AM58" s="65"/>
      <c r="AN58" s="65"/>
      <c r="AO58" s="124"/>
      <c r="AP58" s="62"/>
      <c r="AQ58" s="110"/>
    </row>
    <row r="59" spans="1:43" ht="12" customHeight="1">
      <c r="A59" s="1666"/>
      <c r="B59" s="62"/>
      <c r="C59" s="62"/>
      <c r="D59" s="62"/>
      <c r="E59" s="62"/>
      <c r="F59" s="124"/>
      <c r="G59" s="62"/>
      <c r="H59" s="107"/>
      <c r="I59" s="127"/>
      <c r="J59" s="116"/>
      <c r="K59" s="157"/>
      <c r="L59" s="653"/>
      <c r="M59" s="127"/>
      <c r="N59" s="116"/>
      <c r="O59" s="116"/>
      <c r="P59" s="157"/>
      <c r="Q59" s="124"/>
      <c r="R59" s="62" t="s">
        <v>1201</v>
      </c>
      <c r="S59" s="1661"/>
      <c r="T59" s="1661"/>
      <c r="U59" s="1661"/>
      <c r="V59" s="1661"/>
      <c r="W59" s="1661"/>
      <c r="X59" s="1661"/>
      <c r="Y59" s="1661"/>
      <c r="Z59" s="1661"/>
      <c r="AA59" s="1661"/>
      <c r="AB59" s="1661"/>
      <c r="AC59" s="1661"/>
      <c r="AD59" s="1661"/>
      <c r="AE59" s="1661"/>
      <c r="AF59" s="1661"/>
      <c r="AG59" s="1661"/>
      <c r="AH59" s="1661"/>
      <c r="AI59" s="1661"/>
      <c r="AJ59" s="107" t="s">
        <v>1202</v>
      </c>
      <c r="AK59" s="109"/>
      <c r="AL59" s="65"/>
      <c r="AM59" s="65"/>
      <c r="AN59" s="65"/>
      <c r="AO59" s="124"/>
      <c r="AP59" s="62"/>
      <c r="AQ59" s="110"/>
    </row>
    <row r="60" spans="1:43" ht="12" customHeight="1">
      <c r="A60" s="1666"/>
      <c r="B60" s="62"/>
      <c r="C60" s="62"/>
      <c r="D60" s="62"/>
      <c r="E60" s="62"/>
      <c r="F60" s="124"/>
      <c r="G60" s="62"/>
      <c r="H60" s="107"/>
      <c r="I60" s="143" t="s">
        <v>611</v>
      </c>
      <c r="J60" s="113"/>
      <c r="K60" s="113"/>
      <c r="L60" s="651"/>
      <c r="M60" s="143" t="s">
        <v>612</v>
      </c>
      <c r="N60" s="113"/>
      <c r="O60" s="113"/>
      <c r="P60" s="115"/>
      <c r="Q60" s="143"/>
      <c r="R60" s="113"/>
      <c r="S60" s="113"/>
      <c r="T60" s="113" t="s">
        <v>613</v>
      </c>
      <c r="U60" s="113"/>
      <c r="V60" s="113"/>
      <c r="W60" s="113"/>
      <c r="X60" s="113"/>
      <c r="Y60" s="113"/>
      <c r="Z60" s="113"/>
      <c r="AA60" s="113"/>
      <c r="AB60" s="158"/>
      <c r="AC60" s="158"/>
      <c r="AD60" s="113"/>
      <c r="AE60" s="113" t="s">
        <v>614</v>
      </c>
      <c r="AF60" s="158"/>
      <c r="AG60" s="113"/>
      <c r="AH60" s="113"/>
      <c r="AI60" s="113"/>
      <c r="AJ60" s="115"/>
      <c r="AK60" s="109"/>
      <c r="AL60" s="65"/>
      <c r="AM60" s="65"/>
      <c r="AN60" s="65"/>
      <c r="AO60" s="124"/>
      <c r="AP60" s="62"/>
      <c r="AQ60" s="110"/>
    </row>
    <row r="61" spans="1:43" ht="12" customHeight="1">
      <c r="A61" s="1666"/>
      <c r="B61" s="62"/>
      <c r="C61" s="62"/>
      <c r="D61" s="62"/>
      <c r="E61" s="62"/>
      <c r="F61" s="124"/>
      <c r="G61" s="62"/>
      <c r="H61" s="107"/>
      <c r="I61" s="124" t="s">
        <v>610</v>
      </c>
      <c r="J61" s="62"/>
      <c r="K61" s="62"/>
      <c r="L61" s="653"/>
      <c r="M61" s="124" t="s">
        <v>615</v>
      </c>
      <c r="N61" s="62"/>
      <c r="O61" s="62"/>
      <c r="P61" s="107"/>
      <c r="Q61" s="124" t="s">
        <v>1201</v>
      </c>
      <c r="R61" s="1661"/>
      <c r="S61" s="1661"/>
      <c r="T61" s="1661"/>
      <c r="U61" s="1661"/>
      <c r="V61" s="1661"/>
      <c r="W61" s="1661"/>
      <c r="X61" s="1661"/>
      <c r="Y61" s="1661"/>
      <c r="Z61" s="1661"/>
      <c r="AA61" s="62" t="s">
        <v>1202</v>
      </c>
      <c r="AB61" s="63" t="s">
        <v>1201</v>
      </c>
      <c r="AC61" s="1658"/>
      <c r="AD61" s="1658"/>
      <c r="AE61" s="1658"/>
      <c r="AF61" s="1658"/>
      <c r="AG61" s="1658"/>
      <c r="AH61" s="1658"/>
      <c r="AI61" s="1658"/>
      <c r="AJ61" s="107" t="s">
        <v>1202</v>
      </c>
      <c r="AK61" s="109"/>
      <c r="AL61" s="65"/>
      <c r="AM61" s="65"/>
      <c r="AN61" s="65"/>
      <c r="AO61" s="124"/>
      <c r="AP61" s="62"/>
      <c r="AQ61" s="110"/>
    </row>
    <row r="62" spans="1:43" ht="12" customHeight="1">
      <c r="A62" s="1666"/>
      <c r="B62" s="62"/>
      <c r="C62" s="62"/>
      <c r="D62" s="62"/>
      <c r="E62" s="62"/>
      <c r="F62" s="124"/>
      <c r="G62" s="62"/>
      <c r="H62" s="107"/>
      <c r="I62" s="124"/>
      <c r="J62" s="62"/>
      <c r="K62" s="62"/>
      <c r="L62" s="653"/>
      <c r="M62" s="124" t="s">
        <v>616</v>
      </c>
      <c r="N62" s="62"/>
      <c r="O62" s="62"/>
      <c r="P62" s="107"/>
      <c r="Q62" s="124" t="s">
        <v>8</v>
      </c>
      <c r="R62" s="1661"/>
      <c r="S62" s="1661"/>
      <c r="T62" s="1661"/>
      <c r="U62" s="1661"/>
      <c r="V62" s="1661"/>
      <c r="W62" s="1661"/>
      <c r="X62" s="1661"/>
      <c r="Y62" s="1661"/>
      <c r="Z62" s="1661"/>
      <c r="AA62" s="62" t="s">
        <v>494</v>
      </c>
      <c r="AB62" s="63" t="s">
        <v>8</v>
      </c>
      <c r="AC62" s="1658"/>
      <c r="AD62" s="1658"/>
      <c r="AE62" s="1658"/>
      <c r="AF62" s="1658"/>
      <c r="AG62" s="1658"/>
      <c r="AH62" s="1658"/>
      <c r="AI62" s="1658"/>
      <c r="AJ62" s="107" t="s">
        <v>494</v>
      </c>
      <c r="AK62" s="109"/>
      <c r="AL62" s="65"/>
      <c r="AM62" s="65"/>
      <c r="AN62" s="65"/>
      <c r="AO62" s="124"/>
      <c r="AP62" s="62"/>
      <c r="AQ62" s="110"/>
    </row>
    <row r="63" spans="1:43" ht="12" customHeight="1">
      <c r="A63" s="1666"/>
      <c r="B63" s="62"/>
      <c r="C63" s="62"/>
      <c r="D63" s="62"/>
      <c r="E63" s="62"/>
      <c r="F63" s="124"/>
      <c r="G63" s="62"/>
      <c r="H63" s="107"/>
      <c r="I63" s="124"/>
      <c r="J63" s="62"/>
      <c r="K63" s="62"/>
      <c r="L63" s="653"/>
      <c r="M63" s="124"/>
      <c r="N63" s="62"/>
      <c r="O63" s="62"/>
      <c r="P63" s="107"/>
      <c r="Q63" s="124" t="s">
        <v>8</v>
      </c>
      <c r="R63" s="1661"/>
      <c r="S63" s="1661"/>
      <c r="T63" s="1661"/>
      <c r="U63" s="1661"/>
      <c r="V63" s="1661"/>
      <c r="W63" s="1661"/>
      <c r="X63" s="1661"/>
      <c r="Y63" s="1661"/>
      <c r="Z63" s="1661"/>
      <c r="AA63" s="62" t="s">
        <v>494</v>
      </c>
      <c r="AB63" s="63" t="s">
        <v>8</v>
      </c>
      <c r="AC63" s="1658"/>
      <c r="AD63" s="1658"/>
      <c r="AE63" s="1658"/>
      <c r="AF63" s="1658"/>
      <c r="AG63" s="1658"/>
      <c r="AH63" s="1658"/>
      <c r="AI63" s="1658"/>
      <c r="AJ63" s="107" t="s">
        <v>494</v>
      </c>
      <c r="AK63" s="109"/>
      <c r="AL63" s="65"/>
      <c r="AM63" s="65"/>
      <c r="AN63" s="65"/>
      <c r="AO63" s="124"/>
      <c r="AP63" s="62"/>
      <c r="AQ63" s="110"/>
    </row>
    <row r="64" spans="1:43" ht="12" customHeight="1">
      <c r="A64" s="1666"/>
      <c r="B64" s="62"/>
      <c r="C64" s="62"/>
      <c r="D64" s="62"/>
      <c r="E64" s="62"/>
      <c r="F64" s="124"/>
      <c r="G64" s="62"/>
      <c r="H64" s="107"/>
      <c r="I64" s="1993" t="s">
        <v>1118</v>
      </c>
      <c r="J64" s="1773"/>
      <c r="K64" s="1773"/>
      <c r="L64" s="1994"/>
      <c r="M64" s="124"/>
      <c r="N64" s="62"/>
      <c r="O64" s="62"/>
      <c r="P64" s="107"/>
      <c r="Q64" s="124" t="s">
        <v>8</v>
      </c>
      <c r="R64" s="1661"/>
      <c r="S64" s="1661"/>
      <c r="T64" s="1661"/>
      <c r="U64" s="1661"/>
      <c r="V64" s="1661"/>
      <c r="W64" s="1661"/>
      <c r="X64" s="1661"/>
      <c r="Y64" s="1661"/>
      <c r="Z64" s="1661"/>
      <c r="AA64" s="62" t="s">
        <v>494</v>
      </c>
      <c r="AB64" s="63" t="s">
        <v>8</v>
      </c>
      <c r="AC64" s="1658"/>
      <c r="AD64" s="1658"/>
      <c r="AE64" s="1658"/>
      <c r="AF64" s="1658"/>
      <c r="AG64" s="1658"/>
      <c r="AH64" s="1658"/>
      <c r="AI64" s="1658"/>
      <c r="AJ64" s="107" t="s">
        <v>494</v>
      </c>
      <c r="AK64" s="109"/>
      <c r="AL64" s="65"/>
      <c r="AM64" s="65"/>
      <c r="AN64" s="65"/>
      <c r="AO64" s="124"/>
      <c r="AP64" s="62"/>
      <c r="AQ64" s="110"/>
    </row>
    <row r="65" spans="1:43" ht="12" customHeight="1">
      <c r="A65" s="1666"/>
      <c r="B65" s="62"/>
      <c r="C65" s="62"/>
      <c r="D65" s="62"/>
      <c r="E65" s="62"/>
      <c r="F65" s="124"/>
      <c r="G65" s="62"/>
      <c r="H65" s="107"/>
      <c r="I65" s="124"/>
      <c r="J65" s="62"/>
      <c r="K65" s="62"/>
      <c r="L65" s="653"/>
      <c r="M65" s="124"/>
      <c r="N65" s="62"/>
      <c r="O65" s="62"/>
      <c r="P65" s="107"/>
      <c r="Q65" s="124" t="s">
        <v>8</v>
      </c>
      <c r="R65" s="1661"/>
      <c r="S65" s="1661"/>
      <c r="T65" s="1661"/>
      <c r="U65" s="1661"/>
      <c r="V65" s="1661"/>
      <c r="W65" s="1661"/>
      <c r="X65" s="1661"/>
      <c r="Y65" s="1661"/>
      <c r="Z65" s="1661"/>
      <c r="AA65" s="62" t="s">
        <v>494</v>
      </c>
      <c r="AB65" s="63" t="s">
        <v>8</v>
      </c>
      <c r="AC65" s="1658"/>
      <c r="AD65" s="1658"/>
      <c r="AE65" s="1658"/>
      <c r="AF65" s="1658"/>
      <c r="AG65" s="1658"/>
      <c r="AH65" s="1658"/>
      <c r="AI65" s="1658"/>
      <c r="AJ65" s="107" t="s">
        <v>494</v>
      </c>
      <c r="AK65" s="109"/>
      <c r="AL65" s="65"/>
      <c r="AM65" s="65"/>
      <c r="AN65" s="65"/>
      <c r="AO65" s="124"/>
      <c r="AP65" s="62"/>
      <c r="AQ65" s="110"/>
    </row>
    <row r="66" spans="1:43" ht="12" customHeight="1">
      <c r="A66" s="1666"/>
      <c r="B66" s="62"/>
      <c r="C66" s="62"/>
      <c r="D66" s="62"/>
      <c r="E66" s="62"/>
      <c r="F66" s="124"/>
      <c r="G66" s="62"/>
      <c r="H66" s="107"/>
      <c r="I66" s="124"/>
      <c r="J66" s="62"/>
      <c r="K66" s="62"/>
      <c r="L66" s="653"/>
      <c r="M66" s="124"/>
      <c r="N66" s="62"/>
      <c r="O66" s="62"/>
      <c r="P66" s="107"/>
      <c r="Q66" s="124" t="s">
        <v>8</v>
      </c>
      <c r="R66" s="1661"/>
      <c r="S66" s="1661"/>
      <c r="T66" s="1661"/>
      <c r="U66" s="1661"/>
      <c r="V66" s="1661"/>
      <c r="W66" s="1661"/>
      <c r="X66" s="1661"/>
      <c r="Y66" s="1661"/>
      <c r="Z66" s="1661"/>
      <c r="AA66" s="62" t="s">
        <v>494</v>
      </c>
      <c r="AB66" s="63" t="s">
        <v>8</v>
      </c>
      <c r="AC66" s="1658"/>
      <c r="AD66" s="1658"/>
      <c r="AE66" s="1658"/>
      <c r="AF66" s="1658"/>
      <c r="AG66" s="1658"/>
      <c r="AH66" s="1658"/>
      <c r="AI66" s="1658"/>
      <c r="AJ66" s="107" t="s">
        <v>494</v>
      </c>
      <c r="AK66" s="109"/>
      <c r="AL66" s="65"/>
      <c r="AM66" s="65"/>
      <c r="AN66" s="65"/>
      <c r="AO66" s="124"/>
      <c r="AP66" s="62"/>
      <c r="AQ66" s="110"/>
    </row>
    <row r="67" spans="1:43" ht="12" customHeight="1" thickBot="1">
      <c r="A67" s="1667"/>
      <c r="B67" s="131"/>
      <c r="C67" s="131"/>
      <c r="D67" s="131"/>
      <c r="E67" s="131"/>
      <c r="F67" s="145"/>
      <c r="G67" s="131"/>
      <c r="H67" s="133"/>
      <c r="I67" s="145"/>
      <c r="J67" s="131"/>
      <c r="K67" s="131"/>
      <c r="L67" s="655"/>
      <c r="M67" s="145"/>
      <c r="N67" s="131"/>
      <c r="O67" s="131"/>
      <c r="P67" s="133"/>
      <c r="Q67" s="145" t="s">
        <v>8</v>
      </c>
      <c r="R67" s="1845"/>
      <c r="S67" s="1845"/>
      <c r="T67" s="1845"/>
      <c r="U67" s="1845"/>
      <c r="V67" s="1845"/>
      <c r="W67" s="1845"/>
      <c r="X67" s="1845"/>
      <c r="Y67" s="1845"/>
      <c r="Z67" s="1845"/>
      <c r="AA67" s="131" t="s">
        <v>494</v>
      </c>
      <c r="AB67" s="66" t="s">
        <v>8</v>
      </c>
      <c r="AC67" s="1845"/>
      <c r="AD67" s="1845"/>
      <c r="AE67" s="1845"/>
      <c r="AF67" s="1845"/>
      <c r="AG67" s="1845"/>
      <c r="AH67" s="1845"/>
      <c r="AI67" s="1845"/>
      <c r="AJ67" s="133" t="s">
        <v>494</v>
      </c>
      <c r="AK67" s="134"/>
      <c r="AL67" s="656"/>
      <c r="AM67" s="656"/>
      <c r="AN67" s="656"/>
      <c r="AO67" s="145"/>
      <c r="AP67" s="131"/>
      <c r="AQ67" s="135"/>
    </row>
    <row r="68" spans="1:43" ht="12" customHeight="1">
      <c r="A68" s="657"/>
      <c r="B68" s="125"/>
      <c r="C68" s="125"/>
      <c r="D68" s="125"/>
      <c r="E68" s="125" t="s">
        <v>1623</v>
      </c>
      <c r="F68" s="62" t="s">
        <v>604</v>
      </c>
      <c r="G68" s="62"/>
      <c r="H68" s="62"/>
      <c r="I68" s="62"/>
      <c r="J68" s="62"/>
      <c r="K68" s="62"/>
      <c r="L68" s="657"/>
      <c r="M68" s="62"/>
      <c r="N68" s="62"/>
      <c r="O68" s="62"/>
      <c r="P68" s="62"/>
      <c r="Q68" s="62"/>
      <c r="R68" s="129"/>
      <c r="S68" s="129"/>
      <c r="T68" s="129"/>
      <c r="U68" s="129"/>
      <c r="V68" s="129"/>
      <c r="W68" s="129"/>
      <c r="X68" s="129"/>
      <c r="Y68" s="129"/>
      <c r="Z68" s="129"/>
      <c r="AA68" s="62"/>
      <c r="AB68" s="63"/>
      <c r="AC68" s="129"/>
      <c r="AD68" s="129"/>
      <c r="AE68" s="129"/>
      <c r="AF68" s="129"/>
      <c r="AG68" s="129"/>
      <c r="AH68" s="129"/>
      <c r="AI68" s="129"/>
      <c r="AJ68" s="62"/>
      <c r="AK68" s="63"/>
      <c r="AL68" s="65"/>
      <c r="AM68" s="65"/>
      <c r="AN68" s="65"/>
      <c r="AO68" s="62"/>
      <c r="AP68" s="62"/>
      <c r="AQ68" s="62"/>
    </row>
    <row r="69" spans="1:43" ht="12" customHeight="1">
      <c r="A69" s="657"/>
      <c r="B69" s="62"/>
      <c r="C69" s="62"/>
      <c r="D69" s="62"/>
      <c r="E69" s="62"/>
      <c r="F69" s="62" t="s">
        <v>605</v>
      </c>
      <c r="G69" s="62"/>
      <c r="H69" s="62"/>
      <c r="I69" s="62"/>
      <c r="J69" s="62"/>
      <c r="K69" s="62"/>
      <c r="L69" s="657"/>
      <c r="M69" s="62"/>
      <c r="N69" s="62"/>
      <c r="O69" s="62"/>
      <c r="P69" s="62"/>
      <c r="Q69" s="62"/>
      <c r="R69" s="129"/>
      <c r="S69" s="129"/>
      <c r="T69" s="129"/>
      <c r="U69" s="129"/>
      <c r="V69" s="129"/>
      <c r="W69" s="129"/>
      <c r="X69" s="129"/>
      <c r="Y69" s="129"/>
      <c r="Z69" s="129"/>
      <c r="AA69" s="62"/>
      <c r="AB69" s="63"/>
      <c r="AC69" s="129"/>
      <c r="AD69" s="129"/>
      <c r="AE69" s="129"/>
      <c r="AF69" s="129"/>
      <c r="AG69" s="129"/>
      <c r="AH69" s="129"/>
      <c r="AI69" s="129"/>
      <c r="AJ69" s="62"/>
      <c r="AK69" s="63"/>
      <c r="AL69" s="65"/>
      <c r="AM69" s="65"/>
      <c r="AN69" s="65"/>
      <c r="AO69" s="62"/>
      <c r="AP69" s="62"/>
      <c r="AQ69" s="62"/>
    </row>
    <row r="70" spans="1:43" ht="12" customHeight="1">
      <c r="A70" s="657"/>
      <c r="B70" s="62"/>
      <c r="C70" s="62"/>
      <c r="D70" s="62"/>
      <c r="E70" s="62"/>
      <c r="F70" s="62" t="s">
        <v>606</v>
      </c>
      <c r="G70" s="62"/>
      <c r="H70" s="62"/>
      <c r="I70" s="62"/>
      <c r="J70" s="62"/>
      <c r="K70" s="62"/>
      <c r="L70" s="657"/>
      <c r="M70" s="62"/>
      <c r="N70" s="62"/>
      <c r="O70" s="62"/>
      <c r="P70" s="62"/>
      <c r="Q70" s="62"/>
      <c r="R70" s="129"/>
      <c r="S70" s="129"/>
      <c r="T70" s="129"/>
      <c r="U70" s="129"/>
      <c r="V70" s="129"/>
      <c r="W70" s="129"/>
      <c r="X70" s="129"/>
      <c r="Y70" s="129"/>
      <c r="Z70" s="129"/>
      <c r="AA70" s="62"/>
      <c r="AB70" s="63"/>
      <c r="AC70" s="129"/>
      <c r="AD70" s="129"/>
      <c r="AE70" s="129"/>
      <c r="AF70" s="129"/>
      <c r="AG70" s="129"/>
      <c r="AH70" s="129"/>
      <c r="AI70" s="129"/>
      <c r="AJ70" s="62"/>
      <c r="AK70" s="63"/>
      <c r="AL70" s="65"/>
      <c r="AM70" s="65"/>
      <c r="AN70" s="65"/>
      <c r="AO70" s="62"/>
      <c r="AP70" s="62"/>
      <c r="AQ70" s="62"/>
    </row>
    <row r="71" spans="1:43" ht="12" customHeight="1">
      <c r="A71" s="62"/>
      <c r="B71" s="62"/>
      <c r="C71" s="62"/>
      <c r="D71" s="62"/>
      <c r="E71" s="62"/>
      <c r="F71" s="62" t="s">
        <v>607</v>
      </c>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581"/>
      <c r="AP71" s="62"/>
      <c r="AQ71" s="62"/>
    </row>
    <row r="72" spans="1:43" ht="12" customHeight="1"/>
    <row r="73" spans="1:43" ht="12" customHeight="1"/>
    <row r="74" spans="1:43" ht="12" customHeight="1"/>
    <row r="75" spans="1:43" ht="12" customHeight="1"/>
    <row r="76" spans="1:43" ht="12" customHeight="1"/>
    <row r="77" spans="1:43" ht="12" customHeight="1"/>
    <row r="78" spans="1:43" ht="12" customHeight="1"/>
    <row r="79" spans="1:43" ht="12" customHeight="1"/>
    <row r="80" spans="1: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78">
    <mergeCell ref="R67:Z67"/>
    <mergeCell ref="AC67:AI67"/>
    <mergeCell ref="R65:Z65"/>
    <mergeCell ref="AC65:AI65"/>
    <mergeCell ref="R66:Z66"/>
    <mergeCell ref="AC66:AI66"/>
    <mergeCell ref="S59:AI59"/>
    <mergeCell ref="R61:Z61"/>
    <mergeCell ref="AC61:AI61"/>
    <mergeCell ref="R62:Z62"/>
    <mergeCell ref="AC62:AI62"/>
    <mergeCell ref="R63:Z63"/>
    <mergeCell ref="AC63:AI63"/>
    <mergeCell ref="I64:L64"/>
    <mergeCell ref="R64:Z64"/>
    <mergeCell ref="AC64:AI64"/>
    <mergeCell ref="W53:AI53"/>
    <mergeCell ref="L54:L58"/>
    <mergeCell ref="W54:AI54"/>
    <mergeCell ref="X56:AI56"/>
    <mergeCell ref="AC57:AI57"/>
    <mergeCell ref="W24:AI24"/>
    <mergeCell ref="W46:AI46"/>
    <mergeCell ref="W47:AI47"/>
    <mergeCell ref="L45:L52"/>
    <mergeCell ref="F26:H26"/>
    <mergeCell ref="AD25:AG25"/>
    <mergeCell ref="AA49:AG49"/>
    <mergeCell ref="W52:AI52"/>
    <mergeCell ref="S36:AI36"/>
    <mergeCell ref="W37:AI37"/>
    <mergeCell ref="W38:AI38"/>
    <mergeCell ref="W39:AI39"/>
    <mergeCell ref="X41:AI41"/>
    <mergeCell ref="AC42:AI42"/>
    <mergeCell ref="S44:AI44"/>
    <mergeCell ref="W45:AI45"/>
    <mergeCell ref="A12:A67"/>
    <mergeCell ref="L12:L19"/>
    <mergeCell ref="W12:AI12"/>
    <mergeCell ref="W13:AI13"/>
    <mergeCell ref="W14:AI14"/>
    <mergeCell ref="AA16:AG16"/>
    <mergeCell ref="B28:E28"/>
    <mergeCell ref="F28:H28"/>
    <mergeCell ref="AA27:AE27"/>
    <mergeCell ref="AC29:AF29"/>
    <mergeCell ref="F22:H22"/>
    <mergeCell ref="L21:L25"/>
    <mergeCell ref="AA18:AG18"/>
    <mergeCell ref="B22:E22"/>
    <mergeCell ref="F24:H24"/>
    <mergeCell ref="W23:AI23"/>
    <mergeCell ref="W22:AI22"/>
    <mergeCell ref="Q5:T5"/>
    <mergeCell ref="U5:AQ5"/>
    <mergeCell ref="B10:E10"/>
    <mergeCell ref="F10:H10"/>
    <mergeCell ref="I10:L10"/>
    <mergeCell ref="AO10:AQ10"/>
    <mergeCell ref="A7:AE7"/>
    <mergeCell ref="B11:E11"/>
    <mergeCell ref="F11:H11"/>
    <mergeCell ref="I11:L11"/>
    <mergeCell ref="M11:P11"/>
    <mergeCell ref="B21:E21"/>
    <mergeCell ref="F12:H12"/>
    <mergeCell ref="AK11:AN11"/>
    <mergeCell ref="AO11:AQ11"/>
    <mergeCell ref="Q1:T1"/>
    <mergeCell ref="U1:AL1"/>
    <mergeCell ref="AM1:AQ1"/>
    <mergeCell ref="Q2:T4"/>
    <mergeCell ref="U2:AL2"/>
    <mergeCell ref="AM2:AO4"/>
    <mergeCell ref="AP2:AQ4"/>
    <mergeCell ref="U3:AL3"/>
    <mergeCell ref="U4:AL4"/>
  </mergeCells>
  <phoneticPr fontId="4"/>
  <dataValidations count="9">
    <dataValidation type="list" allowBlank="1" showInputMessage="1" showErrorMessage="1" sqref="B28" xr:uid="{00000000-0002-0000-2100-000000000000}">
      <formula1>"□メゾネット,■メゾネット"</formula1>
    </dataValidation>
    <dataValidation type="list" allowBlank="1" showInputMessage="1" showErrorMessage="1" sqref="I64" xr:uid="{00000000-0002-0000-2100-000001000000}">
      <formula1>"□該当なし,■該当なし"</formula1>
    </dataValidation>
    <dataValidation type="list" allowBlank="1" showInputMessage="1" showErrorMessage="1" sqref="F22" xr:uid="{00000000-0002-0000-2100-000002000000}">
      <formula1>"□イ,■イ"</formula1>
    </dataValidation>
    <dataValidation type="list" allowBlank="1" showInputMessage="1" showErrorMessage="1" sqref="F24" xr:uid="{00000000-0002-0000-2100-000003000000}">
      <formula1>"□ロ,■ロ"</formula1>
    </dataValidation>
    <dataValidation type="list" allowBlank="1" showInputMessage="1" showErrorMessage="1" sqref="F26" xr:uid="{00000000-0002-0000-2100-000004000000}">
      <formula1>"□ハ,■ハ"</formula1>
    </dataValidation>
    <dataValidation type="list" allowBlank="1" showInputMessage="1" showErrorMessage="1" sqref="F28" xr:uid="{00000000-0002-0000-2100-000005000000}">
      <formula1>"□ニ,■ニ"</formula1>
    </dataValidation>
    <dataValidation type="list" allowBlank="1" showInputMessage="1" showErrorMessage="1" sqref="B22:E22" xr:uid="{00000000-0002-0000-2100-000006000000}">
      <formula1>"■該当なし,□該当なし"</formula1>
    </dataValidation>
    <dataValidation type="list" allowBlank="1" showInputMessage="1" showErrorMessage="1" sqref="W16 L53 AB40 T40:T42 Y42 W40 V25 Z34 AE33 V33 U32 AF20 AC20 Y28:Y31 W26:W27 AF51 W21 L20 Z25 W49 Y19:Y20 S18 S16 AK12:AK16 W18 AF31 AC31 Y50:Y51 S49 AB55 T55:T57 Y57 W55 AC51" xr:uid="{00000000-0002-0000-2100-000007000000}">
      <formula1>"■,□"</formula1>
    </dataValidation>
    <dataValidation type="list" allowBlank="1" showInputMessage="1" showErrorMessage="1" sqref="B21:E21" xr:uid="{00000000-0002-0000-2100-000008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1" unlocked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rgb="FF92D050"/>
  </sheetPr>
  <dimension ref="A1:BA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3"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625</v>
      </c>
      <c r="AN1" s="1736"/>
      <c r="AO1" s="1736"/>
      <c r="AP1" s="1736"/>
      <c r="AQ1" s="1743"/>
      <c r="AR1" s="62"/>
      <c r="AS1" s="62"/>
      <c r="AT1" s="62"/>
      <c r="AU1" s="62"/>
      <c r="AV1" s="62"/>
      <c r="AW1" s="62"/>
      <c r="AX1" s="62"/>
      <c r="AY1" s="62"/>
      <c r="AZ1" s="62"/>
      <c r="BA1" s="62"/>
    </row>
    <row r="2" spans="1:53"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96"/>
      <c r="AM2" s="1860" t="s">
        <v>266</v>
      </c>
      <c r="AN2" s="1861"/>
      <c r="AO2" s="1861"/>
      <c r="AP2" s="1663">
        <v>1</v>
      </c>
      <c r="AQ2" s="1865"/>
      <c r="AR2" s="62"/>
      <c r="AS2" s="62"/>
      <c r="AT2" s="62"/>
      <c r="AU2" s="62"/>
      <c r="AV2" s="62"/>
      <c r="AW2" s="62"/>
      <c r="AX2" s="62"/>
      <c r="AY2" s="62"/>
      <c r="AZ2" s="62"/>
      <c r="BA2" s="62"/>
    </row>
    <row r="3" spans="1:53"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97"/>
      <c r="AM3" s="1862"/>
      <c r="AN3" s="1735"/>
      <c r="AO3" s="1735"/>
      <c r="AP3" s="1656"/>
      <c r="AQ3" s="1866"/>
      <c r="AR3" s="62"/>
      <c r="AS3" s="62"/>
      <c r="AT3" s="62"/>
      <c r="AU3" s="62"/>
      <c r="AV3" s="62"/>
      <c r="AW3" s="62"/>
      <c r="AX3" s="62"/>
      <c r="AY3" s="62"/>
      <c r="AZ3" s="62"/>
      <c r="BA3" s="62"/>
    </row>
    <row r="4" spans="1:53"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98"/>
      <c r="AM4" s="1863"/>
      <c r="AN4" s="1864"/>
      <c r="AO4" s="1864"/>
      <c r="AP4" s="1731"/>
      <c r="AQ4" s="1867"/>
      <c r="AR4" s="62"/>
      <c r="AS4" s="62"/>
      <c r="AT4" s="62"/>
      <c r="AU4" s="62"/>
      <c r="AV4" s="62"/>
      <c r="AW4" s="62"/>
      <c r="AX4" s="62"/>
      <c r="AY4" s="62"/>
      <c r="AZ4" s="62"/>
      <c r="BA4" s="62"/>
    </row>
    <row r="5" spans="1:53"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c r="AV5" s="62"/>
      <c r="AW5" s="62"/>
      <c r="AX5" s="62"/>
      <c r="AY5" s="62"/>
      <c r="AZ5" s="62"/>
      <c r="BA5" s="62"/>
    </row>
    <row r="6" spans="1:53"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581"/>
      <c r="AM6" s="581"/>
      <c r="AN6" s="581"/>
      <c r="AO6" s="62"/>
      <c r="AP6" s="62"/>
      <c r="AQ6" s="62"/>
      <c r="AR6" s="62"/>
      <c r="AS6" s="62"/>
      <c r="AT6" s="62"/>
      <c r="AU6" s="62"/>
      <c r="AV6" s="62"/>
      <c r="AW6" s="62"/>
      <c r="AX6" s="62"/>
      <c r="AY6" s="62"/>
      <c r="AZ6" s="62"/>
      <c r="BA6" s="62"/>
    </row>
    <row r="7" spans="1:53"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581"/>
      <c r="AM7" s="581"/>
      <c r="AN7" s="581"/>
      <c r="AO7" s="125"/>
      <c r="AP7" s="125"/>
      <c r="AQ7" s="125" t="s">
        <v>2898</v>
      </c>
      <c r="AR7" s="62"/>
      <c r="AS7" s="62"/>
      <c r="AT7" s="62"/>
      <c r="AU7" s="62"/>
      <c r="AV7" s="62"/>
      <c r="AW7" s="62"/>
      <c r="AX7" s="62"/>
      <c r="AY7" s="62"/>
      <c r="AZ7" s="62"/>
      <c r="BA7" s="62"/>
    </row>
    <row r="8" spans="1:53"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581"/>
      <c r="AM8" s="581"/>
      <c r="AN8" s="581"/>
      <c r="AO8" s="125"/>
      <c r="AP8" s="125"/>
      <c r="AQ8" s="125"/>
      <c r="AR8" s="62"/>
      <c r="AS8" s="62"/>
      <c r="AT8" s="62"/>
      <c r="AU8" s="62"/>
      <c r="AV8" s="62"/>
      <c r="AW8" s="62"/>
      <c r="AX8" s="62"/>
      <c r="AY8" s="62"/>
      <c r="AZ8" s="62"/>
      <c r="BA8" s="62"/>
    </row>
    <row r="9" spans="1:53" ht="12" customHeight="1" thickBot="1">
      <c r="A9" s="155" t="s">
        <v>626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581"/>
      <c r="AM9" s="581"/>
      <c r="AN9" s="581"/>
      <c r="AO9" s="62"/>
      <c r="AP9" s="62"/>
      <c r="AQ9" s="62"/>
      <c r="AR9" s="62"/>
      <c r="AS9" s="62"/>
      <c r="AT9" s="62"/>
      <c r="AU9" s="62"/>
      <c r="AV9" s="62"/>
      <c r="AW9" s="62"/>
      <c r="AX9" s="62"/>
      <c r="AY9" s="62"/>
      <c r="AZ9" s="62"/>
      <c r="BA9" s="62"/>
    </row>
    <row r="10" spans="1:53" ht="12" customHeight="1">
      <c r="A10" s="523"/>
      <c r="B10" s="1687" t="s">
        <v>112</v>
      </c>
      <c r="C10" s="1688"/>
      <c r="D10" s="1688"/>
      <c r="E10" s="1689"/>
      <c r="F10" s="1690" t="s">
        <v>24</v>
      </c>
      <c r="G10" s="1691"/>
      <c r="H10" s="1692"/>
      <c r="I10" s="1690" t="s">
        <v>113</v>
      </c>
      <c r="J10" s="1691"/>
      <c r="K10" s="1691"/>
      <c r="L10" s="1692"/>
      <c r="M10" s="529"/>
      <c r="N10" s="146"/>
      <c r="O10" s="146"/>
      <c r="P10" s="146"/>
      <c r="Q10" s="518"/>
      <c r="R10" s="518"/>
      <c r="S10" s="518"/>
      <c r="T10" s="518"/>
      <c r="U10" s="518"/>
      <c r="V10" s="518" t="s">
        <v>114</v>
      </c>
      <c r="W10" s="518"/>
      <c r="X10" s="518"/>
      <c r="Y10" s="518"/>
      <c r="Z10" s="518"/>
      <c r="AA10" s="518"/>
      <c r="AB10" s="518"/>
      <c r="AC10" s="518"/>
      <c r="AD10" s="518"/>
      <c r="AE10" s="518"/>
      <c r="AF10" s="518"/>
      <c r="AG10" s="518"/>
      <c r="AH10" s="518"/>
      <c r="AI10" s="518"/>
      <c r="AJ10" s="518"/>
      <c r="AK10" s="518"/>
      <c r="AL10" s="648"/>
      <c r="AM10" s="648"/>
      <c r="AN10" s="525" t="s">
        <v>414</v>
      </c>
      <c r="AO10" s="1690" t="s">
        <v>116</v>
      </c>
      <c r="AP10" s="1691"/>
      <c r="AQ10" s="1696"/>
      <c r="AR10" s="62"/>
      <c r="AS10" s="62"/>
      <c r="AT10" s="62"/>
      <c r="AU10" s="62"/>
      <c r="AV10" s="62"/>
      <c r="AW10" s="62"/>
      <c r="AX10" s="62"/>
      <c r="AY10" s="62"/>
      <c r="AZ10" s="62"/>
      <c r="BA10" s="62"/>
    </row>
    <row r="11" spans="1:53"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649"/>
      <c r="AK11" s="1681" t="s">
        <v>117</v>
      </c>
      <c r="AL11" s="1996"/>
      <c r="AM11" s="1996"/>
      <c r="AN11" s="1997"/>
      <c r="AO11" s="1678" t="s">
        <v>1762</v>
      </c>
      <c r="AP11" s="1679"/>
      <c r="AQ11" s="1697"/>
      <c r="AR11" s="62"/>
      <c r="AS11" s="62"/>
      <c r="AT11" s="62"/>
      <c r="AU11" s="62"/>
      <c r="AV11" s="62"/>
      <c r="AW11" s="62"/>
      <c r="AX11" s="62"/>
      <c r="AY11" s="62"/>
      <c r="AZ11" s="62"/>
      <c r="BA11" s="62"/>
    </row>
    <row r="12" spans="1:53" ht="12" customHeight="1">
      <c r="A12" s="1665" t="s">
        <v>1243</v>
      </c>
      <c r="B12" s="154" t="s">
        <v>238</v>
      </c>
      <c r="C12" s="155"/>
      <c r="D12" s="155"/>
      <c r="E12" s="156"/>
      <c r="F12" s="529" t="s">
        <v>25</v>
      </c>
      <c r="G12" s="146"/>
      <c r="H12" s="177"/>
      <c r="I12" s="188" t="s">
        <v>1609</v>
      </c>
      <c r="J12" s="64"/>
      <c r="K12" s="64"/>
      <c r="L12" s="189"/>
      <c r="M12" s="529" t="s">
        <v>1610</v>
      </c>
      <c r="N12" s="146"/>
      <c r="O12" s="146"/>
      <c r="P12" s="177"/>
      <c r="Q12" s="146" t="s">
        <v>539</v>
      </c>
      <c r="R12" s="146" t="s">
        <v>1611</v>
      </c>
      <c r="S12" s="146"/>
      <c r="T12" s="146"/>
      <c r="U12" s="146"/>
      <c r="V12" s="146"/>
      <c r="W12" s="146"/>
      <c r="X12" s="146" t="s">
        <v>1612</v>
      </c>
      <c r="Y12" s="146"/>
      <c r="Z12" s="146"/>
      <c r="AA12" s="146"/>
      <c r="AB12" s="146"/>
      <c r="AC12" s="146"/>
      <c r="AD12" s="146"/>
      <c r="AE12" s="146"/>
      <c r="AF12" s="146"/>
      <c r="AG12" s="146"/>
      <c r="AH12" s="146"/>
      <c r="AI12" s="146"/>
      <c r="AJ12" s="146"/>
      <c r="AK12" s="706" t="s">
        <v>1085</v>
      </c>
      <c r="AL12" s="64" t="s">
        <v>1018</v>
      </c>
      <c r="AM12" s="64"/>
      <c r="AN12" s="64"/>
      <c r="AO12" s="529"/>
      <c r="AP12" s="146"/>
      <c r="AQ12" s="530"/>
      <c r="AR12" s="62"/>
      <c r="AS12" s="62"/>
      <c r="AT12" s="62"/>
      <c r="AU12" s="62"/>
      <c r="AV12" s="62"/>
      <c r="AW12" s="62"/>
      <c r="AX12" s="62"/>
      <c r="AY12" s="62"/>
      <c r="AZ12" s="62"/>
      <c r="BA12" s="62"/>
    </row>
    <row r="13" spans="1:53" ht="12" customHeight="1">
      <c r="A13" s="1666"/>
      <c r="B13" s="124" t="s">
        <v>627</v>
      </c>
      <c r="C13" s="62"/>
      <c r="D13" s="62"/>
      <c r="E13" s="107"/>
      <c r="F13" s="1698"/>
      <c r="G13" s="1699"/>
      <c r="H13" s="1700"/>
      <c r="I13" s="124"/>
      <c r="J13" s="62"/>
      <c r="K13" s="62"/>
      <c r="L13" s="107"/>
      <c r="M13" s="124"/>
      <c r="N13" s="62"/>
      <c r="O13" s="62"/>
      <c r="P13" s="107"/>
      <c r="Q13" s="62"/>
      <c r="R13" s="694" t="s">
        <v>953</v>
      </c>
      <c r="S13" s="62" t="s">
        <v>1613</v>
      </c>
      <c r="T13" s="62"/>
      <c r="U13" s="62"/>
      <c r="V13" s="62"/>
      <c r="W13" s="62"/>
      <c r="X13" s="62"/>
      <c r="Y13" s="62"/>
      <c r="Z13" s="62"/>
      <c r="AA13" s="62" t="s">
        <v>587</v>
      </c>
      <c r="AB13" s="1699"/>
      <c r="AC13" s="1699"/>
      <c r="AD13" s="1699"/>
      <c r="AE13" s="1699"/>
      <c r="AF13" s="62" t="s">
        <v>239</v>
      </c>
      <c r="AG13" s="62"/>
      <c r="AH13" s="62"/>
      <c r="AI13" s="62"/>
      <c r="AJ13" s="62"/>
      <c r="AK13" s="693" t="s">
        <v>1085</v>
      </c>
      <c r="AL13" s="63" t="s">
        <v>1585</v>
      </c>
      <c r="AM13" s="63"/>
      <c r="AN13" s="63"/>
      <c r="AO13" s="124"/>
      <c r="AP13" s="62"/>
      <c r="AQ13" s="110"/>
      <c r="AR13" s="62"/>
      <c r="AS13" s="62"/>
      <c r="AT13" s="62"/>
      <c r="AU13" s="62"/>
      <c r="AV13" s="62"/>
      <c r="AW13" s="62"/>
      <c r="AX13" s="62"/>
      <c r="AY13" s="62"/>
      <c r="AZ13" s="62"/>
      <c r="BA13" s="62"/>
    </row>
    <row r="14" spans="1:53" ht="12" customHeight="1">
      <c r="A14" s="1666"/>
      <c r="B14" s="124" t="s">
        <v>1321</v>
      </c>
      <c r="C14" s="62"/>
      <c r="D14" s="62"/>
      <c r="E14" s="107"/>
      <c r="F14" s="124"/>
      <c r="G14" s="62"/>
      <c r="H14" s="107"/>
      <c r="I14" s="1708" t="s">
        <v>1085</v>
      </c>
      <c r="J14" s="1709"/>
      <c r="K14" s="1709"/>
      <c r="L14" s="1795"/>
      <c r="M14" s="124"/>
      <c r="N14" s="62"/>
      <c r="O14" s="62"/>
      <c r="P14" s="107"/>
      <c r="Q14" s="62"/>
      <c r="R14" s="694" t="s">
        <v>589</v>
      </c>
      <c r="S14" s="62" t="s">
        <v>240</v>
      </c>
      <c r="T14" s="62"/>
      <c r="U14" s="62"/>
      <c r="V14" s="62"/>
      <c r="W14" s="62"/>
      <c r="X14" s="62"/>
      <c r="Y14" s="62"/>
      <c r="Z14" s="62"/>
      <c r="AA14" s="62" t="s">
        <v>429</v>
      </c>
      <c r="AB14" s="1699"/>
      <c r="AC14" s="1699"/>
      <c r="AD14" s="1699"/>
      <c r="AE14" s="1699"/>
      <c r="AF14" s="62" t="s">
        <v>241</v>
      </c>
      <c r="AG14" s="62"/>
      <c r="AH14" s="62"/>
      <c r="AI14" s="62"/>
      <c r="AJ14" s="62"/>
      <c r="AK14" s="693" t="s">
        <v>1085</v>
      </c>
      <c r="AL14" s="63" t="s">
        <v>362</v>
      </c>
      <c r="AM14" s="63"/>
      <c r="AN14" s="63"/>
      <c r="AO14" s="124"/>
      <c r="AP14" s="62"/>
      <c r="AQ14" s="110"/>
      <c r="AR14" s="62"/>
      <c r="AS14" s="62"/>
      <c r="AT14" s="62"/>
      <c r="AU14" s="62"/>
      <c r="AV14" s="62"/>
      <c r="AW14" s="62"/>
      <c r="AX14" s="62"/>
      <c r="AY14" s="62"/>
      <c r="AZ14" s="62"/>
      <c r="BA14" s="62"/>
    </row>
    <row r="15" spans="1:53" ht="12" customHeight="1">
      <c r="A15" s="1666"/>
      <c r="B15" s="124"/>
      <c r="C15" s="62"/>
      <c r="D15" s="62"/>
      <c r="E15" s="107"/>
      <c r="F15" s="124" t="s">
        <v>26</v>
      </c>
      <c r="G15" s="62"/>
      <c r="H15" s="107"/>
      <c r="I15" s="124" t="s">
        <v>164</v>
      </c>
      <c r="J15" s="62"/>
      <c r="K15" s="62"/>
      <c r="L15" s="107"/>
      <c r="M15" s="124"/>
      <c r="N15" s="62"/>
      <c r="O15" s="62"/>
      <c r="P15" s="107"/>
      <c r="Q15" s="62"/>
      <c r="R15" s="62"/>
      <c r="S15" s="62"/>
      <c r="T15" s="62"/>
      <c r="U15" s="62"/>
      <c r="V15" s="62"/>
      <c r="W15" s="62"/>
      <c r="X15" s="62" t="s">
        <v>1618</v>
      </c>
      <c r="Y15" s="62"/>
      <c r="Z15" s="62"/>
      <c r="AA15" s="62" t="s">
        <v>265</v>
      </c>
      <c r="AB15" s="1699"/>
      <c r="AC15" s="1699"/>
      <c r="AD15" s="1699"/>
      <c r="AE15" s="1699"/>
      <c r="AF15" s="62" t="s">
        <v>1541</v>
      </c>
      <c r="AG15" s="62"/>
      <c r="AH15" s="62"/>
      <c r="AI15" s="62"/>
      <c r="AJ15" s="62"/>
      <c r="AK15" s="693" t="s">
        <v>1085</v>
      </c>
      <c r="AL15" s="1828"/>
      <c r="AM15" s="1828"/>
      <c r="AN15" s="1829"/>
      <c r="AO15" s="124"/>
      <c r="AP15" s="62"/>
      <c r="AQ15" s="110"/>
      <c r="AR15" s="62"/>
      <c r="AS15" s="62"/>
      <c r="AT15" s="62"/>
      <c r="AU15" s="62"/>
      <c r="AV15" s="62"/>
      <c r="AW15" s="62"/>
      <c r="AX15" s="62"/>
      <c r="AY15" s="62"/>
      <c r="AZ15" s="62"/>
      <c r="BA15" s="62"/>
    </row>
    <row r="16" spans="1:53" ht="12" customHeight="1">
      <c r="A16" s="1666"/>
      <c r="B16" s="1713" t="str">
        <f>IF(自己評価書表紙!A58="□","■選択無","□選択無")</f>
        <v>■選択無</v>
      </c>
      <c r="C16" s="1714"/>
      <c r="D16" s="1714"/>
      <c r="E16" s="1715"/>
      <c r="F16" s="1698"/>
      <c r="G16" s="1699"/>
      <c r="H16" s="1700"/>
      <c r="I16" s="124"/>
      <c r="J16" s="62"/>
      <c r="K16" s="62"/>
      <c r="L16" s="107"/>
      <c r="M16" s="124"/>
      <c r="N16" s="62"/>
      <c r="O16" s="62"/>
      <c r="P16" s="107"/>
      <c r="Q16" s="62" t="s">
        <v>1368</v>
      </c>
      <c r="R16" s="62" t="s">
        <v>1611</v>
      </c>
      <c r="S16" s="62"/>
      <c r="T16" s="62"/>
      <c r="U16" s="62"/>
      <c r="V16" s="62"/>
      <c r="W16" s="62"/>
      <c r="X16" s="62" t="s">
        <v>1619</v>
      </c>
      <c r="Y16" s="62"/>
      <c r="Z16" s="62"/>
      <c r="AA16" s="62"/>
      <c r="AB16" s="62"/>
      <c r="AC16" s="62"/>
      <c r="AD16" s="62"/>
      <c r="AE16" s="62"/>
      <c r="AF16" s="62"/>
      <c r="AG16" s="62"/>
      <c r="AH16" s="62"/>
      <c r="AI16" s="62"/>
      <c r="AJ16" s="62"/>
      <c r="AK16" s="693" t="s">
        <v>1085</v>
      </c>
      <c r="AL16" s="1975" t="s">
        <v>489</v>
      </c>
      <c r="AM16" s="1975"/>
      <c r="AN16" s="1976"/>
      <c r="AO16" s="124"/>
      <c r="AP16" s="62"/>
      <c r="AQ16" s="110"/>
      <c r="AR16" s="62"/>
      <c r="AS16" s="62"/>
      <c r="AT16" s="62"/>
      <c r="AU16" s="62"/>
      <c r="AV16" s="62"/>
      <c r="AW16" s="62"/>
      <c r="AX16" s="62"/>
      <c r="AY16" s="62"/>
      <c r="AZ16" s="62"/>
      <c r="BA16" s="62"/>
    </row>
    <row r="17" spans="1:53" ht="12" customHeight="1">
      <c r="A17" s="1666"/>
      <c r="B17" s="124"/>
      <c r="C17" s="62"/>
      <c r="D17" s="62"/>
      <c r="E17" s="107"/>
      <c r="F17" s="124"/>
      <c r="G17" s="62"/>
      <c r="H17" s="107"/>
      <c r="I17" s="124"/>
      <c r="J17" s="62"/>
      <c r="K17" s="62"/>
      <c r="L17" s="107"/>
      <c r="M17" s="124"/>
      <c r="N17" s="62"/>
      <c r="O17" s="62"/>
      <c r="P17" s="107"/>
      <c r="Q17" s="62"/>
      <c r="R17" s="694" t="s">
        <v>1361</v>
      </c>
      <c r="S17" s="62" t="s">
        <v>1613</v>
      </c>
      <c r="T17" s="62"/>
      <c r="U17" s="62"/>
      <c r="V17" s="62"/>
      <c r="W17" s="62"/>
      <c r="X17" s="62"/>
      <c r="Y17" s="62"/>
      <c r="Z17" s="62"/>
      <c r="AA17" s="62" t="s">
        <v>587</v>
      </c>
      <c r="AB17" s="1699"/>
      <c r="AC17" s="1699"/>
      <c r="AD17" s="1699"/>
      <c r="AE17" s="1699"/>
      <c r="AF17" s="62" t="s">
        <v>239</v>
      </c>
      <c r="AG17" s="62"/>
      <c r="AH17" s="62"/>
      <c r="AI17" s="62"/>
      <c r="AJ17" s="62"/>
      <c r="AK17" s="109"/>
      <c r="AL17" s="63"/>
      <c r="AM17" s="63"/>
      <c r="AN17" s="63"/>
      <c r="AO17" s="124"/>
      <c r="AP17" s="62"/>
      <c r="AQ17" s="110"/>
      <c r="AR17" s="62"/>
      <c r="AS17" s="62"/>
      <c r="AT17" s="62"/>
      <c r="AU17" s="62"/>
      <c r="AV17" s="62"/>
      <c r="AW17" s="62"/>
      <c r="AX17" s="62"/>
      <c r="AY17" s="62"/>
      <c r="AZ17" s="62"/>
      <c r="BA17" s="62"/>
    </row>
    <row r="18" spans="1:53" ht="12" customHeight="1">
      <c r="A18" s="1666"/>
      <c r="B18" s="124"/>
      <c r="C18" s="62"/>
      <c r="D18" s="62"/>
      <c r="E18" s="107"/>
      <c r="F18" s="124"/>
      <c r="G18" s="62"/>
      <c r="H18" s="107"/>
      <c r="I18" s="124"/>
      <c r="J18" s="62"/>
      <c r="K18" s="62"/>
      <c r="L18" s="107"/>
      <c r="M18" s="124"/>
      <c r="N18" s="62"/>
      <c r="O18" s="62"/>
      <c r="P18" s="107"/>
      <c r="Q18" s="62"/>
      <c r="R18" s="694" t="s">
        <v>1023</v>
      </c>
      <c r="S18" s="62" t="s">
        <v>242</v>
      </c>
      <c r="T18" s="62"/>
      <c r="U18" s="62"/>
      <c r="V18" s="62"/>
      <c r="W18" s="62"/>
      <c r="X18" s="62"/>
      <c r="Y18" s="62"/>
      <c r="Z18" s="62"/>
      <c r="AA18" s="62" t="s">
        <v>587</v>
      </c>
      <c r="AB18" s="1699"/>
      <c r="AC18" s="1699"/>
      <c r="AD18" s="1699"/>
      <c r="AE18" s="1699"/>
      <c r="AF18" s="62" t="s">
        <v>239</v>
      </c>
      <c r="AG18" s="62"/>
      <c r="AH18" s="62"/>
      <c r="AI18" s="62"/>
      <c r="AJ18" s="62"/>
      <c r="AK18" s="109"/>
      <c r="AL18" s="63"/>
      <c r="AM18" s="63"/>
      <c r="AN18" s="63"/>
      <c r="AO18" s="124"/>
      <c r="AP18" s="62"/>
      <c r="AQ18" s="110"/>
      <c r="AR18" s="62"/>
      <c r="AS18" s="62"/>
      <c r="AT18" s="62"/>
      <c r="AU18" s="62"/>
      <c r="AV18" s="62"/>
      <c r="AW18" s="62"/>
      <c r="AX18" s="62"/>
      <c r="AY18" s="62"/>
      <c r="AZ18" s="62"/>
      <c r="BA18" s="62"/>
    </row>
    <row r="19" spans="1:53" ht="12" customHeight="1">
      <c r="A19" s="1666"/>
      <c r="B19" s="173"/>
      <c r="C19" s="174"/>
      <c r="D19" s="174"/>
      <c r="E19" s="585"/>
      <c r="F19" s="173"/>
      <c r="G19" s="174"/>
      <c r="H19" s="585"/>
      <c r="I19" s="124"/>
      <c r="J19" s="62"/>
      <c r="K19" s="62"/>
      <c r="L19" s="107"/>
      <c r="M19" s="124"/>
      <c r="N19" s="62"/>
      <c r="O19" s="62"/>
      <c r="P19" s="107"/>
      <c r="Q19" s="62"/>
      <c r="R19" s="62"/>
      <c r="S19" s="62"/>
      <c r="T19" s="62"/>
      <c r="U19" s="62"/>
      <c r="V19" s="62"/>
      <c r="W19" s="62"/>
      <c r="X19" s="62" t="s">
        <v>1618</v>
      </c>
      <c r="Y19" s="62"/>
      <c r="Z19" s="62"/>
      <c r="AA19" s="62" t="s">
        <v>265</v>
      </c>
      <c r="AB19" s="1985"/>
      <c r="AC19" s="1985"/>
      <c r="AD19" s="1985"/>
      <c r="AE19" s="1985"/>
      <c r="AF19" s="62" t="s">
        <v>1541</v>
      </c>
      <c r="AG19" s="62"/>
      <c r="AH19" s="62"/>
      <c r="AI19" s="62"/>
      <c r="AJ19" s="62"/>
      <c r="AK19" s="109"/>
      <c r="AL19" s="63"/>
      <c r="AM19" s="63"/>
      <c r="AN19" s="63"/>
      <c r="AO19" s="124"/>
      <c r="AP19" s="62"/>
      <c r="AQ19" s="110"/>
      <c r="AR19" s="62"/>
      <c r="AS19" s="62"/>
      <c r="AT19" s="62"/>
      <c r="AU19" s="62"/>
      <c r="AV19" s="62"/>
      <c r="AW19" s="62"/>
      <c r="AX19" s="62"/>
      <c r="AY19" s="62"/>
      <c r="AZ19" s="62"/>
      <c r="BA19" s="62"/>
    </row>
    <row r="20" spans="1:53" ht="12" customHeight="1">
      <c r="A20" s="1666"/>
      <c r="B20" s="154" t="s">
        <v>243</v>
      </c>
      <c r="C20" s="155"/>
      <c r="D20" s="155"/>
      <c r="E20" s="156"/>
      <c r="F20" s="164" t="s">
        <v>25</v>
      </c>
      <c r="G20" s="108"/>
      <c r="H20" s="112"/>
      <c r="I20" s="124"/>
      <c r="J20" s="62"/>
      <c r="K20" s="62"/>
      <c r="L20" s="107"/>
      <c r="M20" s="124"/>
      <c r="N20" s="62"/>
      <c r="O20" s="62"/>
      <c r="P20" s="107"/>
      <c r="Q20" s="175" t="s">
        <v>1368</v>
      </c>
      <c r="R20" s="175" t="s">
        <v>1620</v>
      </c>
      <c r="S20" s="175"/>
      <c r="T20" s="175"/>
      <c r="U20" s="175"/>
      <c r="V20" s="175"/>
      <c r="W20" s="175"/>
      <c r="X20" s="175"/>
      <c r="Y20" s="175"/>
      <c r="Z20" s="175"/>
      <c r="AA20" s="175" t="s">
        <v>1201</v>
      </c>
      <c r="AB20" s="1984"/>
      <c r="AC20" s="1984"/>
      <c r="AD20" s="1984"/>
      <c r="AE20" s="1984"/>
      <c r="AF20" s="175" t="s">
        <v>1621</v>
      </c>
      <c r="AG20" s="175"/>
      <c r="AH20" s="175"/>
      <c r="AI20" s="175"/>
      <c r="AJ20" s="643"/>
      <c r="AK20" s="109"/>
      <c r="AL20" s="63"/>
      <c r="AM20" s="63"/>
      <c r="AN20" s="63"/>
      <c r="AO20" s="124"/>
      <c r="AP20" s="62"/>
      <c r="AQ20" s="110"/>
      <c r="AR20" s="62"/>
      <c r="AS20" s="62"/>
      <c r="AT20" s="62"/>
      <c r="AU20" s="62"/>
      <c r="AV20" s="62"/>
      <c r="AW20" s="62"/>
      <c r="AX20" s="62"/>
      <c r="AY20" s="62"/>
      <c r="AZ20" s="62"/>
      <c r="BA20" s="62"/>
    </row>
    <row r="21" spans="1:53" ht="12" customHeight="1">
      <c r="A21" s="1666"/>
      <c r="B21" s="124" t="s">
        <v>628</v>
      </c>
      <c r="C21" s="62"/>
      <c r="D21" s="62"/>
      <c r="E21" s="107"/>
      <c r="F21" s="1698"/>
      <c r="G21" s="1699"/>
      <c r="H21" s="1700"/>
      <c r="I21" s="109"/>
      <c r="J21" s="63"/>
      <c r="K21" s="63"/>
      <c r="L21" s="190"/>
      <c r="M21" s="124"/>
      <c r="N21" s="62"/>
      <c r="O21" s="62"/>
      <c r="P21" s="107"/>
      <c r="Q21" s="62" t="s">
        <v>1364</v>
      </c>
      <c r="R21" s="62" t="s">
        <v>1622</v>
      </c>
      <c r="S21" s="62"/>
      <c r="T21" s="62"/>
      <c r="U21" s="62"/>
      <c r="V21" s="62"/>
      <c r="W21" s="62"/>
      <c r="X21" s="62"/>
      <c r="Y21" s="62"/>
      <c r="Z21" s="62"/>
      <c r="AA21" s="62" t="s">
        <v>1201</v>
      </c>
      <c r="AB21" s="1699"/>
      <c r="AC21" s="1699"/>
      <c r="AD21" s="1699"/>
      <c r="AE21" s="1699"/>
      <c r="AF21" s="62" t="s">
        <v>1621</v>
      </c>
      <c r="AG21" s="62"/>
      <c r="AH21" s="62"/>
      <c r="AI21" s="62"/>
      <c r="AJ21" s="107"/>
      <c r="AK21" s="109"/>
      <c r="AL21" s="63"/>
      <c r="AM21" s="63"/>
      <c r="AN21" s="63"/>
      <c r="AO21" s="124"/>
      <c r="AP21" s="62"/>
      <c r="AQ21" s="110"/>
      <c r="AR21" s="62"/>
      <c r="AS21" s="62"/>
      <c r="AT21" s="62"/>
      <c r="AU21" s="62"/>
      <c r="AV21" s="62"/>
      <c r="AW21" s="62"/>
      <c r="AX21" s="62"/>
      <c r="AY21" s="62"/>
      <c r="AZ21" s="62"/>
      <c r="BA21" s="62"/>
    </row>
    <row r="22" spans="1:53" ht="12" customHeight="1">
      <c r="A22" s="1666"/>
      <c r="B22" s="124"/>
      <c r="C22" s="62"/>
      <c r="D22" s="62"/>
      <c r="E22" s="107"/>
      <c r="F22" s="124" t="s">
        <v>2029</v>
      </c>
      <c r="G22" s="62"/>
      <c r="H22" s="107"/>
      <c r="I22" s="124"/>
      <c r="J22" s="62"/>
      <c r="K22" s="62"/>
      <c r="L22" s="107"/>
      <c r="M22" s="124"/>
      <c r="N22" s="62"/>
      <c r="O22" s="62"/>
      <c r="P22" s="107"/>
      <c r="Q22" s="180"/>
      <c r="R22" s="180"/>
      <c r="S22" s="180"/>
      <c r="T22" s="182" t="s">
        <v>1623</v>
      </c>
      <c r="U22" s="180" t="s">
        <v>1624</v>
      </c>
      <c r="V22" s="180"/>
      <c r="W22" s="180"/>
      <c r="X22" s="180"/>
      <c r="Y22" s="180"/>
      <c r="Z22" s="180"/>
      <c r="AA22" s="180"/>
      <c r="AB22" s="191"/>
      <c r="AC22" s="191"/>
      <c r="AD22" s="191"/>
      <c r="AE22" s="191"/>
      <c r="AF22" s="180"/>
      <c r="AG22" s="180"/>
      <c r="AH22" s="180"/>
      <c r="AI22" s="180"/>
      <c r="AJ22" s="664"/>
      <c r="AK22" s="109"/>
      <c r="AL22" s="63"/>
      <c r="AM22" s="63"/>
      <c r="AN22" s="63"/>
      <c r="AO22" s="124"/>
      <c r="AP22" s="62"/>
      <c r="AQ22" s="110"/>
      <c r="AR22" s="62"/>
      <c r="AS22" s="62"/>
      <c r="AT22" s="62"/>
      <c r="AU22" s="62"/>
      <c r="AV22" s="62"/>
      <c r="AW22" s="62"/>
      <c r="AX22" s="62"/>
      <c r="AY22" s="62"/>
      <c r="AZ22" s="62"/>
      <c r="BA22" s="62"/>
    </row>
    <row r="23" spans="1:53" ht="12" customHeight="1">
      <c r="A23" s="1666"/>
      <c r="B23" s="1713" t="str">
        <f>IF(自己評価書表紙!A58="□","■選択無","□選択無")</f>
        <v>■選択無</v>
      </c>
      <c r="C23" s="1714"/>
      <c r="D23" s="1714"/>
      <c r="E23" s="1715"/>
      <c r="F23" s="124"/>
      <c r="G23" s="62"/>
      <c r="H23" s="107"/>
      <c r="I23" s="124"/>
      <c r="J23" s="62"/>
      <c r="K23" s="62"/>
      <c r="L23" s="107"/>
      <c r="M23" s="124"/>
      <c r="N23" s="62"/>
      <c r="O23" s="62"/>
      <c r="P23" s="107"/>
      <c r="Q23" s="62" t="s">
        <v>439</v>
      </c>
      <c r="R23" s="107" t="s">
        <v>1625</v>
      </c>
      <c r="S23" s="62"/>
      <c r="T23" s="62"/>
      <c r="U23" s="62"/>
      <c r="V23" s="62"/>
      <c r="W23" s="62"/>
      <c r="X23" s="62"/>
      <c r="Y23" s="62"/>
      <c r="Z23" s="62"/>
      <c r="AA23" s="62"/>
      <c r="AB23" s="62"/>
      <c r="AC23" s="62"/>
      <c r="AD23" s="62"/>
      <c r="AE23" s="62"/>
      <c r="AF23" s="62"/>
      <c r="AG23" s="62"/>
      <c r="AH23" s="62"/>
      <c r="AI23" s="62"/>
      <c r="AJ23" s="62"/>
      <c r="AK23" s="109"/>
      <c r="AL23" s="63"/>
      <c r="AM23" s="63"/>
      <c r="AN23" s="63"/>
      <c r="AO23" s="124"/>
      <c r="AP23" s="62"/>
      <c r="AQ23" s="110"/>
      <c r="AR23" s="62"/>
      <c r="AS23" s="62"/>
      <c r="AT23" s="62"/>
      <c r="AU23" s="62"/>
      <c r="AV23" s="62"/>
      <c r="AW23" s="62"/>
      <c r="AX23" s="62"/>
      <c r="AY23" s="62"/>
      <c r="AZ23" s="62"/>
      <c r="BA23" s="62"/>
    </row>
    <row r="24" spans="1:53" ht="12" customHeight="1">
      <c r="A24" s="1666"/>
      <c r="B24" s="124"/>
      <c r="C24" s="62"/>
      <c r="D24" s="62"/>
      <c r="E24" s="107"/>
      <c r="F24" s="124" t="s">
        <v>26</v>
      </c>
      <c r="G24" s="62"/>
      <c r="H24" s="107"/>
      <c r="I24" s="124"/>
      <c r="J24" s="62"/>
      <c r="K24" s="62"/>
      <c r="L24" s="107"/>
      <c r="M24" s="124"/>
      <c r="N24" s="62"/>
      <c r="O24" s="62"/>
      <c r="P24" s="107"/>
      <c r="Q24" s="62"/>
      <c r="R24" s="62" t="s">
        <v>1626</v>
      </c>
      <c r="S24" s="62"/>
      <c r="T24" s="1658"/>
      <c r="U24" s="1658"/>
      <c r="V24" s="1658"/>
      <c r="W24" s="1658"/>
      <c r="X24" s="62" t="s">
        <v>501</v>
      </c>
      <c r="Y24" s="62" t="s">
        <v>712</v>
      </c>
      <c r="Z24" s="62"/>
      <c r="AA24" s="62" t="s">
        <v>360</v>
      </c>
      <c r="AB24" s="1699"/>
      <c r="AC24" s="1699"/>
      <c r="AD24" s="1699"/>
      <c r="AE24" s="1699"/>
      <c r="AF24" s="62" t="s">
        <v>782</v>
      </c>
      <c r="AG24" s="62"/>
      <c r="AH24" s="62"/>
      <c r="AI24" s="62"/>
      <c r="AJ24" s="107"/>
      <c r="AK24" s="109"/>
      <c r="AL24" s="63"/>
      <c r="AM24" s="63"/>
      <c r="AN24" s="63"/>
      <c r="AO24" s="124"/>
      <c r="AP24" s="62"/>
      <c r="AQ24" s="110"/>
      <c r="AR24" s="62"/>
      <c r="AS24" s="62"/>
      <c r="AT24" s="62"/>
      <c r="AU24" s="62"/>
      <c r="AV24" s="62"/>
      <c r="AW24" s="62"/>
      <c r="AX24" s="62"/>
      <c r="AY24" s="62"/>
      <c r="AZ24" s="62"/>
      <c r="BA24" s="62"/>
    </row>
    <row r="25" spans="1:53" ht="12" customHeight="1">
      <c r="A25" s="1666"/>
      <c r="B25" s="124"/>
      <c r="C25" s="62"/>
      <c r="D25" s="62"/>
      <c r="E25" s="107"/>
      <c r="F25" s="1698"/>
      <c r="G25" s="1699"/>
      <c r="H25" s="1700"/>
      <c r="I25" s="109"/>
      <c r="J25" s="63"/>
      <c r="K25" s="63"/>
      <c r="L25" s="190"/>
      <c r="M25" s="124"/>
      <c r="N25" s="62"/>
      <c r="O25" s="62"/>
      <c r="P25" s="107"/>
      <c r="Q25" s="62" t="s">
        <v>783</v>
      </c>
      <c r="R25" s="107" t="s">
        <v>1627</v>
      </c>
      <c r="S25" s="62"/>
      <c r="T25" s="62"/>
      <c r="U25" s="62"/>
      <c r="V25" s="62"/>
      <c r="W25" s="62"/>
      <c r="X25" s="62"/>
      <c r="Y25" s="62"/>
      <c r="Z25" s="62"/>
      <c r="AA25" s="62"/>
      <c r="AB25" s="62"/>
      <c r="AC25" s="62"/>
      <c r="AD25" s="62"/>
      <c r="AE25" s="62"/>
      <c r="AF25" s="62"/>
      <c r="AG25" s="62"/>
      <c r="AH25" s="62"/>
      <c r="AI25" s="62"/>
      <c r="AJ25" s="107"/>
      <c r="AK25" s="109"/>
      <c r="AL25" s="63"/>
      <c r="AM25" s="63"/>
      <c r="AN25" s="63"/>
      <c r="AO25" s="124"/>
      <c r="AP25" s="62"/>
      <c r="AQ25" s="110"/>
      <c r="AR25" s="62"/>
      <c r="AS25" s="62"/>
      <c r="AT25" s="62"/>
      <c r="AU25" s="62"/>
      <c r="AV25" s="62"/>
      <c r="AW25" s="62"/>
      <c r="AX25" s="62"/>
      <c r="AY25" s="62"/>
      <c r="AZ25" s="62"/>
      <c r="BA25" s="62"/>
    </row>
    <row r="26" spans="1:53" ht="12" customHeight="1">
      <c r="A26" s="1666"/>
      <c r="B26" s="124"/>
      <c r="C26" s="62"/>
      <c r="D26" s="62"/>
      <c r="E26" s="107"/>
      <c r="F26" s="124" t="s">
        <v>2029</v>
      </c>
      <c r="G26" s="62"/>
      <c r="H26" s="107"/>
      <c r="I26" s="124"/>
      <c r="J26" s="62"/>
      <c r="K26" s="62"/>
      <c r="L26" s="107"/>
      <c r="M26" s="127"/>
      <c r="N26" s="116"/>
      <c r="O26" s="116"/>
      <c r="P26" s="157"/>
      <c r="Q26" s="116"/>
      <c r="R26" s="116" t="s">
        <v>1626</v>
      </c>
      <c r="S26" s="116"/>
      <c r="T26" s="1973"/>
      <c r="U26" s="1973"/>
      <c r="V26" s="1973"/>
      <c r="W26" s="1973"/>
      <c r="X26" s="116" t="s">
        <v>501</v>
      </c>
      <c r="Y26" s="116" t="s">
        <v>712</v>
      </c>
      <c r="Z26" s="116"/>
      <c r="AA26" s="116" t="s">
        <v>360</v>
      </c>
      <c r="AB26" s="1813"/>
      <c r="AC26" s="1813"/>
      <c r="AD26" s="1813"/>
      <c r="AE26" s="1813"/>
      <c r="AF26" s="116" t="s">
        <v>782</v>
      </c>
      <c r="AG26" s="116"/>
      <c r="AH26" s="116"/>
      <c r="AI26" s="116"/>
      <c r="AJ26" s="157"/>
      <c r="AK26" s="109"/>
      <c r="AL26" s="63"/>
      <c r="AM26" s="63"/>
      <c r="AN26" s="63"/>
      <c r="AO26" s="127"/>
      <c r="AP26" s="116"/>
      <c r="AQ26" s="119"/>
      <c r="AR26" s="62"/>
      <c r="AS26" s="62"/>
      <c r="AT26" s="62"/>
      <c r="AU26" s="62"/>
      <c r="AV26" s="62"/>
      <c r="AW26" s="62"/>
      <c r="AX26" s="62"/>
      <c r="AY26" s="62"/>
      <c r="AZ26" s="62"/>
      <c r="BA26" s="62"/>
    </row>
    <row r="27" spans="1:53" ht="12" customHeight="1">
      <c r="A27" s="1666"/>
      <c r="B27" s="124"/>
      <c r="C27" s="62"/>
      <c r="D27" s="62"/>
      <c r="E27" s="107"/>
      <c r="F27" s="124"/>
      <c r="G27" s="62"/>
      <c r="H27" s="107"/>
      <c r="I27" s="124"/>
      <c r="J27" s="62"/>
      <c r="K27" s="62"/>
      <c r="L27" s="107"/>
      <c r="M27" s="143" t="s">
        <v>1628</v>
      </c>
      <c r="N27" s="113"/>
      <c r="O27" s="113"/>
      <c r="P27" s="115"/>
      <c r="Q27" s="62" t="s">
        <v>539</v>
      </c>
      <c r="R27" s="62" t="s">
        <v>1629</v>
      </c>
      <c r="S27" s="62"/>
      <c r="T27" s="62"/>
      <c r="U27" s="62"/>
      <c r="V27" s="62"/>
      <c r="W27" s="62"/>
      <c r="X27" s="62"/>
      <c r="Y27" s="62"/>
      <c r="Z27" s="62"/>
      <c r="AA27" s="62"/>
      <c r="AB27" s="62"/>
      <c r="AC27" s="62"/>
      <c r="AD27" s="62"/>
      <c r="AE27" s="62"/>
      <c r="AF27" s="62"/>
      <c r="AG27" s="62"/>
      <c r="AH27" s="62"/>
      <c r="AI27" s="62"/>
      <c r="AJ27" s="107"/>
      <c r="AK27" s="696" t="s">
        <v>1085</v>
      </c>
      <c r="AL27" s="158" t="s">
        <v>1110</v>
      </c>
      <c r="AM27" s="158"/>
      <c r="AN27" s="158"/>
      <c r="AO27" s="143"/>
      <c r="AP27" s="113"/>
      <c r="AQ27" s="537"/>
      <c r="AR27" s="62"/>
      <c r="AS27" s="62"/>
      <c r="AT27" s="62"/>
      <c r="AU27" s="62"/>
      <c r="AV27" s="62"/>
      <c r="AW27" s="62"/>
      <c r="AX27" s="62"/>
      <c r="AY27" s="62"/>
      <c r="AZ27" s="62"/>
      <c r="BA27" s="62"/>
    </row>
    <row r="28" spans="1:53" ht="12" customHeight="1">
      <c r="A28" s="1666"/>
      <c r="B28" s="124"/>
      <c r="C28" s="62"/>
      <c r="D28" s="62"/>
      <c r="E28" s="107"/>
      <c r="F28" s="124"/>
      <c r="G28" s="62"/>
      <c r="H28" s="107"/>
      <c r="I28" s="124"/>
      <c r="J28" s="62"/>
      <c r="K28" s="62"/>
      <c r="L28" s="107"/>
      <c r="M28" s="124" t="s">
        <v>98</v>
      </c>
      <c r="N28" s="62"/>
      <c r="O28" s="62"/>
      <c r="P28" s="107"/>
      <c r="Q28" s="62"/>
      <c r="R28" s="694" t="s">
        <v>1032</v>
      </c>
      <c r="S28" s="62" t="s">
        <v>1630</v>
      </c>
      <c r="T28" s="62"/>
      <c r="U28" s="62"/>
      <c r="V28" s="62"/>
      <c r="W28" s="62"/>
      <c r="X28" s="62"/>
      <c r="Y28" s="62"/>
      <c r="Z28" s="62"/>
      <c r="AA28" s="62"/>
      <c r="AB28" s="62"/>
      <c r="AC28" s="62"/>
      <c r="AD28" s="62"/>
      <c r="AE28" s="62"/>
      <c r="AF28" s="62"/>
      <c r="AG28" s="62"/>
      <c r="AH28" s="62"/>
      <c r="AI28" s="62"/>
      <c r="AJ28" s="107"/>
      <c r="AK28" s="693" t="s">
        <v>1085</v>
      </c>
      <c r="AL28" s="63" t="s">
        <v>1209</v>
      </c>
      <c r="AM28" s="63"/>
      <c r="AN28" s="63"/>
      <c r="AO28" s="124"/>
      <c r="AP28" s="62"/>
      <c r="AQ28" s="110"/>
      <c r="AR28" s="62"/>
      <c r="AS28" s="62"/>
      <c r="AT28" s="62" t="s">
        <v>1631</v>
      </c>
      <c r="AU28" s="62" t="s">
        <v>629</v>
      </c>
      <c r="AV28" s="62" t="s">
        <v>1632</v>
      </c>
      <c r="AW28" s="62" t="s">
        <v>1633</v>
      </c>
      <c r="AX28" s="62" t="s">
        <v>1634</v>
      </c>
      <c r="AY28" s="62" t="s">
        <v>1635</v>
      </c>
      <c r="AZ28" s="62" t="s">
        <v>1636</v>
      </c>
      <c r="BA28" s="62"/>
    </row>
    <row r="29" spans="1:53" ht="12" customHeight="1">
      <c r="A29" s="1666"/>
      <c r="B29" s="124"/>
      <c r="C29" s="62"/>
      <c r="D29" s="62"/>
      <c r="E29" s="107"/>
      <c r="F29" s="124"/>
      <c r="G29" s="62"/>
      <c r="H29" s="107"/>
      <c r="I29" s="109"/>
      <c r="J29" s="63"/>
      <c r="K29" s="63"/>
      <c r="L29" s="190"/>
      <c r="M29" s="124"/>
      <c r="N29" s="62"/>
      <c r="O29" s="62"/>
      <c r="P29" s="107"/>
      <c r="Q29" s="62"/>
      <c r="R29" s="694" t="s">
        <v>735</v>
      </c>
      <c r="S29" s="62" t="s">
        <v>1637</v>
      </c>
      <c r="T29" s="62"/>
      <c r="U29" s="62"/>
      <c r="V29" s="62"/>
      <c r="W29" s="62"/>
      <c r="X29" s="62"/>
      <c r="Y29" s="62"/>
      <c r="Z29" s="62"/>
      <c r="AA29" s="62"/>
      <c r="AB29" s="62"/>
      <c r="AC29" s="62"/>
      <c r="AD29" s="62"/>
      <c r="AE29" s="62"/>
      <c r="AF29" s="665"/>
      <c r="AG29" s="665"/>
      <c r="AH29" s="62"/>
      <c r="AI29" s="62"/>
      <c r="AJ29" s="107"/>
      <c r="AK29" s="693" t="s">
        <v>1085</v>
      </c>
      <c r="AL29" s="63" t="s">
        <v>393</v>
      </c>
      <c r="AM29" s="63"/>
      <c r="AN29" s="63"/>
      <c r="AO29" s="124"/>
      <c r="AP29" s="62"/>
      <c r="AQ29" s="110"/>
      <c r="AR29" s="62"/>
      <c r="AS29" s="62"/>
      <c r="AT29" s="62"/>
      <c r="AU29" s="62"/>
      <c r="AV29" s="62"/>
      <c r="AW29" s="62"/>
      <c r="AX29" s="62"/>
      <c r="AY29" s="62"/>
      <c r="AZ29" s="62"/>
      <c r="BA29" s="62"/>
    </row>
    <row r="30" spans="1:53" ht="12" customHeight="1">
      <c r="A30" s="1666"/>
      <c r="B30" s="124"/>
      <c r="C30" s="62"/>
      <c r="D30" s="62"/>
      <c r="E30" s="107"/>
      <c r="F30" s="124"/>
      <c r="G30" s="62"/>
      <c r="H30" s="107"/>
      <c r="I30" s="109"/>
      <c r="J30" s="63"/>
      <c r="K30" s="63"/>
      <c r="L30" s="190"/>
      <c r="M30" s="124"/>
      <c r="N30" s="62"/>
      <c r="O30" s="62"/>
      <c r="P30" s="107"/>
      <c r="Q30" s="62"/>
      <c r="R30" s="694" t="s">
        <v>909</v>
      </c>
      <c r="S30" s="62" t="s">
        <v>1638</v>
      </c>
      <c r="T30" s="62"/>
      <c r="U30" s="62"/>
      <c r="V30" s="62"/>
      <c r="W30" s="62"/>
      <c r="X30" s="62"/>
      <c r="Y30" s="62"/>
      <c r="Z30" s="62"/>
      <c r="AA30" s="62"/>
      <c r="AB30" s="62"/>
      <c r="AC30" s="665"/>
      <c r="AD30" s="665"/>
      <c r="AE30" s="62"/>
      <c r="AF30" s="665"/>
      <c r="AG30" s="62"/>
      <c r="AH30" s="62"/>
      <c r="AI30" s="62"/>
      <c r="AJ30" s="107"/>
      <c r="AK30" s="109"/>
      <c r="AL30" s="63"/>
      <c r="AM30" s="63"/>
      <c r="AN30" s="63"/>
      <c r="AO30" s="124"/>
      <c r="AP30" s="62"/>
      <c r="AQ30" s="110"/>
      <c r="AR30" s="62"/>
      <c r="AS30" s="62"/>
      <c r="AT30" s="62"/>
      <c r="AU30" s="62"/>
      <c r="AV30" s="62"/>
      <c r="AW30" s="62"/>
      <c r="AX30" s="62"/>
      <c r="AY30" s="62"/>
      <c r="AZ30" s="62"/>
      <c r="BA30" s="62"/>
    </row>
    <row r="31" spans="1:53" ht="12" customHeight="1">
      <c r="A31" s="1666"/>
      <c r="B31" s="124"/>
      <c r="C31" s="62"/>
      <c r="D31" s="62"/>
      <c r="E31" s="107"/>
      <c r="F31" s="124"/>
      <c r="G31" s="62"/>
      <c r="H31" s="107"/>
      <c r="I31" s="124"/>
      <c r="J31" s="62"/>
      <c r="K31" s="62"/>
      <c r="L31" s="107"/>
      <c r="M31" s="124"/>
      <c r="N31" s="62"/>
      <c r="O31" s="62"/>
      <c r="P31" s="107"/>
      <c r="Q31" s="192"/>
      <c r="R31" s="751" t="s">
        <v>1211</v>
      </c>
      <c r="S31" s="192" t="s">
        <v>1715</v>
      </c>
      <c r="T31" s="192"/>
      <c r="U31" s="192"/>
      <c r="V31" s="192"/>
      <c r="W31" s="192"/>
      <c r="X31" s="192"/>
      <c r="Y31" s="192"/>
      <c r="Z31" s="192"/>
      <c r="AA31" s="192"/>
      <c r="AB31" s="192"/>
      <c r="AC31" s="192"/>
      <c r="AD31" s="192"/>
      <c r="AE31" s="192"/>
      <c r="AF31" s="192"/>
      <c r="AG31" s="192"/>
      <c r="AH31" s="192"/>
      <c r="AI31" s="192"/>
      <c r="AJ31" s="666"/>
      <c r="AK31" s="109"/>
      <c r="AL31" s="63"/>
      <c r="AM31" s="63"/>
      <c r="AN31" s="63"/>
      <c r="AO31" s="124"/>
      <c r="AP31" s="62"/>
      <c r="AQ31" s="110"/>
      <c r="AR31" s="62"/>
      <c r="AS31" s="62"/>
      <c r="AT31" s="62"/>
      <c r="AU31" s="62"/>
      <c r="AV31" s="62"/>
      <c r="AW31" s="62"/>
      <c r="AX31" s="62"/>
      <c r="AY31" s="62"/>
      <c r="AZ31" s="62"/>
      <c r="BA31" s="62"/>
    </row>
    <row r="32" spans="1:53" ht="12" customHeight="1">
      <c r="A32" s="1666"/>
      <c r="B32" s="124"/>
      <c r="C32" s="62"/>
      <c r="D32" s="62"/>
      <c r="E32" s="107"/>
      <c r="F32" s="124"/>
      <c r="G32" s="62"/>
      <c r="H32" s="107"/>
      <c r="I32" s="124"/>
      <c r="J32" s="62"/>
      <c r="K32" s="62"/>
      <c r="L32" s="107"/>
      <c r="M32" s="124"/>
      <c r="N32" s="62"/>
      <c r="O32" s="62"/>
      <c r="P32" s="107"/>
      <c r="Q32" s="62" t="s">
        <v>417</v>
      </c>
      <c r="R32" s="62" t="s">
        <v>1639</v>
      </c>
      <c r="S32" s="62"/>
      <c r="T32" s="62"/>
      <c r="U32" s="62"/>
      <c r="V32" s="62"/>
      <c r="W32" s="62"/>
      <c r="X32" s="62"/>
      <c r="Y32" s="62"/>
      <c r="Z32" s="62"/>
      <c r="AA32" s="62"/>
      <c r="AB32" s="62"/>
      <c r="AC32" s="62"/>
      <c r="AD32" s="62"/>
      <c r="AE32" s="62"/>
      <c r="AF32" s="62"/>
      <c r="AG32" s="62"/>
      <c r="AH32" s="62"/>
      <c r="AI32" s="62"/>
      <c r="AJ32" s="107"/>
      <c r="AK32" s="109"/>
      <c r="AL32" s="63"/>
      <c r="AM32" s="63"/>
      <c r="AN32" s="63"/>
      <c r="AO32" s="124"/>
      <c r="AP32" s="62"/>
      <c r="AQ32" s="110"/>
      <c r="AR32" s="62"/>
      <c r="AS32" s="62"/>
      <c r="AT32" s="62"/>
      <c r="AU32" s="62"/>
      <c r="AV32" s="62"/>
      <c r="AW32" s="62"/>
      <c r="AX32" s="62"/>
      <c r="AY32" s="62"/>
      <c r="AZ32" s="62"/>
      <c r="BA32" s="62"/>
    </row>
    <row r="33" spans="1:53" ht="12" customHeight="1">
      <c r="A33" s="1666"/>
      <c r="B33" s="124"/>
      <c r="C33" s="62"/>
      <c r="D33" s="62"/>
      <c r="E33" s="107"/>
      <c r="F33" s="124"/>
      <c r="G33" s="62"/>
      <c r="H33" s="107"/>
      <c r="I33" s="124"/>
      <c r="J33" s="62"/>
      <c r="K33" s="62"/>
      <c r="L33" s="107"/>
      <c r="M33" s="124"/>
      <c r="N33" s="62"/>
      <c r="O33" s="62"/>
      <c r="P33" s="107"/>
      <c r="Q33" s="62"/>
      <c r="R33" s="694" t="s">
        <v>1615</v>
      </c>
      <c r="S33" s="62" t="s">
        <v>1640</v>
      </c>
      <c r="T33" s="62"/>
      <c r="U33" s="62"/>
      <c r="V33" s="125" t="s">
        <v>416</v>
      </c>
      <c r="W33" s="1699"/>
      <c r="X33" s="1699"/>
      <c r="Y33" s="1699"/>
      <c r="Z33" s="1699"/>
      <c r="AA33" s="1699"/>
      <c r="AB33" s="1699"/>
      <c r="AC33" s="1699"/>
      <c r="AD33" s="1699"/>
      <c r="AE33" s="1699"/>
      <c r="AF33" s="1699"/>
      <c r="AG33" s="62" t="s">
        <v>998</v>
      </c>
      <c r="AH33" s="62"/>
      <c r="AI33" s="62"/>
      <c r="AJ33" s="62"/>
      <c r="AK33" s="109"/>
      <c r="AL33" s="63"/>
      <c r="AM33" s="63"/>
      <c r="AN33" s="63"/>
      <c r="AO33" s="124"/>
      <c r="AP33" s="62"/>
      <c r="AQ33" s="110"/>
      <c r="AR33" s="62"/>
      <c r="AS33" s="62"/>
      <c r="AT33" s="62"/>
      <c r="AU33" s="62"/>
      <c r="AV33" s="62"/>
      <c r="AW33" s="62"/>
      <c r="AX33" s="62"/>
      <c r="AY33" s="62"/>
      <c r="AZ33" s="62"/>
      <c r="BA33" s="62"/>
    </row>
    <row r="34" spans="1:53" ht="12" customHeight="1">
      <c r="A34" s="1666"/>
      <c r="B34" s="124"/>
      <c r="C34" s="62"/>
      <c r="D34" s="62"/>
      <c r="E34" s="107"/>
      <c r="F34" s="124"/>
      <c r="G34" s="62"/>
      <c r="H34" s="107"/>
      <c r="I34" s="109"/>
      <c r="J34" s="63"/>
      <c r="K34" s="63"/>
      <c r="L34" s="190"/>
      <c r="M34" s="124"/>
      <c r="N34" s="62"/>
      <c r="O34" s="62"/>
      <c r="P34" s="107"/>
      <c r="Q34" s="62"/>
      <c r="R34" s="694" t="s">
        <v>1675</v>
      </c>
      <c r="S34" s="62" t="s">
        <v>1641</v>
      </c>
      <c r="T34" s="62"/>
      <c r="U34" s="62"/>
      <c r="V34" s="125" t="s">
        <v>416</v>
      </c>
      <c r="W34" s="1699"/>
      <c r="X34" s="1699"/>
      <c r="Y34" s="1699"/>
      <c r="Z34" s="1699"/>
      <c r="AA34" s="1699"/>
      <c r="AB34" s="1699"/>
      <c r="AC34" s="1699"/>
      <c r="AD34" s="1699"/>
      <c r="AE34" s="1699"/>
      <c r="AF34" s="1699"/>
      <c r="AG34" s="62" t="s">
        <v>998</v>
      </c>
      <c r="AH34" s="62"/>
      <c r="AI34" s="62"/>
      <c r="AJ34" s="62"/>
      <c r="AK34" s="109"/>
      <c r="AL34" s="63"/>
      <c r="AM34" s="63"/>
      <c r="AN34" s="63"/>
      <c r="AO34" s="124"/>
      <c r="AP34" s="62"/>
      <c r="AQ34" s="110"/>
      <c r="AR34" s="62"/>
      <c r="AS34" s="62"/>
      <c r="AT34" s="62"/>
      <c r="AU34" s="62"/>
      <c r="AV34" s="62"/>
      <c r="AW34" s="62"/>
      <c r="AX34" s="62"/>
      <c r="AY34" s="62"/>
      <c r="AZ34" s="62"/>
      <c r="BA34" s="62"/>
    </row>
    <row r="35" spans="1:53" ht="12" customHeight="1">
      <c r="A35" s="1666"/>
      <c r="B35" s="124"/>
      <c r="C35" s="62"/>
      <c r="D35" s="62"/>
      <c r="E35" s="107"/>
      <c r="F35" s="124"/>
      <c r="G35" s="62"/>
      <c r="H35" s="107"/>
      <c r="I35" s="124"/>
      <c r="J35" s="62"/>
      <c r="K35" s="62"/>
      <c r="L35" s="107"/>
      <c r="M35" s="124"/>
      <c r="N35" s="62"/>
      <c r="O35" s="62"/>
      <c r="P35" s="107"/>
      <c r="Q35" s="62"/>
      <c r="R35" s="694" t="s">
        <v>1675</v>
      </c>
      <c r="S35" s="62" t="s">
        <v>404</v>
      </c>
      <c r="T35" s="62"/>
      <c r="U35" s="62"/>
      <c r="V35" s="125" t="s">
        <v>1204</v>
      </c>
      <c r="W35" s="1699"/>
      <c r="X35" s="1699"/>
      <c r="Y35" s="1699"/>
      <c r="Z35" s="1699"/>
      <c r="AA35" s="1699"/>
      <c r="AB35" s="1699"/>
      <c r="AC35" s="1699"/>
      <c r="AD35" s="1699"/>
      <c r="AE35" s="1699"/>
      <c r="AF35" s="1699"/>
      <c r="AG35" s="62" t="s">
        <v>1205</v>
      </c>
      <c r="AH35" s="62"/>
      <c r="AI35" s="62"/>
      <c r="AJ35" s="62"/>
      <c r="AK35" s="109"/>
      <c r="AL35" s="63"/>
      <c r="AM35" s="63"/>
      <c r="AN35" s="63"/>
      <c r="AO35" s="124"/>
      <c r="AP35" s="62"/>
      <c r="AQ35" s="110"/>
      <c r="AR35" s="62"/>
      <c r="AS35" s="62"/>
      <c r="AT35" s="62"/>
      <c r="AU35" s="62"/>
      <c r="AV35" s="62"/>
      <c r="AW35" s="62"/>
      <c r="AX35" s="62"/>
      <c r="AY35" s="62"/>
      <c r="AZ35" s="62"/>
      <c r="BA35" s="62"/>
    </row>
    <row r="36" spans="1:53" ht="12" customHeight="1">
      <c r="A36" s="1666"/>
      <c r="B36" s="124"/>
      <c r="C36" s="62"/>
      <c r="D36" s="62"/>
      <c r="E36" s="107"/>
      <c r="F36" s="124"/>
      <c r="G36" s="62"/>
      <c r="H36" s="107"/>
      <c r="I36" s="124"/>
      <c r="J36" s="62"/>
      <c r="K36" s="62"/>
      <c r="L36" s="107"/>
      <c r="M36" s="124"/>
      <c r="N36" s="62"/>
      <c r="O36" s="62"/>
      <c r="P36" s="107"/>
      <c r="Q36" s="116"/>
      <c r="R36" s="116"/>
      <c r="S36" s="116" t="s">
        <v>1642</v>
      </c>
      <c r="T36" s="116"/>
      <c r="U36" s="116"/>
      <c r="V36" s="116"/>
      <c r="W36" s="116"/>
      <c r="X36" s="116"/>
      <c r="Y36" s="116"/>
      <c r="Z36" s="116"/>
      <c r="AA36" s="116" t="s">
        <v>1616</v>
      </c>
      <c r="AB36" s="1813"/>
      <c r="AC36" s="1813"/>
      <c r="AD36" s="1813"/>
      <c r="AE36" s="1813"/>
      <c r="AF36" s="116" t="s">
        <v>1617</v>
      </c>
      <c r="AG36" s="116"/>
      <c r="AH36" s="116"/>
      <c r="AI36" s="116"/>
      <c r="AJ36" s="157"/>
      <c r="AK36" s="109"/>
      <c r="AL36" s="63"/>
      <c r="AM36" s="63"/>
      <c r="AN36" s="63"/>
      <c r="AO36" s="124"/>
      <c r="AP36" s="62"/>
      <c r="AQ36" s="110"/>
      <c r="AR36" s="62"/>
      <c r="AS36" s="62"/>
      <c r="AT36" s="62"/>
      <c r="AU36" s="62"/>
      <c r="AV36" s="62"/>
      <c r="AW36" s="62"/>
      <c r="AX36" s="62"/>
      <c r="AY36" s="62"/>
      <c r="AZ36" s="62"/>
      <c r="BA36" s="62"/>
    </row>
    <row r="37" spans="1:53" ht="12" customHeight="1">
      <c r="A37" s="1666"/>
      <c r="B37" s="124"/>
      <c r="C37" s="62"/>
      <c r="D37" s="62"/>
      <c r="E37" s="107"/>
      <c r="F37" s="124"/>
      <c r="G37" s="62"/>
      <c r="H37" s="107"/>
      <c r="I37" s="124"/>
      <c r="J37" s="62"/>
      <c r="K37" s="62"/>
      <c r="L37" s="107"/>
      <c r="M37" s="124"/>
      <c r="N37" s="62"/>
      <c r="O37" s="62"/>
      <c r="P37" s="107"/>
      <c r="Q37" s="62" t="s">
        <v>539</v>
      </c>
      <c r="R37" s="62" t="s">
        <v>1643</v>
      </c>
      <c r="S37" s="62"/>
      <c r="T37" s="62"/>
      <c r="U37" s="62"/>
      <c r="V37" s="62"/>
      <c r="W37" s="62"/>
      <c r="X37" s="62"/>
      <c r="Y37" s="62"/>
      <c r="Z37" s="62"/>
      <c r="AA37" s="62"/>
      <c r="AB37" s="62"/>
      <c r="AC37" s="62"/>
      <c r="AD37" s="62"/>
      <c r="AE37" s="62"/>
      <c r="AF37" s="62"/>
      <c r="AG37" s="62"/>
      <c r="AH37" s="62"/>
      <c r="AI37" s="62"/>
      <c r="AJ37" s="107"/>
      <c r="AK37" s="109"/>
      <c r="AL37" s="63"/>
      <c r="AM37" s="63"/>
      <c r="AN37" s="63"/>
      <c r="AO37" s="124"/>
      <c r="AP37" s="62"/>
      <c r="AQ37" s="110"/>
      <c r="AR37" s="62"/>
      <c r="AS37" s="62"/>
      <c r="AT37" s="62"/>
      <c r="AU37" s="62"/>
      <c r="AV37" s="62"/>
      <c r="AW37" s="62"/>
      <c r="AX37" s="62"/>
      <c r="AY37" s="62"/>
      <c r="AZ37" s="62"/>
      <c r="BA37" s="62"/>
    </row>
    <row r="38" spans="1:53" ht="12" customHeight="1">
      <c r="A38" s="1666"/>
      <c r="B38" s="124"/>
      <c r="C38" s="62"/>
      <c r="D38" s="62"/>
      <c r="E38" s="107"/>
      <c r="F38" s="124"/>
      <c r="G38" s="62"/>
      <c r="H38" s="107"/>
      <c r="I38" s="124"/>
      <c r="J38" s="62"/>
      <c r="K38" s="62"/>
      <c r="L38" s="107"/>
      <c r="M38" s="124"/>
      <c r="N38" s="62"/>
      <c r="O38" s="62"/>
      <c r="P38" s="107"/>
      <c r="Q38" s="62"/>
      <c r="R38" s="694" t="s">
        <v>3</v>
      </c>
      <c r="S38" s="62" t="s">
        <v>1630</v>
      </c>
      <c r="T38" s="62"/>
      <c r="U38" s="62"/>
      <c r="V38" s="62"/>
      <c r="W38" s="62"/>
      <c r="X38" s="62"/>
      <c r="Y38" s="62"/>
      <c r="Z38" s="62"/>
      <c r="AA38" s="62"/>
      <c r="AB38" s="62"/>
      <c r="AC38" s="62"/>
      <c r="AD38" s="62"/>
      <c r="AE38" s="62"/>
      <c r="AF38" s="62"/>
      <c r="AG38" s="62"/>
      <c r="AH38" s="62"/>
      <c r="AI38" s="62"/>
      <c r="AJ38" s="107"/>
      <c r="AK38" s="109"/>
      <c r="AL38" s="63"/>
      <c r="AM38" s="63"/>
      <c r="AN38" s="63"/>
      <c r="AO38" s="124"/>
      <c r="AP38" s="62"/>
      <c r="AQ38" s="110"/>
      <c r="AR38" s="62"/>
      <c r="AS38" s="62"/>
      <c r="AT38" s="62" t="s">
        <v>1631</v>
      </c>
      <c r="AU38" s="62" t="s">
        <v>629</v>
      </c>
      <c r="AV38" s="62" t="s">
        <v>1632</v>
      </c>
      <c r="AW38" s="62" t="s">
        <v>1633</v>
      </c>
      <c r="AX38" s="62" t="s">
        <v>1634</v>
      </c>
      <c r="AY38" s="62" t="s">
        <v>1635</v>
      </c>
      <c r="AZ38" s="62" t="s">
        <v>1636</v>
      </c>
      <c r="BA38" s="62"/>
    </row>
    <row r="39" spans="1:53" ht="12" customHeight="1">
      <c r="A39" s="1666"/>
      <c r="B39" s="124"/>
      <c r="C39" s="62"/>
      <c r="D39" s="62"/>
      <c r="E39" s="107"/>
      <c r="F39" s="124"/>
      <c r="G39" s="62"/>
      <c r="H39" s="107"/>
      <c r="I39" s="109"/>
      <c r="J39" s="63"/>
      <c r="K39" s="63"/>
      <c r="L39" s="190"/>
      <c r="M39" s="124"/>
      <c r="N39" s="62"/>
      <c r="O39" s="62"/>
      <c r="P39" s="107"/>
      <c r="Q39" s="62"/>
      <c r="R39" s="694" t="s">
        <v>1068</v>
      </c>
      <c r="S39" s="62" t="s">
        <v>1637</v>
      </c>
      <c r="T39" s="62"/>
      <c r="U39" s="62"/>
      <c r="V39" s="62"/>
      <c r="W39" s="62"/>
      <c r="X39" s="62"/>
      <c r="Y39" s="62"/>
      <c r="Z39" s="62"/>
      <c r="AA39" s="62"/>
      <c r="AB39" s="62"/>
      <c r="AC39" s="62"/>
      <c r="AD39" s="62"/>
      <c r="AE39" s="62"/>
      <c r="AF39" s="665"/>
      <c r="AG39" s="665"/>
      <c r="AH39" s="62"/>
      <c r="AI39" s="62"/>
      <c r="AJ39" s="107"/>
      <c r="AK39" s="109"/>
      <c r="AL39" s="63"/>
      <c r="AM39" s="63"/>
      <c r="AN39" s="63"/>
      <c r="AO39" s="124"/>
      <c r="AP39" s="62"/>
      <c r="AQ39" s="110"/>
      <c r="AR39" s="62"/>
      <c r="AS39" s="62"/>
      <c r="AT39" s="62"/>
      <c r="AU39" s="62"/>
      <c r="AV39" s="62"/>
      <c r="AW39" s="62"/>
      <c r="AX39" s="62"/>
      <c r="AY39" s="62"/>
      <c r="AZ39" s="62"/>
      <c r="BA39" s="62"/>
    </row>
    <row r="40" spans="1:53" ht="12" customHeight="1">
      <c r="A40" s="1666"/>
      <c r="B40" s="124"/>
      <c r="C40" s="62"/>
      <c r="D40" s="62"/>
      <c r="E40" s="107"/>
      <c r="F40" s="124"/>
      <c r="G40" s="62"/>
      <c r="H40" s="107"/>
      <c r="I40" s="109"/>
      <c r="J40" s="63"/>
      <c r="K40" s="63"/>
      <c r="L40" s="190"/>
      <c r="M40" s="124"/>
      <c r="N40" s="62"/>
      <c r="O40" s="62"/>
      <c r="P40" s="107"/>
      <c r="Q40" s="62"/>
      <c r="R40" s="694" t="s">
        <v>1675</v>
      </c>
      <c r="S40" s="62" t="s">
        <v>1638</v>
      </c>
      <c r="T40" s="62"/>
      <c r="U40" s="62"/>
      <c r="V40" s="62"/>
      <c r="W40" s="62"/>
      <c r="X40" s="62"/>
      <c r="Y40" s="62"/>
      <c r="Z40" s="62"/>
      <c r="AA40" s="62"/>
      <c r="AB40" s="62"/>
      <c r="AC40" s="665"/>
      <c r="AD40" s="665"/>
      <c r="AE40" s="62"/>
      <c r="AF40" s="665"/>
      <c r="AG40" s="62"/>
      <c r="AH40" s="62"/>
      <c r="AI40" s="62"/>
      <c r="AJ40" s="107"/>
      <c r="AK40" s="109"/>
      <c r="AL40" s="63"/>
      <c r="AM40" s="63"/>
      <c r="AN40" s="63"/>
      <c r="AO40" s="124"/>
      <c r="AP40" s="62"/>
      <c r="AQ40" s="110"/>
      <c r="AR40" s="62"/>
      <c r="AS40" s="62"/>
      <c r="AT40" s="62"/>
      <c r="AU40" s="62"/>
      <c r="AV40" s="62"/>
      <c r="AW40" s="62"/>
      <c r="AX40" s="62"/>
      <c r="AY40" s="62"/>
      <c r="AZ40" s="62"/>
      <c r="BA40" s="62"/>
    </row>
    <row r="41" spans="1:53" ht="12" customHeight="1">
      <c r="A41" s="1666"/>
      <c r="B41" s="124"/>
      <c r="C41" s="62"/>
      <c r="D41" s="62"/>
      <c r="E41" s="107"/>
      <c r="F41" s="124"/>
      <c r="G41" s="62"/>
      <c r="H41" s="107"/>
      <c r="I41" s="124"/>
      <c r="J41" s="62"/>
      <c r="K41" s="62"/>
      <c r="L41" s="107"/>
      <c r="M41" s="124"/>
      <c r="N41" s="62"/>
      <c r="O41" s="62"/>
      <c r="P41" s="107"/>
      <c r="Q41" s="192"/>
      <c r="R41" s="751" t="s">
        <v>1211</v>
      </c>
      <c r="S41" s="192" t="s">
        <v>1715</v>
      </c>
      <c r="T41" s="192"/>
      <c r="U41" s="192"/>
      <c r="V41" s="192"/>
      <c r="W41" s="192"/>
      <c r="X41" s="192"/>
      <c r="Y41" s="192"/>
      <c r="Z41" s="192"/>
      <c r="AA41" s="192"/>
      <c r="AB41" s="192"/>
      <c r="AC41" s="192"/>
      <c r="AD41" s="192"/>
      <c r="AE41" s="192"/>
      <c r="AF41" s="192"/>
      <c r="AG41" s="192"/>
      <c r="AH41" s="192"/>
      <c r="AI41" s="192"/>
      <c r="AJ41" s="666"/>
      <c r="AK41" s="109"/>
      <c r="AL41" s="63"/>
      <c r="AM41" s="63"/>
      <c r="AN41" s="63"/>
      <c r="AO41" s="124"/>
      <c r="AP41" s="62"/>
      <c r="AQ41" s="110"/>
      <c r="AR41" s="62"/>
      <c r="AS41" s="62"/>
      <c r="AT41" s="62"/>
      <c r="AU41" s="62"/>
      <c r="AV41" s="62"/>
      <c r="AW41" s="62"/>
      <c r="AX41" s="62"/>
      <c r="AY41" s="62"/>
      <c r="AZ41" s="62"/>
      <c r="BA41" s="62"/>
    </row>
    <row r="42" spans="1:53" ht="12" customHeight="1">
      <c r="A42" s="1666"/>
      <c r="B42" s="124"/>
      <c r="C42" s="62"/>
      <c r="D42" s="62"/>
      <c r="E42" s="107"/>
      <c r="F42" s="124"/>
      <c r="G42" s="62"/>
      <c r="H42" s="107"/>
      <c r="I42" s="124"/>
      <c r="J42" s="62"/>
      <c r="K42" s="62"/>
      <c r="L42" s="107"/>
      <c r="M42" s="124"/>
      <c r="N42" s="62"/>
      <c r="O42" s="62"/>
      <c r="P42" s="107"/>
      <c r="Q42" s="62" t="s">
        <v>417</v>
      </c>
      <c r="R42" s="62" t="s">
        <v>1644</v>
      </c>
      <c r="S42" s="62"/>
      <c r="T42" s="62"/>
      <c r="U42" s="62"/>
      <c r="V42" s="62"/>
      <c r="W42" s="62"/>
      <c r="X42" s="62"/>
      <c r="Y42" s="62"/>
      <c r="Z42" s="62"/>
      <c r="AA42" s="62"/>
      <c r="AB42" s="62"/>
      <c r="AC42" s="62"/>
      <c r="AD42" s="62"/>
      <c r="AE42" s="62"/>
      <c r="AF42" s="62"/>
      <c r="AG42" s="62"/>
      <c r="AH42" s="62"/>
      <c r="AI42" s="62"/>
      <c r="AJ42" s="107"/>
      <c r="AK42" s="109"/>
      <c r="AL42" s="63"/>
      <c r="AM42" s="63"/>
      <c r="AN42" s="63"/>
      <c r="AO42" s="124"/>
      <c r="AP42" s="62"/>
      <c r="AQ42" s="110"/>
      <c r="AR42" s="62"/>
      <c r="AS42" s="62"/>
      <c r="AT42" s="62"/>
      <c r="AU42" s="62"/>
      <c r="AV42" s="62"/>
      <c r="AW42" s="62"/>
      <c r="AX42" s="62"/>
      <c r="AY42" s="62"/>
      <c r="AZ42" s="62"/>
      <c r="BA42" s="62"/>
    </row>
    <row r="43" spans="1:53" ht="12" customHeight="1">
      <c r="A43" s="1666"/>
      <c r="B43" s="124"/>
      <c r="C43" s="62"/>
      <c r="D43" s="62"/>
      <c r="E43" s="107"/>
      <c r="F43" s="124"/>
      <c r="G43" s="62"/>
      <c r="H43" s="107"/>
      <c r="I43" s="124"/>
      <c r="J43" s="62"/>
      <c r="K43" s="62"/>
      <c r="L43" s="107"/>
      <c r="M43" s="124"/>
      <c r="N43" s="62"/>
      <c r="O43" s="62"/>
      <c r="P43" s="107"/>
      <c r="Q43" s="62"/>
      <c r="R43" s="694" t="s">
        <v>1615</v>
      </c>
      <c r="S43" s="62" t="s">
        <v>1640</v>
      </c>
      <c r="T43" s="62"/>
      <c r="U43" s="62"/>
      <c r="V43" s="125" t="s">
        <v>416</v>
      </c>
      <c r="W43" s="1699"/>
      <c r="X43" s="1699"/>
      <c r="Y43" s="1699"/>
      <c r="Z43" s="1699"/>
      <c r="AA43" s="1699"/>
      <c r="AB43" s="1699"/>
      <c r="AC43" s="1699"/>
      <c r="AD43" s="1699"/>
      <c r="AE43" s="1699"/>
      <c r="AF43" s="1699"/>
      <c r="AG43" s="62" t="s">
        <v>998</v>
      </c>
      <c r="AH43" s="62"/>
      <c r="AI43" s="62"/>
      <c r="AJ43" s="62"/>
      <c r="AK43" s="109"/>
      <c r="AL43" s="63"/>
      <c r="AM43" s="63"/>
      <c r="AN43" s="63"/>
      <c r="AO43" s="124"/>
      <c r="AP43" s="62"/>
      <c r="AQ43" s="110"/>
      <c r="AR43" s="62"/>
      <c r="AS43" s="62"/>
      <c r="AT43" s="62"/>
      <c r="AU43" s="62"/>
      <c r="AV43" s="62"/>
      <c r="AW43" s="62"/>
      <c r="AX43" s="62"/>
      <c r="AY43" s="62"/>
      <c r="AZ43" s="62"/>
      <c r="BA43" s="62"/>
    </row>
    <row r="44" spans="1:53" ht="12" customHeight="1">
      <c r="A44" s="1666"/>
      <c r="B44" s="124"/>
      <c r="C44" s="62"/>
      <c r="D44" s="62"/>
      <c r="E44" s="107"/>
      <c r="F44" s="124"/>
      <c r="G44" s="62"/>
      <c r="H44" s="107"/>
      <c r="I44" s="124"/>
      <c r="J44" s="62"/>
      <c r="K44" s="62"/>
      <c r="L44" s="107"/>
      <c r="M44" s="124"/>
      <c r="N44" s="62"/>
      <c r="O44" s="62"/>
      <c r="P44" s="107"/>
      <c r="Q44" s="62"/>
      <c r="R44" s="694" t="s">
        <v>1675</v>
      </c>
      <c r="S44" s="62" t="s">
        <v>1641</v>
      </c>
      <c r="T44" s="62"/>
      <c r="U44" s="62"/>
      <c r="V44" s="125" t="s">
        <v>416</v>
      </c>
      <c r="W44" s="1699"/>
      <c r="X44" s="1699"/>
      <c r="Y44" s="1699"/>
      <c r="Z44" s="1699"/>
      <c r="AA44" s="1699"/>
      <c r="AB44" s="1699"/>
      <c r="AC44" s="1699"/>
      <c r="AD44" s="1699"/>
      <c r="AE44" s="1699"/>
      <c r="AF44" s="1699"/>
      <c r="AG44" s="62" t="s">
        <v>998</v>
      </c>
      <c r="AH44" s="62"/>
      <c r="AI44" s="62"/>
      <c r="AJ44" s="62"/>
      <c r="AK44" s="109"/>
      <c r="AL44" s="63"/>
      <c r="AM44" s="63"/>
      <c r="AN44" s="63"/>
      <c r="AO44" s="124"/>
      <c r="AP44" s="62"/>
      <c r="AQ44" s="110"/>
      <c r="AR44" s="62"/>
      <c r="AS44" s="62"/>
      <c r="AT44" s="62"/>
      <c r="AU44" s="62"/>
      <c r="AV44" s="62"/>
      <c r="AW44" s="62"/>
      <c r="AX44" s="62"/>
      <c r="AY44" s="62"/>
      <c r="AZ44" s="62"/>
      <c r="BA44" s="62"/>
    </row>
    <row r="45" spans="1:53" ht="12" customHeight="1">
      <c r="A45" s="1666"/>
      <c r="B45" s="124"/>
      <c r="C45" s="62"/>
      <c r="D45" s="62"/>
      <c r="E45" s="107"/>
      <c r="F45" s="124"/>
      <c r="G45" s="62"/>
      <c r="H45" s="107"/>
      <c r="I45" s="124"/>
      <c r="J45" s="62"/>
      <c r="K45" s="62"/>
      <c r="L45" s="107"/>
      <c r="M45" s="124"/>
      <c r="N45" s="62"/>
      <c r="O45" s="62"/>
      <c r="P45" s="107"/>
      <c r="Q45" s="62"/>
      <c r="R45" s="694" t="s">
        <v>1675</v>
      </c>
      <c r="S45" s="62" t="s">
        <v>404</v>
      </c>
      <c r="T45" s="62"/>
      <c r="U45" s="62"/>
      <c r="V45" s="125" t="s">
        <v>1204</v>
      </c>
      <c r="W45" s="1699"/>
      <c r="X45" s="1699"/>
      <c r="Y45" s="1699"/>
      <c r="Z45" s="1699"/>
      <c r="AA45" s="1699"/>
      <c r="AB45" s="1699"/>
      <c r="AC45" s="1699"/>
      <c r="AD45" s="1699"/>
      <c r="AE45" s="1699"/>
      <c r="AF45" s="1699"/>
      <c r="AG45" s="62" t="s">
        <v>1205</v>
      </c>
      <c r="AH45" s="62"/>
      <c r="AI45" s="62"/>
      <c r="AJ45" s="107"/>
      <c r="AK45" s="109"/>
      <c r="AL45" s="63"/>
      <c r="AM45" s="63"/>
      <c r="AN45" s="63"/>
      <c r="AO45" s="124"/>
      <c r="AP45" s="62"/>
      <c r="AQ45" s="110"/>
      <c r="AR45" s="62"/>
      <c r="AS45" s="62"/>
      <c r="AT45" s="62"/>
      <c r="AU45" s="62"/>
      <c r="AV45" s="62"/>
      <c r="AW45" s="62"/>
      <c r="AX45" s="62"/>
      <c r="AY45" s="62"/>
      <c r="AZ45" s="62"/>
      <c r="BA45" s="62"/>
    </row>
    <row r="46" spans="1:53" ht="12" customHeight="1">
      <c r="A46" s="1666"/>
      <c r="B46" s="124"/>
      <c r="C46" s="62"/>
      <c r="D46" s="62"/>
      <c r="E46" s="107"/>
      <c r="F46" s="164"/>
      <c r="G46" s="108"/>
      <c r="H46" s="112"/>
      <c r="I46" s="124"/>
      <c r="J46" s="62"/>
      <c r="K46" s="62"/>
      <c r="L46" s="107"/>
      <c r="M46" s="127"/>
      <c r="N46" s="116"/>
      <c r="O46" s="116"/>
      <c r="P46" s="157"/>
      <c r="Q46" s="116"/>
      <c r="R46" s="116"/>
      <c r="S46" s="116" t="s">
        <v>1642</v>
      </c>
      <c r="T46" s="116"/>
      <c r="U46" s="116"/>
      <c r="V46" s="116"/>
      <c r="W46" s="116"/>
      <c r="X46" s="116"/>
      <c r="Y46" s="116"/>
      <c r="Z46" s="116"/>
      <c r="AA46" s="116" t="s">
        <v>1616</v>
      </c>
      <c r="AB46" s="1813"/>
      <c r="AC46" s="1813"/>
      <c r="AD46" s="1813"/>
      <c r="AE46" s="1813"/>
      <c r="AF46" s="116" t="s">
        <v>1617</v>
      </c>
      <c r="AG46" s="116"/>
      <c r="AH46" s="116"/>
      <c r="AI46" s="116"/>
      <c r="AJ46" s="157"/>
      <c r="AK46" s="117"/>
      <c r="AL46" s="118"/>
      <c r="AM46" s="118"/>
      <c r="AN46" s="118"/>
      <c r="AO46" s="127"/>
      <c r="AP46" s="116"/>
      <c r="AQ46" s="119"/>
      <c r="AR46" s="62"/>
      <c r="AS46" s="62"/>
      <c r="AT46" s="62"/>
      <c r="AU46" s="62"/>
      <c r="AV46" s="62"/>
      <c r="AW46" s="62"/>
      <c r="AX46" s="62"/>
      <c r="AY46" s="62"/>
      <c r="AZ46" s="62"/>
      <c r="BA46" s="62"/>
    </row>
    <row r="47" spans="1:53" ht="12" customHeight="1">
      <c r="A47" s="1666"/>
      <c r="B47" s="124"/>
      <c r="C47" s="62"/>
      <c r="D47" s="62"/>
      <c r="E47" s="107"/>
      <c r="F47" s="164"/>
      <c r="G47" s="108"/>
      <c r="H47" s="112"/>
      <c r="I47" s="124"/>
      <c r="J47" s="62"/>
      <c r="K47" s="62"/>
      <c r="L47" s="107"/>
      <c r="M47" s="143" t="s">
        <v>1645</v>
      </c>
      <c r="N47" s="113"/>
      <c r="O47" s="113"/>
      <c r="P47" s="115"/>
      <c r="Q47" s="62" t="s">
        <v>1612</v>
      </c>
      <c r="R47" s="62"/>
      <c r="S47" s="62"/>
      <c r="T47" s="62"/>
      <c r="U47" s="62"/>
      <c r="V47" s="62"/>
      <c r="W47" s="62"/>
      <c r="X47" s="62"/>
      <c r="Y47" s="62"/>
      <c r="Z47" s="62"/>
      <c r="AA47" s="62"/>
      <c r="AB47" s="108"/>
      <c r="AC47" s="108"/>
      <c r="AD47" s="108"/>
      <c r="AE47" s="108"/>
      <c r="AF47" s="62"/>
      <c r="AG47" s="62"/>
      <c r="AH47" s="62"/>
      <c r="AI47" s="62"/>
      <c r="AJ47" s="107"/>
      <c r="AK47" s="696" t="s">
        <v>1085</v>
      </c>
      <c r="AL47" s="158" t="s">
        <v>1110</v>
      </c>
      <c r="AM47" s="63"/>
      <c r="AN47" s="63"/>
      <c r="AO47" s="143"/>
      <c r="AP47" s="113"/>
      <c r="AQ47" s="537"/>
      <c r="AR47" s="62"/>
      <c r="AS47" s="62"/>
      <c r="AT47" s="62"/>
      <c r="AU47" s="62"/>
      <c r="AV47" s="62"/>
      <c r="AW47" s="62"/>
      <c r="AX47" s="62"/>
      <c r="AY47" s="62"/>
      <c r="AZ47" s="62"/>
      <c r="BA47" s="62"/>
    </row>
    <row r="48" spans="1:53" ht="12" customHeight="1">
      <c r="A48" s="1666"/>
      <c r="B48" s="124"/>
      <c r="C48" s="62"/>
      <c r="D48" s="62"/>
      <c r="E48" s="107"/>
      <c r="F48" s="124"/>
      <c r="G48" s="62"/>
      <c r="H48" s="107"/>
      <c r="I48" s="124"/>
      <c r="J48" s="62"/>
      <c r="K48" s="62"/>
      <c r="L48" s="107"/>
      <c r="M48" s="124"/>
      <c r="N48" s="62"/>
      <c r="O48" s="62"/>
      <c r="P48" s="107"/>
      <c r="Q48" s="62" t="s">
        <v>131</v>
      </c>
      <c r="R48" s="63" t="s">
        <v>1646</v>
      </c>
      <c r="S48" s="62"/>
      <c r="T48" s="62"/>
      <c r="U48" s="62"/>
      <c r="V48" s="62"/>
      <c r="W48" s="62"/>
      <c r="X48" s="62"/>
      <c r="Y48" s="62"/>
      <c r="Z48" s="62"/>
      <c r="AA48" s="62"/>
      <c r="AB48" s="62"/>
      <c r="AC48" s="62"/>
      <c r="AD48" s="62"/>
      <c r="AE48" s="62"/>
      <c r="AF48" s="62"/>
      <c r="AG48" s="125"/>
      <c r="AH48" s="125"/>
      <c r="AI48" s="125"/>
      <c r="AJ48" s="107"/>
      <c r="AK48" s="693" t="s">
        <v>1085</v>
      </c>
      <c r="AL48" s="63" t="s">
        <v>1209</v>
      </c>
      <c r="AM48" s="63"/>
      <c r="AN48" s="63"/>
      <c r="AO48" s="124"/>
      <c r="AP48" s="62"/>
      <c r="AQ48" s="110"/>
      <c r="AR48" s="62"/>
      <c r="AS48" s="62"/>
      <c r="AT48" s="62"/>
      <c r="AU48" s="62"/>
      <c r="AV48" s="62"/>
      <c r="AW48" s="62"/>
      <c r="AX48" s="62"/>
      <c r="AY48" s="62"/>
      <c r="AZ48" s="62"/>
      <c r="BA48" s="62"/>
    </row>
    <row r="49" spans="1:53" ht="12" customHeight="1">
      <c r="A49" s="1666"/>
      <c r="B49" s="124"/>
      <c r="C49" s="62"/>
      <c r="D49" s="62"/>
      <c r="E49" s="107"/>
      <c r="F49" s="124"/>
      <c r="G49" s="62"/>
      <c r="H49" s="107"/>
      <c r="I49" s="124"/>
      <c r="J49" s="62"/>
      <c r="K49" s="62"/>
      <c r="L49" s="107"/>
      <c r="M49" s="124"/>
      <c r="N49" s="62"/>
      <c r="O49" s="62"/>
      <c r="P49" s="107"/>
      <c r="Q49" s="62"/>
      <c r="R49" s="62"/>
      <c r="S49" s="62"/>
      <c r="T49" s="62"/>
      <c r="U49" s="62"/>
      <c r="V49" s="62"/>
      <c r="W49" s="62"/>
      <c r="X49" s="62"/>
      <c r="Y49" s="62"/>
      <c r="Z49" s="125" t="s">
        <v>1354</v>
      </c>
      <c r="AA49" s="1656"/>
      <c r="AB49" s="1656"/>
      <c r="AC49" s="1656"/>
      <c r="AD49" s="1656"/>
      <c r="AE49" s="62"/>
      <c r="AF49" s="62"/>
      <c r="AG49" s="125" t="s">
        <v>1473</v>
      </c>
      <c r="AH49" s="125"/>
      <c r="AI49" s="125"/>
      <c r="AJ49" s="107"/>
      <c r="AK49" s="693" t="s">
        <v>1085</v>
      </c>
      <c r="AL49" s="63" t="s">
        <v>393</v>
      </c>
      <c r="AM49" s="63"/>
      <c r="AN49" s="63"/>
      <c r="AO49" s="124"/>
      <c r="AP49" s="62"/>
      <c r="AQ49" s="110"/>
      <c r="AR49" s="62"/>
      <c r="AS49" s="62"/>
      <c r="AT49" s="62"/>
      <c r="AU49" s="62"/>
      <c r="AV49" s="62"/>
      <c r="AW49" s="62"/>
      <c r="AX49" s="62"/>
      <c r="AY49" s="62"/>
      <c r="AZ49" s="62"/>
      <c r="BA49" s="62"/>
    </row>
    <row r="50" spans="1:53" ht="12" customHeight="1">
      <c r="A50" s="1666"/>
      <c r="B50" s="124"/>
      <c r="C50" s="62"/>
      <c r="D50" s="62"/>
      <c r="E50" s="107"/>
      <c r="F50" s="124"/>
      <c r="G50" s="62"/>
      <c r="H50" s="107"/>
      <c r="I50" s="124"/>
      <c r="J50" s="62"/>
      <c r="K50" s="62"/>
      <c r="L50" s="107"/>
      <c r="M50" s="124"/>
      <c r="N50" s="62"/>
      <c r="O50" s="62"/>
      <c r="P50" s="107"/>
      <c r="Q50" s="62" t="s">
        <v>495</v>
      </c>
      <c r="R50" s="63" t="s">
        <v>1474</v>
      </c>
      <c r="S50" s="62"/>
      <c r="T50" s="62"/>
      <c r="U50" s="62"/>
      <c r="V50" s="62"/>
      <c r="W50" s="62"/>
      <c r="X50" s="62"/>
      <c r="Y50" s="62"/>
      <c r="Z50" s="125" t="s">
        <v>265</v>
      </c>
      <c r="AA50" s="1656"/>
      <c r="AB50" s="1656"/>
      <c r="AC50" s="1656"/>
      <c r="AD50" s="1656"/>
      <c r="AE50" s="62"/>
      <c r="AF50" s="62"/>
      <c r="AG50" s="125" t="s">
        <v>1475</v>
      </c>
      <c r="AH50" s="125"/>
      <c r="AI50" s="125"/>
      <c r="AJ50" s="107"/>
      <c r="AK50" s="693" t="s">
        <v>1085</v>
      </c>
      <c r="AL50" s="63" t="s">
        <v>1476</v>
      </c>
      <c r="AM50" s="63"/>
      <c r="AN50" s="63"/>
      <c r="AO50" s="124"/>
      <c r="AP50" s="62"/>
      <c r="AQ50" s="110"/>
      <c r="AR50" s="62"/>
      <c r="AS50" s="62"/>
      <c r="AT50" s="62"/>
      <c r="AU50" s="62"/>
      <c r="AV50" s="62"/>
      <c r="AW50" s="62"/>
      <c r="AX50" s="62"/>
      <c r="AY50" s="62"/>
      <c r="AZ50" s="62"/>
      <c r="BA50" s="62"/>
    </row>
    <row r="51" spans="1:53" ht="12" customHeight="1">
      <c r="A51" s="1666"/>
      <c r="B51" s="124"/>
      <c r="C51" s="62"/>
      <c r="D51" s="62"/>
      <c r="E51" s="107"/>
      <c r="F51" s="124"/>
      <c r="G51" s="62"/>
      <c r="H51" s="107"/>
      <c r="I51" s="124"/>
      <c r="J51" s="62"/>
      <c r="K51" s="62"/>
      <c r="L51" s="107"/>
      <c r="M51" s="124"/>
      <c r="N51" s="62"/>
      <c r="O51" s="62"/>
      <c r="P51" s="107"/>
      <c r="Q51" s="62"/>
      <c r="R51" s="125" t="s">
        <v>1477</v>
      </c>
      <c r="S51" s="63" t="s">
        <v>1647</v>
      </c>
      <c r="T51" s="62"/>
      <c r="U51" s="62"/>
      <c r="V51" s="62"/>
      <c r="W51" s="62"/>
      <c r="X51" s="62"/>
      <c r="Y51" s="62"/>
      <c r="Z51" s="125" t="s">
        <v>1616</v>
      </c>
      <c r="AA51" s="1656"/>
      <c r="AB51" s="1656"/>
      <c r="AC51" s="1656"/>
      <c r="AD51" s="1656"/>
      <c r="AE51" s="62"/>
      <c r="AF51" s="62"/>
      <c r="AG51" s="125" t="s">
        <v>1478</v>
      </c>
      <c r="AH51" s="125"/>
      <c r="AI51" s="125"/>
      <c r="AJ51" s="62"/>
      <c r="AK51" s="109"/>
      <c r="AL51" s="63"/>
      <c r="AM51" s="63"/>
      <c r="AN51" s="63"/>
      <c r="AO51" s="124"/>
      <c r="AP51" s="62"/>
      <c r="AQ51" s="110"/>
      <c r="AR51" s="62"/>
      <c r="AS51" s="62"/>
      <c r="AT51" s="62"/>
      <c r="AU51" s="62"/>
      <c r="AV51" s="62"/>
      <c r="AW51" s="62"/>
      <c r="AX51" s="62"/>
      <c r="AY51" s="62"/>
      <c r="AZ51" s="62"/>
      <c r="BA51" s="62"/>
    </row>
    <row r="52" spans="1:53" ht="12" customHeight="1">
      <c r="A52" s="1666"/>
      <c r="B52" s="124"/>
      <c r="C52" s="62"/>
      <c r="D52" s="62"/>
      <c r="E52" s="107"/>
      <c r="F52" s="124"/>
      <c r="G52" s="62"/>
      <c r="H52" s="107"/>
      <c r="I52" s="124"/>
      <c r="J52" s="62"/>
      <c r="K52" s="62"/>
      <c r="L52" s="107"/>
      <c r="M52" s="124"/>
      <c r="N52" s="62"/>
      <c r="O52" s="62"/>
      <c r="P52" s="107"/>
      <c r="Q52" s="62"/>
      <c r="R52" s="125" t="s">
        <v>1479</v>
      </c>
      <c r="S52" s="63" t="s">
        <v>1480</v>
      </c>
      <c r="T52" s="62"/>
      <c r="U52" s="62"/>
      <c r="V52" s="62"/>
      <c r="W52" s="62"/>
      <c r="X52" s="62"/>
      <c r="Y52" s="62"/>
      <c r="Z52" s="125" t="s">
        <v>1722</v>
      </c>
      <c r="AA52" s="1656"/>
      <c r="AB52" s="1656"/>
      <c r="AC52" s="1656"/>
      <c r="AD52" s="1656"/>
      <c r="AE52" s="62"/>
      <c r="AF52" s="62"/>
      <c r="AG52" s="125" t="s">
        <v>1481</v>
      </c>
      <c r="AH52" s="125"/>
      <c r="AI52" s="125"/>
      <c r="AJ52" s="62"/>
      <c r="AK52" s="109"/>
      <c r="AL52" s="63"/>
      <c r="AM52" s="63"/>
      <c r="AN52" s="63"/>
      <c r="AO52" s="124"/>
      <c r="AP52" s="62"/>
      <c r="AQ52" s="110"/>
      <c r="AR52" s="62"/>
      <c r="AS52" s="62"/>
      <c r="AT52" s="62"/>
      <c r="AU52" s="62"/>
      <c r="AV52" s="62"/>
      <c r="AW52" s="62"/>
      <c r="AX52" s="62"/>
      <c r="AY52" s="62"/>
      <c r="AZ52" s="62"/>
      <c r="BA52" s="62"/>
    </row>
    <row r="53" spans="1:53" ht="12" customHeight="1">
      <c r="A53" s="1666"/>
      <c r="B53" s="124"/>
      <c r="C53" s="62"/>
      <c r="D53" s="62"/>
      <c r="E53" s="107"/>
      <c r="F53" s="124"/>
      <c r="G53" s="62"/>
      <c r="H53" s="107"/>
      <c r="I53" s="124"/>
      <c r="J53" s="62"/>
      <c r="K53" s="62"/>
      <c r="L53" s="107"/>
      <c r="M53" s="124"/>
      <c r="N53" s="62"/>
      <c r="O53" s="62"/>
      <c r="P53" s="107"/>
      <c r="Q53" s="62"/>
      <c r="R53" s="125" t="s">
        <v>1482</v>
      </c>
      <c r="S53" s="63" t="s">
        <v>1483</v>
      </c>
      <c r="T53" s="62"/>
      <c r="U53" s="62"/>
      <c r="V53" s="62"/>
      <c r="W53" s="62"/>
      <c r="X53" s="62"/>
      <c r="Y53" s="62"/>
      <c r="Z53" s="125"/>
      <c r="AA53" s="62"/>
      <c r="AB53" s="62"/>
      <c r="AC53" s="62"/>
      <c r="AD53" s="62"/>
      <c r="AE53" s="62"/>
      <c r="AF53" s="62"/>
      <c r="AG53" s="125"/>
      <c r="AH53" s="125"/>
      <c r="AI53" s="125"/>
      <c r="AJ53" s="62"/>
      <c r="AK53" s="109"/>
      <c r="AL53" s="63"/>
      <c r="AM53" s="63"/>
      <c r="AN53" s="63"/>
      <c r="AO53" s="124"/>
      <c r="AP53" s="62"/>
      <c r="AQ53" s="110"/>
      <c r="AR53" s="62"/>
      <c r="AS53" s="62"/>
      <c r="AT53" s="62"/>
      <c r="AU53" s="62"/>
      <c r="AV53" s="62"/>
      <c r="AW53" s="62"/>
      <c r="AX53" s="62"/>
      <c r="AY53" s="62"/>
      <c r="AZ53" s="62"/>
      <c r="BA53" s="62"/>
    </row>
    <row r="54" spans="1:53" ht="12" customHeight="1">
      <c r="A54" s="1666"/>
      <c r="B54" s="124"/>
      <c r="C54" s="62"/>
      <c r="D54" s="62"/>
      <c r="E54" s="107"/>
      <c r="F54" s="124"/>
      <c r="G54" s="62"/>
      <c r="H54" s="107"/>
      <c r="I54" s="124"/>
      <c r="J54" s="62"/>
      <c r="K54" s="62"/>
      <c r="L54" s="107"/>
      <c r="M54" s="124"/>
      <c r="N54" s="62"/>
      <c r="O54" s="62"/>
      <c r="P54" s="107"/>
      <c r="Q54" s="62"/>
      <c r="R54" s="62"/>
      <c r="S54" s="62"/>
      <c r="T54" s="62"/>
      <c r="U54" s="62"/>
      <c r="V54" s="62"/>
      <c r="W54" s="62"/>
      <c r="X54" s="62"/>
      <c r="Y54" s="62"/>
      <c r="Z54" s="125" t="s">
        <v>1373</v>
      </c>
      <c r="AA54" s="1656"/>
      <c r="AB54" s="1656"/>
      <c r="AC54" s="1656"/>
      <c r="AD54" s="1656"/>
      <c r="AE54" s="62"/>
      <c r="AF54" s="62"/>
      <c r="AG54" s="125" t="s">
        <v>1484</v>
      </c>
      <c r="AH54" s="125"/>
      <c r="AI54" s="125"/>
      <c r="AJ54" s="62"/>
      <c r="AK54" s="109"/>
      <c r="AL54" s="63"/>
      <c r="AM54" s="63"/>
      <c r="AN54" s="63"/>
      <c r="AO54" s="124"/>
      <c r="AP54" s="62"/>
      <c r="AQ54" s="110"/>
      <c r="AR54" s="62"/>
      <c r="AS54" s="62"/>
      <c r="AT54" s="62"/>
      <c r="AU54" s="62"/>
      <c r="AV54" s="62"/>
      <c r="AW54" s="62"/>
      <c r="AX54" s="62"/>
      <c r="AY54" s="62"/>
      <c r="AZ54" s="62"/>
      <c r="BA54" s="62"/>
    </row>
    <row r="55" spans="1:53" ht="12" customHeight="1">
      <c r="A55" s="1666"/>
      <c r="B55" s="124"/>
      <c r="C55" s="62"/>
      <c r="D55" s="62"/>
      <c r="E55" s="107"/>
      <c r="F55" s="124"/>
      <c r="G55" s="62"/>
      <c r="H55" s="107"/>
      <c r="I55" s="124"/>
      <c r="J55" s="62"/>
      <c r="K55" s="62"/>
      <c r="L55" s="107"/>
      <c r="M55" s="124"/>
      <c r="N55" s="62"/>
      <c r="O55" s="62"/>
      <c r="P55" s="107"/>
      <c r="Q55" s="62"/>
      <c r="R55" s="125" t="s">
        <v>1485</v>
      </c>
      <c r="S55" s="63" t="s">
        <v>1648</v>
      </c>
      <c r="T55" s="62"/>
      <c r="U55" s="62"/>
      <c r="V55" s="62"/>
      <c r="W55" s="62"/>
      <c r="X55" s="62"/>
      <c r="Y55" s="62"/>
      <c r="Z55" s="125"/>
      <c r="AA55" s="62"/>
      <c r="AB55" s="62"/>
      <c r="AC55" s="62"/>
      <c r="AD55" s="62"/>
      <c r="AE55" s="62"/>
      <c r="AF55" s="62"/>
      <c r="AG55" s="125"/>
      <c r="AH55" s="125"/>
      <c r="AI55" s="125"/>
      <c r="AJ55" s="62"/>
      <c r="AK55" s="109"/>
      <c r="AL55" s="63"/>
      <c r="AM55" s="63"/>
      <c r="AN55" s="63"/>
      <c r="AO55" s="124"/>
      <c r="AP55" s="62"/>
      <c r="AQ55" s="110"/>
      <c r="AR55" s="62"/>
      <c r="AS55" s="62"/>
      <c r="AT55" s="62"/>
      <c r="AU55" s="62"/>
      <c r="AV55" s="62"/>
      <c r="AW55" s="62"/>
      <c r="AX55" s="62"/>
      <c r="AY55" s="62"/>
      <c r="AZ55" s="62"/>
      <c r="BA55" s="62"/>
    </row>
    <row r="56" spans="1:53" ht="12" customHeight="1">
      <c r="A56" s="1666"/>
      <c r="B56" s="124"/>
      <c r="C56" s="62"/>
      <c r="D56" s="62"/>
      <c r="E56" s="107"/>
      <c r="F56" s="124"/>
      <c r="G56" s="62"/>
      <c r="H56" s="107"/>
      <c r="I56" s="124"/>
      <c r="J56" s="62"/>
      <c r="K56" s="62"/>
      <c r="L56" s="107"/>
      <c r="M56" s="124"/>
      <c r="N56" s="62"/>
      <c r="O56" s="62"/>
      <c r="P56" s="107"/>
      <c r="Q56" s="116" t="s">
        <v>1714</v>
      </c>
      <c r="R56" s="118" t="s">
        <v>1645</v>
      </c>
      <c r="S56" s="116"/>
      <c r="T56" s="116"/>
      <c r="U56" s="116"/>
      <c r="V56" s="116"/>
      <c r="W56" s="116"/>
      <c r="X56" s="116"/>
      <c r="Y56" s="116"/>
      <c r="Z56" s="150" t="s">
        <v>425</v>
      </c>
      <c r="AA56" s="1731"/>
      <c r="AB56" s="1731"/>
      <c r="AC56" s="1731"/>
      <c r="AD56" s="1731"/>
      <c r="AE56" s="116"/>
      <c r="AF56" s="116"/>
      <c r="AG56" s="150" t="s">
        <v>1486</v>
      </c>
      <c r="AH56" s="150"/>
      <c r="AI56" s="150"/>
      <c r="AJ56" s="157"/>
      <c r="AK56" s="109"/>
      <c r="AL56" s="63"/>
      <c r="AM56" s="63"/>
      <c r="AN56" s="63"/>
      <c r="AO56" s="124"/>
      <c r="AP56" s="62"/>
      <c r="AQ56" s="110"/>
      <c r="AR56" s="62"/>
      <c r="AS56" s="62"/>
      <c r="AT56" s="62"/>
      <c r="AU56" s="62"/>
      <c r="AV56" s="62"/>
      <c r="AW56" s="62"/>
      <c r="AX56" s="62"/>
      <c r="AY56" s="62"/>
      <c r="AZ56" s="62"/>
      <c r="BA56" s="62"/>
    </row>
    <row r="57" spans="1:53" ht="12" customHeight="1">
      <c r="A57" s="1666"/>
      <c r="B57" s="124"/>
      <c r="C57" s="62"/>
      <c r="D57" s="62"/>
      <c r="E57" s="107"/>
      <c r="F57" s="124"/>
      <c r="G57" s="62"/>
      <c r="H57" s="107"/>
      <c r="I57" s="124"/>
      <c r="J57" s="62"/>
      <c r="K57" s="62"/>
      <c r="L57" s="107"/>
      <c r="M57" s="124"/>
      <c r="N57" s="62"/>
      <c r="O57" s="62"/>
      <c r="P57" s="107"/>
      <c r="Q57" s="62" t="s">
        <v>1619</v>
      </c>
      <c r="R57" s="62"/>
      <c r="S57" s="62"/>
      <c r="T57" s="62"/>
      <c r="U57" s="62"/>
      <c r="V57" s="62"/>
      <c r="W57" s="62"/>
      <c r="X57" s="62"/>
      <c r="Y57" s="62"/>
      <c r="Z57" s="125"/>
      <c r="AA57" s="62"/>
      <c r="AB57" s="108"/>
      <c r="AC57" s="108"/>
      <c r="AD57" s="108"/>
      <c r="AE57" s="108"/>
      <c r="AF57" s="62"/>
      <c r="AG57" s="62"/>
      <c r="AH57" s="62"/>
      <c r="AI57" s="62"/>
      <c r="AJ57" s="107"/>
      <c r="AK57" s="109"/>
      <c r="AL57" s="63"/>
      <c r="AM57" s="63"/>
      <c r="AN57" s="63"/>
      <c r="AO57" s="124"/>
      <c r="AP57" s="62"/>
      <c r="AQ57" s="110"/>
      <c r="AR57" s="62"/>
      <c r="AS57" s="62"/>
      <c r="AT57" s="62"/>
      <c r="AU57" s="62"/>
      <c r="AV57" s="62"/>
      <c r="AW57" s="62"/>
      <c r="AX57" s="62"/>
      <c r="AY57" s="62"/>
      <c r="AZ57" s="62"/>
      <c r="BA57" s="62"/>
    </row>
    <row r="58" spans="1:53" ht="12" customHeight="1">
      <c r="A58" s="1666"/>
      <c r="B58" s="124"/>
      <c r="C58" s="62"/>
      <c r="D58" s="62"/>
      <c r="E58" s="107"/>
      <c r="F58" s="124"/>
      <c r="G58" s="62"/>
      <c r="H58" s="107"/>
      <c r="I58" s="124"/>
      <c r="J58" s="62"/>
      <c r="K58" s="62"/>
      <c r="L58" s="107"/>
      <c r="M58" s="124"/>
      <c r="N58" s="62"/>
      <c r="O58" s="62"/>
      <c r="P58" s="107"/>
      <c r="Q58" s="62" t="s">
        <v>439</v>
      </c>
      <c r="R58" s="63" t="s">
        <v>1646</v>
      </c>
      <c r="S58" s="62"/>
      <c r="T58" s="62"/>
      <c r="U58" s="62"/>
      <c r="V58" s="62"/>
      <c r="W58" s="62"/>
      <c r="X58" s="62"/>
      <c r="Y58" s="62"/>
      <c r="Z58" s="125"/>
      <c r="AA58" s="62"/>
      <c r="AB58" s="62"/>
      <c r="AC58" s="62"/>
      <c r="AD58" s="62"/>
      <c r="AE58" s="62"/>
      <c r="AF58" s="62"/>
      <c r="AG58" s="125"/>
      <c r="AH58" s="125"/>
      <c r="AI58" s="125"/>
      <c r="AJ58" s="107"/>
      <c r="AK58" s="109"/>
      <c r="AL58" s="63"/>
      <c r="AM58" s="63"/>
      <c r="AN58" s="63"/>
      <c r="AO58" s="124"/>
      <c r="AP58" s="62"/>
      <c r="AQ58" s="110"/>
      <c r="AR58" s="62"/>
      <c r="AS58" s="62"/>
      <c r="AT58" s="62"/>
      <c r="AU58" s="62"/>
      <c r="AV58" s="62"/>
      <c r="AW58" s="62"/>
      <c r="AX58" s="62"/>
      <c r="AY58" s="62"/>
      <c r="AZ58" s="62"/>
      <c r="BA58" s="62"/>
    </row>
    <row r="59" spans="1:53" ht="12" customHeight="1">
      <c r="A59" s="1666"/>
      <c r="B59" s="124"/>
      <c r="C59" s="62"/>
      <c r="D59" s="62"/>
      <c r="E59" s="107"/>
      <c r="F59" s="124"/>
      <c r="G59" s="62"/>
      <c r="H59" s="107"/>
      <c r="I59" s="124"/>
      <c r="J59" s="62"/>
      <c r="K59" s="62"/>
      <c r="L59" s="107"/>
      <c r="M59" s="667"/>
      <c r="N59" s="668"/>
      <c r="O59" s="668"/>
      <c r="P59" s="669"/>
      <c r="Q59" s="62"/>
      <c r="R59" s="62"/>
      <c r="S59" s="62"/>
      <c r="T59" s="62"/>
      <c r="U59" s="62"/>
      <c r="V59" s="62"/>
      <c r="W59" s="62"/>
      <c r="X59" s="62"/>
      <c r="Y59" s="62"/>
      <c r="Z59" s="125" t="s">
        <v>429</v>
      </c>
      <c r="AA59" s="1656"/>
      <c r="AB59" s="1656"/>
      <c r="AC59" s="1656"/>
      <c r="AD59" s="1656"/>
      <c r="AE59" s="62"/>
      <c r="AF59" s="62"/>
      <c r="AG59" s="125" t="s">
        <v>1487</v>
      </c>
      <c r="AH59" s="125"/>
      <c r="AI59" s="125"/>
      <c r="AJ59" s="107"/>
      <c r="AK59" s="109"/>
      <c r="AL59" s="63"/>
      <c r="AM59" s="63"/>
      <c r="AN59" s="63"/>
      <c r="AO59" s="124"/>
      <c r="AP59" s="62"/>
      <c r="AQ59" s="110"/>
      <c r="AR59" s="62"/>
      <c r="AS59" s="62"/>
      <c r="AT59" s="62"/>
      <c r="AU59" s="62"/>
      <c r="AV59" s="62"/>
      <c r="AW59" s="62"/>
      <c r="AX59" s="62"/>
      <c r="AY59" s="62"/>
      <c r="AZ59" s="62"/>
      <c r="BA59" s="62"/>
    </row>
    <row r="60" spans="1:53" ht="12" customHeight="1">
      <c r="A60" s="1666"/>
      <c r="B60" s="124"/>
      <c r="C60" s="62"/>
      <c r="D60" s="62"/>
      <c r="E60" s="107"/>
      <c r="F60" s="124"/>
      <c r="G60" s="62"/>
      <c r="H60" s="107"/>
      <c r="I60" s="124"/>
      <c r="J60" s="62"/>
      <c r="K60" s="62"/>
      <c r="L60" s="107"/>
      <c r="M60" s="667"/>
      <c r="N60" s="668"/>
      <c r="O60" s="668"/>
      <c r="P60" s="669"/>
      <c r="Q60" s="62" t="s">
        <v>1029</v>
      </c>
      <c r="R60" s="63" t="s">
        <v>1474</v>
      </c>
      <c r="S60" s="62"/>
      <c r="T60" s="62"/>
      <c r="U60" s="62"/>
      <c r="V60" s="62"/>
      <c r="W60" s="62"/>
      <c r="X60" s="62"/>
      <c r="Y60" s="62"/>
      <c r="Z60" s="125" t="s">
        <v>265</v>
      </c>
      <c r="AA60" s="1656"/>
      <c r="AB60" s="1656"/>
      <c r="AC60" s="1656"/>
      <c r="AD60" s="1656"/>
      <c r="AE60" s="62"/>
      <c r="AF60" s="62"/>
      <c r="AG60" s="125" t="s">
        <v>1475</v>
      </c>
      <c r="AH60" s="125"/>
      <c r="AI60" s="125"/>
      <c r="AJ60" s="107"/>
      <c r="AK60" s="109"/>
      <c r="AL60" s="63"/>
      <c r="AM60" s="63"/>
      <c r="AN60" s="63"/>
      <c r="AO60" s="124"/>
      <c r="AP60" s="62"/>
      <c r="AQ60" s="110"/>
      <c r="AR60" s="62"/>
      <c r="AS60" s="62"/>
      <c r="AT60" s="62"/>
      <c r="AU60" s="62"/>
      <c r="AV60" s="62"/>
      <c r="AW60" s="62"/>
      <c r="AX60" s="62"/>
      <c r="AY60" s="62"/>
      <c r="AZ60" s="62"/>
      <c r="BA60" s="62"/>
    </row>
    <row r="61" spans="1:53" ht="12" customHeight="1">
      <c r="A61" s="1666"/>
      <c r="B61" s="124"/>
      <c r="C61" s="62"/>
      <c r="D61" s="62"/>
      <c r="E61" s="107"/>
      <c r="F61" s="124"/>
      <c r="G61" s="62"/>
      <c r="H61" s="107"/>
      <c r="I61" s="124"/>
      <c r="J61" s="62"/>
      <c r="K61" s="62"/>
      <c r="L61" s="107"/>
      <c r="M61" s="667"/>
      <c r="N61" s="668"/>
      <c r="O61" s="668"/>
      <c r="P61" s="669"/>
      <c r="Q61" s="62"/>
      <c r="R61" s="125" t="s">
        <v>1477</v>
      </c>
      <c r="S61" s="63" t="s">
        <v>1647</v>
      </c>
      <c r="T61" s="62"/>
      <c r="U61" s="62"/>
      <c r="V61" s="62"/>
      <c r="W61" s="62"/>
      <c r="X61" s="62"/>
      <c r="Y61" s="62"/>
      <c r="Z61" s="125" t="s">
        <v>1616</v>
      </c>
      <c r="AA61" s="1656"/>
      <c r="AB61" s="1656"/>
      <c r="AC61" s="1656"/>
      <c r="AD61" s="1656"/>
      <c r="AE61" s="62"/>
      <c r="AF61" s="62"/>
      <c r="AG61" s="125" t="s">
        <v>1478</v>
      </c>
      <c r="AH61" s="125"/>
      <c r="AI61" s="125"/>
      <c r="AJ61" s="62"/>
      <c r="AK61" s="109"/>
      <c r="AL61" s="63"/>
      <c r="AM61" s="63"/>
      <c r="AN61" s="63"/>
      <c r="AO61" s="124"/>
      <c r="AP61" s="62"/>
      <c r="AQ61" s="110"/>
      <c r="AR61" s="62"/>
      <c r="AS61" s="62"/>
      <c r="AT61" s="62"/>
      <c r="AU61" s="62"/>
      <c r="AV61" s="62"/>
      <c r="AW61" s="62"/>
      <c r="AX61" s="62"/>
      <c r="AY61" s="62"/>
      <c r="AZ61" s="62"/>
      <c r="BA61" s="62"/>
    </row>
    <row r="62" spans="1:53" ht="12" customHeight="1">
      <c r="A62" s="1666"/>
      <c r="B62" s="124"/>
      <c r="C62" s="62"/>
      <c r="D62" s="62"/>
      <c r="E62" s="107"/>
      <c r="F62" s="124"/>
      <c r="G62" s="62"/>
      <c r="H62" s="107"/>
      <c r="I62" s="124"/>
      <c r="J62" s="62"/>
      <c r="K62" s="62"/>
      <c r="L62" s="107"/>
      <c r="M62" s="667"/>
      <c r="N62" s="668"/>
      <c r="O62" s="668"/>
      <c r="P62" s="669"/>
      <c r="Q62" s="62"/>
      <c r="R62" s="125" t="s">
        <v>1479</v>
      </c>
      <c r="S62" s="63" t="s">
        <v>1480</v>
      </c>
      <c r="T62" s="62"/>
      <c r="U62" s="62"/>
      <c r="V62" s="62"/>
      <c r="W62" s="62"/>
      <c r="X62" s="62"/>
      <c r="Y62" s="62"/>
      <c r="Z62" s="125" t="s">
        <v>1722</v>
      </c>
      <c r="AA62" s="1656"/>
      <c r="AB62" s="1656"/>
      <c r="AC62" s="1656"/>
      <c r="AD62" s="1656"/>
      <c r="AE62" s="62"/>
      <c r="AF62" s="62"/>
      <c r="AG62" s="125" t="s">
        <v>1481</v>
      </c>
      <c r="AH62" s="125"/>
      <c r="AI62" s="125"/>
      <c r="AJ62" s="62"/>
      <c r="AK62" s="109"/>
      <c r="AL62" s="63"/>
      <c r="AM62" s="63"/>
      <c r="AN62" s="63"/>
      <c r="AO62" s="124"/>
      <c r="AP62" s="62"/>
      <c r="AQ62" s="110"/>
      <c r="AR62" s="62"/>
      <c r="AS62" s="62"/>
      <c r="AT62" s="62"/>
      <c r="AU62" s="62"/>
      <c r="AV62" s="62"/>
      <c r="AW62" s="62"/>
      <c r="AX62" s="62"/>
      <c r="AY62" s="62"/>
      <c r="AZ62" s="62"/>
      <c r="BA62" s="62"/>
    </row>
    <row r="63" spans="1:53" ht="12" customHeight="1">
      <c r="A63" s="1666"/>
      <c r="B63" s="124"/>
      <c r="C63" s="62"/>
      <c r="D63" s="62"/>
      <c r="E63" s="107"/>
      <c r="F63" s="124"/>
      <c r="G63" s="62"/>
      <c r="H63" s="107"/>
      <c r="I63" s="124"/>
      <c r="J63" s="62"/>
      <c r="K63" s="62"/>
      <c r="L63" s="107"/>
      <c r="M63" s="667" t="s">
        <v>630</v>
      </c>
      <c r="N63" s="668"/>
      <c r="O63" s="668"/>
      <c r="P63" s="669"/>
      <c r="Q63" s="62"/>
      <c r="R63" s="125" t="s">
        <v>1488</v>
      </c>
      <c r="S63" s="63" t="s">
        <v>1483</v>
      </c>
      <c r="T63" s="62"/>
      <c r="U63" s="62"/>
      <c r="V63" s="62"/>
      <c r="W63" s="62"/>
      <c r="X63" s="62"/>
      <c r="Y63" s="62"/>
      <c r="Z63" s="125"/>
      <c r="AA63" s="62"/>
      <c r="AB63" s="62"/>
      <c r="AC63" s="62"/>
      <c r="AD63" s="62"/>
      <c r="AE63" s="62"/>
      <c r="AF63" s="62"/>
      <c r="AG63" s="125"/>
      <c r="AH63" s="125"/>
      <c r="AI63" s="125"/>
      <c r="AJ63" s="62"/>
      <c r="AK63" s="109"/>
      <c r="AL63" s="63"/>
      <c r="AM63" s="63"/>
      <c r="AN63" s="63"/>
      <c r="AO63" s="124"/>
      <c r="AP63" s="62"/>
      <c r="AQ63" s="110"/>
      <c r="AR63" s="62"/>
      <c r="AS63" s="62"/>
      <c r="AT63" s="62"/>
      <c r="AU63" s="62"/>
      <c r="AV63" s="62"/>
      <c r="AW63" s="62"/>
      <c r="AX63" s="62"/>
      <c r="AY63" s="62"/>
      <c r="AZ63" s="62"/>
      <c r="BA63" s="62"/>
    </row>
    <row r="64" spans="1:53" ht="12" customHeight="1">
      <c r="A64" s="1666"/>
      <c r="B64" s="124"/>
      <c r="C64" s="62"/>
      <c r="D64" s="62"/>
      <c r="E64" s="107"/>
      <c r="F64" s="124"/>
      <c r="G64" s="62"/>
      <c r="H64" s="107"/>
      <c r="I64" s="124"/>
      <c r="J64" s="62"/>
      <c r="K64" s="62"/>
      <c r="L64" s="107"/>
      <c r="M64" s="667" t="s">
        <v>1489</v>
      </c>
      <c r="N64" s="668"/>
      <c r="O64" s="668"/>
      <c r="P64" s="669"/>
      <c r="Q64" s="62"/>
      <c r="R64" s="62"/>
      <c r="S64" s="62"/>
      <c r="T64" s="62"/>
      <c r="U64" s="62"/>
      <c r="V64" s="62"/>
      <c r="W64" s="62"/>
      <c r="X64" s="62"/>
      <c r="Y64" s="62"/>
      <c r="Z64" s="125" t="s">
        <v>1373</v>
      </c>
      <c r="AA64" s="1656"/>
      <c r="AB64" s="1656"/>
      <c r="AC64" s="1656"/>
      <c r="AD64" s="1656"/>
      <c r="AE64" s="62"/>
      <c r="AF64" s="62"/>
      <c r="AG64" s="125" t="s">
        <v>1484</v>
      </c>
      <c r="AH64" s="125"/>
      <c r="AI64" s="125"/>
      <c r="AJ64" s="62"/>
      <c r="AK64" s="109"/>
      <c r="AL64" s="63"/>
      <c r="AM64" s="63"/>
      <c r="AN64" s="63"/>
      <c r="AO64" s="124"/>
      <c r="AP64" s="62"/>
      <c r="AQ64" s="110"/>
      <c r="AR64" s="62"/>
      <c r="AS64" s="62"/>
      <c r="AT64" s="62"/>
      <c r="AU64" s="62"/>
      <c r="AV64" s="62"/>
      <c r="AW64" s="62"/>
      <c r="AX64" s="62"/>
      <c r="AY64" s="62"/>
      <c r="AZ64" s="62"/>
      <c r="BA64" s="62"/>
    </row>
    <row r="65" spans="1:53" ht="12" customHeight="1">
      <c r="A65" s="1666"/>
      <c r="B65" s="124"/>
      <c r="C65" s="62"/>
      <c r="D65" s="62"/>
      <c r="E65" s="107"/>
      <c r="F65" s="124"/>
      <c r="G65" s="62"/>
      <c r="H65" s="107"/>
      <c r="I65" s="124"/>
      <c r="J65" s="62"/>
      <c r="K65" s="62"/>
      <c r="L65" s="107"/>
      <c r="M65" s="667" t="s">
        <v>1490</v>
      </c>
      <c r="N65" s="668"/>
      <c r="O65" s="668"/>
      <c r="P65" s="669"/>
      <c r="Q65" s="62"/>
      <c r="R65" s="125" t="s">
        <v>1485</v>
      </c>
      <c r="S65" s="63" t="s">
        <v>1648</v>
      </c>
      <c r="T65" s="62"/>
      <c r="U65" s="62"/>
      <c r="V65" s="62"/>
      <c r="W65" s="62"/>
      <c r="X65" s="62"/>
      <c r="Y65" s="62"/>
      <c r="Z65" s="125"/>
      <c r="AA65" s="62"/>
      <c r="AB65" s="62"/>
      <c r="AC65" s="62"/>
      <c r="AD65" s="62"/>
      <c r="AE65" s="62"/>
      <c r="AF65" s="62"/>
      <c r="AG65" s="125"/>
      <c r="AH65" s="125"/>
      <c r="AI65" s="125"/>
      <c r="AJ65" s="62"/>
      <c r="AK65" s="109"/>
      <c r="AL65" s="63"/>
      <c r="AM65" s="63"/>
      <c r="AN65" s="63"/>
      <c r="AO65" s="124"/>
      <c r="AP65" s="62"/>
      <c r="AQ65" s="110"/>
      <c r="AR65" s="62"/>
      <c r="AS65" s="62"/>
      <c r="AT65" s="62"/>
      <c r="AU65" s="62"/>
      <c r="AV65" s="62"/>
      <c r="AW65" s="62"/>
      <c r="AX65" s="62"/>
      <c r="AY65" s="62"/>
      <c r="AZ65" s="62"/>
      <c r="BA65" s="62"/>
    </row>
    <row r="66" spans="1:53" ht="12" customHeight="1" thickBot="1">
      <c r="A66" s="1667"/>
      <c r="B66" s="145"/>
      <c r="C66" s="131"/>
      <c r="D66" s="131"/>
      <c r="E66" s="133"/>
      <c r="F66" s="145"/>
      <c r="G66" s="131"/>
      <c r="H66" s="133"/>
      <c r="I66" s="145"/>
      <c r="J66" s="131"/>
      <c r="K66" s="131"/>
      <c r="L66" s="133"/>
      <c r="M66" s="670" t="s">
        <v>1491</v>
      </c>
      <c r="N66" s="671"/>
      <c r="O66" s="671"/>
      <c r="P66" s="672"/>
      <c r="Q66" s="131" t="s">
        <v>1714</v>
      </c>
      <c r="R66" s="66" t="s">
        <v>1645</v>
      </c>
      <c r="S66" s="131"/>
      <c r="T66" s="131"/>
      <c r="U66" s="131"/>
      <c r="V66" s="131"/>
      <c r="W66" s="131"/>
      <c r="X66" s="131"/>
      <c r="Y66" s="131"/>
      <c r="Z66" s="165" t="s">
        <v>425</v>
      </c>
      <c r="AA66" s="1730"/>
      <c r="AB66" s="1730"/>
      <c r="AC66" s="1730"/>
      <c r="AD66" s="1730"/>
      <c r="AE66" s="131"/>
      <c r="AF66" s="131"/>
      <c r="AG66" s="165" t="s">
        <v>1486</v>
      </c>
      <c r="AH66" s="165"/>
      <c r="AI66" s="165"/>
      <c r="AJ66" s="133"/>
      <c r="AK66" s="66"/>
      <c r="AL66" s="66"/>
      <c r="AM66" s="66"/>
      <c r="AN66" s="66"/>
      <c r="AO66" s="145"/>
      <c r="AP66" s="131"/>
      <c r="AQ66" s="135"/>
      <c r="AR66" s="62"/>
      <c r="AS66" s="62"/>
      <c r="AT66" s="62"/>
      <c r="AU66" s="62"/>
      <c r="AV66" s="62"/>
      <c r="AW66" s="62"/>
      <c r="AX66" s="62"/>
      <c r="AY66" s="62"/>
      <c r="AZ66" s="62"/>
      <c r="BA66" s="62"/>
    </row>
    <row r="67" spans="1:53" ht="12" customHeight="1">
      <c r="A67" s="62"/>
      <c r="B67" s="62"/>
      <c r="C67" s="62"/>
      <c r="D67" s="62"/>
      <c r="E67" s="62"/>
      <c r="F67" s="62"/>
      <c r="G67" s="62"/>
      <c r="H67" s="62"/>
      <c r="I67" s="62"/>
      <c r="J67" s="62"/>
      <c r="K67" s="62"/>
      <c r="L67" s="62"/>
      <c r="M67" s="62"/>
      <c r="N67" s="62"/>
      <c r="O67" s="62"/>
      <c r="P67" s="62"/>
      <c r="Q67" s="62" t="s">
        <v>1492</v>
      </c>
      <c r="R67" s="62"/>
      <c r="S67" s="62"/>
      <c r="T67" s="62"/>
      <c r="U67" s="62"/>
      <c r="V67" s="62"/>
      <c r="W67" s="62"/>
      <c r="X67" s="62"/>
      <c r="Y67" s="62"/>
      <c r="Z67" s="62"/>
      <c r="AA67" s="62"/>
      <c r="AB67" s="62"/>
      <c r="AC67" s="62"/>
      <c r="AD67" s="62"/>
      <c r="AE67" s="62"/>
      <c r="AF67" s="62"/>
      <c r="AG67" s="62"/>
      <c r="AH67" s="62"/>
      <c r="AI67" s="62"/>
      <c r="AJ67" s="62"/>
      <c r="AK67" s="62"/>
      <c r="AL67" s="581"/>
      <c r="AM67" s="581"/>
      <c r="AN67" s="581"/>
      <c r="AO67" s="62"/>
      <c r="AP67" s="62"/>
      <c r="AQ67" s="62"/>
      <c r="AR67" s="62"/>
      <c r="AS67" s="62"/>
      <c r="AT67" s="62"/>
      <c r="AU67" s="62"/>
      <c r="AV67" s="62"/>
      <c r="AW67" s="62"/>
      <c r="AX67" s="62"/>
      <c r="AY67" s="62"/>
      <c r="AZ67" s="62"/>
      <c r="BA67" s="62"/>
    </row>
    <row r="68" spans="1:53" ht="12" customHeight="1"/>
    <row r="69" spans="1:53" ht="12" customHeight="1"/>
    <row r="70" spans="1:53" ht="12" customHeight="1"/>
    <row r="71" spans="1:53" ht="12" customHeight="1"/>
    <row r="72" spans="1:53" ht="12" customHeight="1"/>
    <row r="73" spans="1:53" ht="12" customHeight="1"/>
    <row r="74" spans="1:53" ht="12" customHeight="1"/>
    <row r="75" spans="1:53" ht="12" customHeight="1"/>
    <row r="76" spans="1:53" ht="12" customHeight="1"/>
    <row r="77" spans="1:53" ht="12" customHeight="1"/>
    <row r="78" spans="1:53" ht="12" customHeight="1"/>
    <row r="79" spans="1:53" ht="12" customHeight="1"/>
    <row r="80" spans="1:5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4">
    <mergeCell ref="F25:H25"/>
    <mergeCell ref="B16:E16"/>
    <mergeCell ref="B23:E23"/>
    <mergeCell ref="F13:H13"/>
    <mergeCell ref="F16:H16"/>
    <mergeCell ref="F21:H21"/>
    <mergeCell ref="AA64:AD64"/>
    <mergeCell ref="AA66:AD66"/>
    <mergeCell ref="AA59:AD59"/>
    <mergeCell ref="AA60:AD60"/>
    <mergeCell ref="AA61:AD61"/>
    <mergeCell ref="AA62:AD62"/>
    <mergeCell ref="AA56:AD56"/>
    <mergeCell ref="W45:AF45"/>
    <mergeCell ref="AB46:AE46"/>
    <mergeCell ref="AA49:AD49"/>
    <mergeCell ref="AA50:AD50"/>
    <mergeCell ref="W33:AF33"/>
    <mergeCell ref="W34:AF34"/>
    <mergeCell ref="AA51:AD51"/>
    <mergeCell ref="AA52:AD52"/>
    <mergeCell ref="AA54:AD54"/>
    <mergeCell ref="AL15:AN15"/>
    <mergeCell ref="AB24:AE24"/>
    <mergeCell ref="AB19:AE19"/>
    <mergeCell ref="AK11:AN11"/>
    <mergeCell ref="AL16:AN16"/>
    <mergeCell ref="AO11:AQ11"/>
    <mergeCell ref="B11:E11"/>
    <mergeCell ref="F11:H11"/>
    <mergeCell ref="I11:L11"/>
    <mergeCell ref="M11:P11"/>
    <mergeCell ref="A12:A66"/>
    <mergeCell ref="AB13:AE13"/>
    <mergeCell ref="I14:L14"/>
    <mergeCell ref="AB14:AE14"/>
    <mergeCell ref="AB15:AE15"/>
    <mergeCell ref="AB17:AE17"/>
    <mergeCell ref="AB18:AE18"/>
    <mergeCell ref="AB20:AE20"/>
    <mergeCell ref="AB21:AE21"/>
    <mergeCell ref="T24:W24"/>
    <mergeCell ref="W35:AF35"/>
    <mergeCell ref="AB36:AE36"/>
    <mergeCell ref="W43:AF43"/>
    <mergeCell ref="W44:AF44"/>
    <mergeCell ref="T26:W26"/>
    <mergeCell ref="AB26:AE26"/>
    <mergeCell ref="Q5:T5"/>
    <mergeCell ref="U5:AQ5"/>
    <mergeCell ref="B10:E10"/>
    <mergeCell ref="F10:H10"/>
    <mergeCell ref="I10:L10"/>
    <mergeCell ref="AO10:AQ10"/>
    <mergeCell ref="A7:AE7"/>
    <mergeCell ref="Q1:T1"/>
    <mergeCell ref="U1:AL1"/>
    <mergeCell ref="AM1:AQ1"/>
    <mergeCell ref="Q2:T4"/>
    <mergeCell ref="U2:AL2"/>
    <mergeCell ref="AM2:AO4"/>
    <mergeCell ref="AP2:AQ4"/>
    <mergeCell ref="U3:AL3"/>
    <mergeCell ref="U4:AL4"/>
  </mergeCells>
  <phoneticPr fontId="4"/>
  <dataValidations count="6">
    <dataValidation type="list" allowBlank="1" showInputMessage="1" showErrorMessage="1" sqref="AK12:AK16 R13:R14 I14 R38:R41 R33:R35 R43:R45 R28:R31 R17:R18 AK27:AK29 AK47:AK50" xr:uid="{00000000-0002-0000-2200-000000000000}">
      <formula1>"■,□"</formula1>
    </dataValidation>
    <dataValidation type="list" allowBlank="1" showInputMessage="1" sqref="F25 F21" xr:uid="{00000000-0002-0000-2200-000001000000}">
      <formula1>"27,20,15,11,他,なし"</formula1>
    </dataValidation>
    <dataValidation type="list" allowBlank="1" showInputMessage="1" sqref="W33:AF33" xr:uid="{00000000-0002-0000-2200-000002000000}">
      <formula1>$AS$28:$AZ$28</formula1>
    </dataValidation>
    <dataValidation type="list" allowBlank="1" showInputMessage="1" sqref="W43:AF43" xr:uid="{00000000-0002-0000-2200-000003000000}">
      <formula1>$AS$38:$AZ$38</formula1>
    </dataValidation>
    <dataValidation type="list" allowBlank="1" showInputMessage="1" sqref="F13:H13 F16:H16" xr:uid="{00000000-0002-0000-2200-000004000000}">
      <formula1>"5,4,3,2,1,なし"</formula1>
    </dataValidation>
    <dataValidation type="list" allowBlank="1" showInputMessage="1" showErrorMessage="1" sqref="B16:E16 B23:E23" xr:uid="{00000000-0002-0000-2200-000005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3" unlocked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rgb="FF92D050"/>
  </sheetPr>
  <dimension ref="A1:BA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3"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631</v>
      </c>
      <c r="AN1" s="1736"/>
      <c r="AO1" s="1736"/>
      <c r="AP1" s="1736"/>
      <c r="AQ1" s="1743"/>
      <c r="AR1" s="62"/>
      <c r="AS1" s="62"/>
      <c r="AT1" s="62"/>
      <c r="AU1" s="62"/>
      <c r="AV1" s="62"/>
      <c r="AW1" s="62"/>
      <c r="AX1" s="62"/>
      <c r="AY1" s="62"/>
      <c r="AZ1" s="62"/>
      <c r="BA1" s="62"/>
    </row>
    <row r="2" spans="1:53"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96"/>
      <c r="AM2" s="1860" t="s">
        <v>266</v>
      </c>
      <c r="AN2" s="1861"/>
      <c r="AO2" s="1861"/>
      <c r="AP2" s="1663">
        <v>1</v>
      </c>
      <c r="AQ2" s="1865"/>
      <c r="AR2" s="62"/>
      <c r="AS2" s="62"/>
      <c r="AT2" s="62"/>
      <c r="AU2" s="62"/>
      <c r="AV2" s="62"/>
      <c r="AW2" s="62"/>
      <c r="AX2" s="62"/>
      <c r="AY2" s="62"/>
      <c r="AZ2" s="62"/>
      <c r="BA2" s="62"/>
    </row>
    <row r="3" spans="1:53"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97"/>
      <c r="AM3" s="1862"/>
      <c r="AN3" s="1735"/>
      <c r="AO3" s="1735"/>
      <c r="AP3" s="1656"/>
      <c r="AQ3" s="1866"/>
      <c r="AR3" s="62"/>
      <c r="AS3" s="62"/>
      <c r="AT3" s="62"/>
      <c r="AU3" s="62"/>
      <c r="AV3" s="62"/>
      <c r="AW3" s="62"/>
      <c r="AX3" s="62"/>
      <c r="AY3" s="62"/>
      <c r="AZ3" s="62"/>
      <c r="BA3" s="62"/>
    </row>
    <row r="4" spans="1:53"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98"/>
      <c r="AM4" s="1863"/>
      <c r="AN4" s="1864"/>
      <c r="AO4" s="1864"/>
      <c r="AP4" s="1731"/>
      <c r="AQ4" s="1867"/>
      <c r="AR4" s="62"/>
      <c r="AS4" s="62"/>
      <c r="AT4" s="62"/>
      <c r="AU4" s="62"/>
      <c r="AV4" s="62"/>
      <c r="AW4" s="62"/>
      <c r="AX4" s="62"/>
      <c r="AY4" s="62"/>
      <c r="AZ4" s="62"/>
      <c r="BA4" s="62"/>
    </row>
    <row r="5" spans="1:53"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c r="AV5" s="62"/>
      <c r="AW5" s="62"/>
      <c r="AX5" s="62"/>
      <c r="AY5" s="62"/>
      <c r="AZ5" s="62"/>
      <c r="BA5" s="62"/>
    </row>
    <row r="6" spans="1:53"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581"/>
      <c r="AM6" s="581"/>
      <c r="AN6" s="581"/>
      <c r="AO6" s="62"/>
      <c r="AP6" s="62"/>
      <c r="AQ6" s="62"/>
      <c r="AR6" s="62"/>
      <c r="AS6" s="62"/>
      <c r="AT6" s="62"/>
      <c r="AU6" s="62"/>
      <c r="AV6" s="62"/>
      <c r="AW6" s="62"/>
      <c r="AX6" s="62"/>
      <c r="AY6" s="62"/>
      <c r="AZ6" s="62"/>
      <c r="BA6" s="62"/>
    </row>
    <row r="7" spans="1:53"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581"/>
      <c r="AM7" s="581"/>
      <c r="AN7" s="581"/>
      <c r="AO7" s="125"/>
      <c r="AP7" s="125"/>
      <c r="AQ7" s="125" t="s">
        <v>2242</v>
      </c>
      <c r="AR7" s="62"/>
      <c r="AS7" s="62"/>
      <c r="AT7" s="62"/>
      <c r="AU7" s="62"/>
      <c r="AV7" s="62"/>
      <c r="AW7" s="62"/>
      <c r="AX7" s="62"/>
      <c r="AY7" s="62"/>
      <c r="AZ7" s="62"/>
      <c r="BA7" s="62"/>
    </row>
    <row r="8" spans="1:53"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581"/>
      <c r="AM8" s="581"/>
      <c r="AN8" s="581"/>
      <c r="AO8" s="125"/>
      <c r="AP8" s="125"/>
      <c r="AQ8" s="125"/>
      <c r="AR8" s="62"/>
      <c r="AS8" s="62"/>
      <c r="AT8" s="62"/>
      <c r="AU8" s="62"/>
      <c r="AV8" s="62"/>
      <c r="AW8" s="62"/>
      <c r="AX8" s="62"/>
      <c r="AY8" s="62"/>
      <c r="AZ8" s="62"/>
      <c r="BA8" s="62"/>
    </row>
    <row r="9" spans="1:53" ht="12" customHeight="1" thickBot="1">
      <c r="A9" s="155" t="s">
        <v>626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581"/>
      <c r="AM9" s="581"/>
      <c r="AN9" s="581"/>
      <c r="AO9" s="62"/>
      <c r="AP9" s="62"/>
      <c r="AQ9" s="62"/>
      <c r="AR9" s="62"/>
      <c r="AS9" s="62"/>
      <c r="AT9" s="62"/>
      <c r="AU9" s="62"/>
      <c r="AV9" s="62"/>
      <c r="AW9" s="62"/>
      <c r="AX9" s="62"/>
      <c r="AY9" s="62"/>
      <c r="AZ9" s="62"/>
      <c r="BA9" s="62"/>
    </row>
    <row r="10" spans="1:53" ht="12" customHeight="1">
      <c r="A10" s="523"/>
      <c r="B10" s="1687" t="s">
        <v>112</v>
      </c>
      <c r="C10" s="1688"/>
      <c r="D10" s="1688"/>
      <c r="E10" s="1689"/>
      <c r="F10" s="1690" t="s">
        <v>24</v>
      </c>
      <c r="G10" s="1691"/>
      <c r="H10" s="1692"/>
      <c r="I10" s="1690" t="s">
        <v>113</v>
      </c>
      <c r="J10" s="1691"/>
      <c r="K10" s="1691"/>
      <c r="L10" s="1692"/>
      <c r="M10" s="529"/>
      <c r="N10" s="146"/>
      <c r="O10" s="146"/>
      <c r="P10" s="146"/>
      <c r="Q10" s="518"/>
      <c r="R10" s="518"/>
      <c r="S10" s="518"/>
      <c r="T10" s="518"/>
      <c r="U10" s="518"/>
      <c r="V10" s="518" t="s">
        <v>114</v>
      </c>
      <c r="W10" s="518"/>
      <c r="X10" s="518"/>
      <c r="Y10" s="518"/>
      <c r="Z10" s="518"/>
      <c r="AA10" s="518"/>
      <c r="AB10" s="518"/>
      <c r="AC10" s="518"/>
      <c r="AD10" s="518"/>
      <c r="AE10" s="518"/>
      <c r="AF10" s="518"/>
      <c r="AG10" s="518"/>
      <c r="AH10" s="518"/>
      <c r="AI10" s="518"/>
      <c r="AJ10" s="518"/>
      <c r="AK10" s="518"/>
      <c r="AL10" s="648"/>
      <c r="AM10" s="648"/>
      <c r="AN10" s="525" t="s">
        <v>414</v>
      </c>
      <c r="AO10" s="1690" t="s">
        <v>116</v>
      </c>
      <c r="AP10" s="1691"/>
      <c r="AQ10" s="1696"/>
      <c r="AR10" s="62"/>
      <c r="AS10" s="62"/>
      <c r="AT10" s="62"/>
      <c r="AU10" s="62"/>
      <c r="AV10" s="62"/>
      <c r="AW10" s="62"/>
      <c r="AX10" s="62"/>
      <c r="AY10" s="62"/>
      <c r="AZ10" s="62"/>
      <c r="BA10" s="62"/>
    </row>
    <row r="11" spans="1:53"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649"/>
      <c r="AK11" s="1681" t="s">
        <v>117</v>
      </c>
      <c r="AL11" s="1996"/>
      <c r="AM11" s="1996"/>
      <c r="AN11" s="1997"/>
      <c r="AO11" s="1678" t="s">
        <v>1762</v>
      </c>
      <c r="AP11" s="1679"/>
      <c r="AQ11" s="1697"/>
      <c r="AR11" s="62"/>
      <c r="AS11" s="62"/>
      <c r="AT11" s="62"/>
      <c r="AU11" s="62"/>
      <c r="AV11" s="62"/>
      <c r="AW11" s="62"/>
      <c r="AX11" s="62"/>
      <c r="AY11" s="62"/>
      <c r="AZ11" s="62"/>
      <c r="BA11" s="62"/>
    </row>
    <row r="12" spans="1:53" ht="12" customHeight="1">
      <c r="A12" s="1665" t="s">
        <v>1243</v>
      </c>
      <c r="B12" s="154" t="s">
        <v>238</v>
      </c>
      <c r="C12" s="155"/>
      <c r="D12" s="155"/>
      <c r="E12" s="156"/>
      <c r="F12" s="529" t="s">
        <v>25</v>
      </c>
      <c r="G12" s="146"/>
      <c r="H12" s="177"/>
      <c r="I12" s="188" t="s">
        <v>632</v>
      </c>
      <c r="J12" s="64"/>
      <c r="K12" s="64"/>
      <c r="L12" s="189"/>
      <c r="M12" s="529" t="s">
        <v>1610</v>
      </c>
      <c r="N12" s="146"/>
      <c r="O12" s="146"/>
      <c r="P12" s="177"/>
      <c r="Q12" s="146" t="s">
        <v>539</v>
      </c>
      <c r="R12" s="146" t="s">
        <v>1611</v>
      </c>
      <c r="S12" s="146"/>
      <c r="T12" s="146"/>
      <c r="U12" s="146"/>
      <c r="V12" s="146"/>
      <c r="W12" s="146"/>
      <c r="X12" s="146" t="s">
        <v>1612</v>
      </c>
      <c r="Y12" s="146"/>
      <c r="Z12" s="146"/>
      <c r="AA12" s="146"/>
      <c r="AB12" s="146"/>
      <c r="AC12" s="146"/>
      <c r="AD12" s="146"/>
      <c r="AE12" s="146"/>
      <c r="AF12" s="146"/>
      <c r="AG12" s="146"/>
      <c r="AH12" s="146"/>
      <c r="AI12" s="146"/>
      <c r="AJ12" s="146"/>
      <c r="AK12" s="706" t="s">
        <v>1085</v>
      </c>
      <c r="AL12" s="64" t="s">
        <v>1018</v>
      </c>
      <c r="AM12" s="64"/>
      <c r="AN12" s="64"/>
      <c r="AO12" s="529"/>
      <c r="AP12" s="146"/>
      <c r="AQ12" s="530"/>
      <c r="AR12" s="62"/>
      <c r="AS12" s="62"/>
      <c r="AT12" s="62"/>
      <c r="AU12" s="62"/>
      <c r="AV12" s="62"/>
      <c r="AW12" s="62"/>
      <c r="AX12" s="62"/>
      <c r="AY12" s="62"/>
      <c r="AZ12" s="62"/>
      <c r="BA12" s="62"/>
    </row>
    <row r="13" spans="1:53" ht="12" customHeight="1">
      <c r="A13" s="1666"/>
      <c r="B13" s="124" t="s">
        <v>627</v>
      </c>
      <c r="C13" s="62"/>
      <c r="D13" s="62"/>
      <c r="E13" s="107"/>
      <c r="F13" s="1698"/>
      <c r="G13" s="1699"/>
      <c r="H13" s="1700"/>
      <c r="I13" s="124"/>
      <c r="J13" s="62"/>
      <c r="K13" s="62"/>
      <c r="L13" s="107"/>
      <c r="M13" s="124"/>
      <c r="N13" s="62"/>
      <c r="O13" s="62"/>
      <c r="P13" s="107"/>
      <c r="Q13" s="62"/>
      <c r="R13" s="694" t="s">
        <v>953</v>
      </c>
      <c r="S13" s="62" t="s">
        <v>1613</v>
      </c>
      <c r="T13" s="62"/>
      <c r="U13" s="62"/>
      <c r="V13" s="62"/>
      <c r="W13" s="62"/>
      <c r="X13" s="62"/>
      <c r="Y13" s="62"/>
      <c r="Z13" s="62"/>
      <c r="AA13" s="62" t="s">
        <v>587</v>
      </c>
      <c r="AB13" s="1699"/>
      <c r="AC13" s="1699"/>
      <c r="AD13" s="1699"/>
      <c r="AE13" s="1699"/>
      <c r="AF13" s="62" t="s">
        <v>239</v>
      </c>
      <c r="AG13" s="62"/>
      <c r="AH13" s="62"/>
      <c r="AI13" s="62"/>
      <c r="AJ13" s="62"/>
      <c r="AK13" s="693" t="s">
        <v>1085</v>
      </c>
      <c r="AL13" s="63" t="s">
        <v>1585</v>
      </c>
      <c r="AM13" s="63"/>
      <c r="AN13" s="63"/>
      <c r="AO13" s="124"/>
      <c r="AP13" s="62"/>
      <c r="AQ13" s="110"/>
      <c r="AR13" s="62"/>
      <c r="AS13" s="62"/>
      <c r="AT13" s="62"/>
      <c r="AU13" s="62"/>
      <c r="AV13" s="62"/>
      <c r="AW13" s="62"/>
      <c r="AX13" s="62"/>
      <c r="AY13" s="62"/>
      <c r="AZ13" s="62"/>
      <c r="BA13" s="62"/>
    </row>
    <row r="14" spans="1:53" ht="12" customHeight="1">
      <c r="A14" s="1666"/>
      <c r="B14" s="124" t="s">
        <v>1321</v>
      </c>
      <c r="C14" s="62"/>
      <c r="D14" s="62"/>
      <c r="E14" s="107"/>
      <c r="F14" s="124"/>
      <c r="G14" s="62"/>
      <c r="H14" s="107"/>
      <c r="I14" s="1708" t="s">
        <v>1085</v>
      </c>
      <c r="J14" s="1709"/>
      <c r="K14" s="1709"/>
      <c r="L14" s="1795"/>
      <c r="M14" s="124"/>
      <c r="N14" s="62"/>
      <c r="O14" s="62"/>
      <c r="P14" s="107"/>
      <c r="Q14" s="62"/>
      <c r="R14" s="694" t="s">
        <v>589</v>
      </c>
      <c r="S14" s="62" t="s">
        <v>240</v>
      </c>
      <c r="T14" s="62"/>
      <c r="U14" s="62"/>
      <c r="V14" s="62"/>
      <c r="W14" s="62"/>
      <c r="X14" s="62"/>
      <c r="Y14" s="62"/>
      <c r="Z14" s="62"/>
      <c r="AA14" s="62" t="s">
        <v>429</v>
      </c>
      <c r="AB14" s="1699"/>
      <c r="AC14" s="1699"/>
      <c r="AD14" s="1699"/>
      <c r="AE14" s="1699"/>
      <c r="AF14" s="62" t="s">
        <v>241</v>
      </c>
      <c r="AG14" s="62"/>
      <c r="AH14" s="62"/>
      <c r="AI14" s="62"/>
      <c r="AJ14" s="62"/>
      <c r="AK14" s="693" t="s">
        <v>1085</v>
      </c>
      <c r="AL14" s="63" t="s">
        <v>362</v>
      </c>
      <c r="AM14" s="63"/>
      <c r="AN14" s="63"/>
      <c r="AO14" s="124"/>
      <c r="AP14" s="62"/>
      <c r="AQ14" s="110"/>
      <c r="AR14" s="62"/>
      <c r="AS14" s="62"/>
      <c r="AT14" s="62"/>
      <c r="AU14" s="62"/>
      <c r="AV14" s="62"/>
      <c r="AW14" s="62"/>
      <c r="AX14" s="62"/>
      <c r="AY14" s="62"/>
      <c r="AZ14" s="62"/>
      <c r="BA14" s="62"/>
    </row>
    <row r="15" spans="1:53" ht="12" customHeight="1">
      <c r="A15" s="1666"/>
      <c r="B15" s="124"/>
      <c r="C15" s="62"/>
      <c r="D15" s="62"/>
      <c r="E15" s="107"/>
      <c r="F15" s="124" t="s">
        <v>26</v>
      </c>
      <c r="G15" s="62"/>
      <c r="H15" s="107"/>
      <c r="I15" s="124" t="s">
        <v>164</v>
      </c>
      <c r="J15" s="62"/>
      <c r="K15" s="62"/>
      <c r="L15" s="107"/>
      <c r="M15" s="124"/>
      <c r="N15" s="62"/>
      <c r="O15" s="62"/>
      <c r="P15" s="107"/>
      <c r="Q15" s="62"/>
      <c r="R15" s="62"/>
      <c r="S15" s="62"/>
      <c r="T15" s="62"/>
      <c r="U15" s="62"/>
      <c r="V15" s="62"/>
      <c r="W15" s="62"/>
      <c r="X15" s="62" t="s">
        <v>1618</v>
      </c>
      <c r="Y15" s="62"/>
      <c r="Z15" s="62"/>
      <c r="AA15" s="62" t="s">
        <v>265</v>
      </c>
      <c r="AB15" s="1699"/>
      <c r="AC15" s="1699"/>
      <c r="AD15" s="1699"/>
      <c r="AE15" s="1699"/>
      <c r="AF15" s="62" t="s">
        <v>1541</v>
      </c>
      <c r="AG15" s="62"/>
      <c r="AH15" s="62"/>
      <c r="AI15" s="62"/>
      <c r="AJ15" s="62"/>
      <c r="AK15" s="693" t="s">
        <v>1085</v>
      </c>
      <c r="AL15" s="2009"/>
      <c r="AM15" s="2009"/>
      <c r="AN15" s="2010"/>
      <c r="AO15" s="124"/>
      <c r="AP15" s="62"/>
      <c r="AQ15" s="110"/>
      <c r="AR15" s="62"/>
      <c r="AS15" s="62"/>
      <c r="AT15" s="62"/>
      <c r="AU15" s="62"/>
      <c r="AV15" s="62"/>
      <c r="AW15" s="62"/>
      <c r="AX15" s="62"/>
      <c r="AY15" s="62"/>
      <c r="AZ15" s="62"/>
      <c r="BA15" s="62"/>
    </row>
    <row r="16" spans="1:53" ht="12" customHeight="1">
      <c r="A16" s="1666"/>
      <c r="B16" s="1713" t="str">
        <f>IF(自己評価書表紙!A58="□","■選択無","□選択無")</f>
        <v>■選択無</v>
      </c>
      <c r="C16" s="1714"/>
      <c r="D16" s="1714"/>
      <c r="E16" s="1715"/>
      <c r="F16" s="1698"/>
      <c r="G16" s="1699"/>
      <c r="H16" s="1700"/>
      <c r="I16" s="124"/>
      <c r="J16" s="62"/>
      <c r="K16" s="62"/>
      <c r="L16" s="107"/>
      <c r="M16" s="124"/>
      <c r="N16" s="62"/>
      <c r="O16" s="62"/>
      <c r="P16" s="107"/>
      <c r="Q16" s="62" t="s">
        <v>1368</v>
      </c>
      <c r="R16" s="62" t="s">
        <v>1611</v>
      </c>
      <c r="S16" s="62"/>
      <c r="T16" s="62"/>
      <c r="U16" s="62"/>
      <c r="V16" s="62"/>
      <c r="W16" s="62"/>
      <c r="X16" s="62" t="s">
        <v>1619</v>
      </c>
      <c r="Y16" s="62"/>
      <c r="Z16" s="62"/>
      <c r="AA16" s="62"/>
      <c r="AB16" s="62"/>
      <c r="AC16" s="62"/>
      <c r="AD16" s="62"/>
      <c r="AE16" s="62"/>
      <c r="AF16" s="62"/>
      <c r="AG16" s="62"/>
      <c r="AH16" s="62"/>
      <c r="AI16" s="62"/>
      <c r="AJ16" s="62"/>
      <c r="AK16" s="693" t="s">
        <v>1085</v>
      </c>
      <c r="AL16" s="1975" t="s">
        <v>489</v>
      </c>
      <c r="AM16" s="1975"/>
      <c r="AN16" s="1976"/>
      <c r="AO16" s="124"/>
      <c r="AP16" s="62"/>
      <c r="AQ16" s="110"/>
      <c r="AR16" s="62"/>
      <c r="AS16" s="62"/>
      <c r="AT16" s="62"/>
      <c r="AU16" s="62"/>
      <c r="AV16" s="62"/>
      <c r="AW16" s="62"/>
      <c r="AX16" s="62"/>
      <c r="AY16" s="62"/>
      <c r="AZ16" s="62"/>
      <c r="BA16" s="62"/>
    </row>
    <row r="17" spans="1:53" ht="12" customHeight="1">
      <c r="A17" s="1666"/>
      <c r="B17" s="124"/>
      <c r="C17" s="62"/>
      <c r="D17" s="62"/>
      <c r="E17" s="107"/>
      <c r="F17" s="124"/>
      <c r="G17" s="62"/>
      <c r="H17" s="107"/>
      <c r="I17" s="124"/>
      <c r="J17" s="62"/>
      <c r="K17" s="62"/>
      <c r="L17" s="107"/>
      <c r="M17" s="124"/>
      <c r="N17" s="62"/>
      <c r="O17" s="62"/>
      <c r="P17" s="107"/>
      <c r="Q17" s="62"/>
      <c r="R17" s="694" t="s">
        <v>1361</v>
      </c>
      <c r="S17" s="62" t="s">
        <v>1613</v>
      </c>
      <c r="T17" s="62"/>
      <c r="U17" s="62"/>
      <c r="V17" s="62"/>
      <c r="W17" s="62"/>
      <c r="X17" s="62"/>
      <c r="Y17" s="62"/>
      <c r="Z17" s="62"/>
      <c r="AA17" s="62" t="s">
        <v>587</v>
      </c>
      <c r="AB17" s="1699"/>
      <c r="AC17" s="1699"/>
      <c r="AD17" s="1699"/>
      <c r="AE17" s="1699"/>
      <c r="AF17" s="62" t="s">
        <v>239</v>
      </c>
      <c r="AG17" s="62"/>
      <c r="AH17" s="62"/>
      <c r="AI17" s="62"/>
      <c r="AJ17" s="62"/>
      <c r="AK17" s="693" t="s">
        <v>1085</v>
      </c>
      <c r="AL17" s="63"/>
      <c r="AM17" s="63"/>
      <c r="AN17" s="63"/>
      <c r="AO17" s="124"/>
      <c r="AP17" s="62"/>
      <c r="AQ17" s="110"/>
      <c r="AR17" s="62"/>
      <c r="AS17" s="62"/>
      <c r="AT17" s="62"/>
      <c r="AU17" s="62"/>
      <c r="AV17" s="62"/>
      <c r="AW17" s="62"/>
      <c r="AX17" s="62"/>
      <c r="AY17" s="62"/>
      <c r="AZ17" s="62"/>
      <c r="BA17" s="62"/>
    </row>
    <row r="18" spans="1:53" ht="12" customHeight="1">
      <c r="A18" s="1666"/>
      <c r="B18" s="124"/>
      <c r="C18" s="62"/>
      <c r="D18" s="62"/>
      <c r="E18" s="107"/>
      <c r="F18" s="124"/>
      <c r="G18" s="62"/>
      <c r="H18" s="107"/>
      <c r="I18" s="124"/>
      <c r="J18" s="62"/>
      <c r="K18" s="62"/>
      <c r="L18" s="107"/>
      <c r="M18" s="124"/>
      <c r="N18" s="62"/>
      <c r="O18" s="62"/>
      <c r="P18" s="107"/>
      <c r="Q18" s="62"/>
      <c r="R18" s="694" t="s">
        <v>1023</v>
      </c>
      <c r="S18" s="62" t="s">
        <v>242</v>
      </c>
      <c r="T18" s="62"/>
      <c r="U18" s="62"/>
      <c r="V18" s="62"/>
      <c r="W18" s="62"/>
      <c r="X18" s="62"/>
      <c r="Y18" s="62"/>
      <c r="Z18" s="62"/>
      <c r="AA18" s="62" t="s">
        <v>587</v>
      </c>
      <c r="AB18" s="1699"/>
      <c r="AC18" s="1699"/>
      <c r="AD18" s="1699"/>
      <c r="AE18" s="1699"/>
      <c r="AF18" s="62" t="s">
        <v>239</v>
      </c>
      <c r="AG18" s="62"/>
      <c r="AH18" s="62"/>
      <c r="AI18" s="62"/>
      <c r="AJ18" s="62"/>
      <c r="AK18" s="109"/>
      <c r="AL18" s="63"/>
      <c r="AM18" s="63"/>
      <c r="AN18" s="63"/>
      <c r="AO18" s="124"/>
      <c r="AP18" s="62"/>
      <c r="AQ18" s="110"/>
      <c r="AR18" s="62"/>
      <c r="AS18" s="62"/>
      <c r="AT18" s="62"/>
      <c r="AU18" s="62"/>
      <c r="AV18" s="62"/>
      <c r="AW18" s="62"/>
      <c r="AX18" s="62"/>
      <c r="AY18" s="62"/>
      <c r="AZ18" s="62"/>
      <c r="BA18" s="62"/>
    </row>
    <row r="19" spans="1:53" ht="12" customHeight="1">
      <c r="A19" s="1666"/>
      <c r="B19" s="173"/>
      <c r="C19" s="174"/>
      <c r="D19" s="174"/>
      <c r="E19" s="585"/>
      <c r="F19" s="173"/>
      <c r="G19" s="174"/>
      <c r="H19" s="585"/>
      <c r="I19" s="124"/>
      <c r="J19" s="62"/>
      <c r="K19" s="62"/>
      <c r="L19" s="107"/>
      <c r="M19" s="124"/>
      <c r="N19" s="62"/>
      <c r="O19" s="62"/>
      <c r="P19" s="107"/>
      <c r="Q19" s="62"/>
      <c r="R19" s="62"/>
      <c r="S19" s="62"/>
      <c r="T19" s="62"/>
      <c r="U19" s="62"/>
      <c r="V19" s="62"/>
      <c r="W19" s="62"/>
      <c r="X19" s="62" t="s">
        <v>1618</v>
      </c>
      <c r="Y19" s="62"/>
      <c r="Z19" s="62"/>
      <c r="AA19" s="62" t="s">
        <v>265</v>
      </c>
      <c r="AB19" s="1985"/>
      <c r="AC19" s="1985"/>
      <c r="AD19" s="1985"/>
      <c r="AE19" s="1985"/>
      <c r="AF19" s="62" t="s">
        <v>1541</v>
      </c>
      <c r="AG19" s="62"/>
      <c r="AH19" s="62"/>
      <c r="AI19" s="62"/>
      <c r="AJ19" s="62"/>
      <c r="AK19" s="109"/>
      <c r="AL19" s="63"/>
      <c r="AM19" s="63"/>
      <c r="AN19" s="63"/>
      <c r="AO19" s="124"/>
      <c r="AP19" s="62"/>
      <c r="AQ19" s="110"/>
      <c r="AR19" s="62"/>
      <c r="AS19" s="62"/>
      <c r="AT19" s="62"/>
      <c r="AU19" s="62"/>
      <c r="AV19" s="62"/>
      <c r="AW19" s="62"/>
      <c r="AX19" s="62"/>
      <c r="AY19" s="62"/>
      <c r="AZ19" s="62"/>
      <c r="BA19" s="62"/>
    </row>
    <row r="20" spans="1:53" ht="12" customHeight="1">
      <c r="A20" s="1666"/>
      <c r="B20" s="154" t="s">
        <v>243</v>
      </c>
      <c r="C20" s="155"/>
      <c r="D20" s="155"/>
      <c r="E20" s="156"/>
      <c r="F20" s="164" t="s">
        <v>25</v>
      </c>
      <c r="G20" s="108"/>
      <c r="H20" s="112"/>
      <c r="I20" s="124"/>
      <c r="J20" s="62"/>
      <c r="K20" s="62"/>
      <c r="L20" s="107"/>
      <c r="M20" s="124"/>
      <c r="N20" s="62"/>
      <c r="O20" s="62"/>
      <c r="P20" s="107"/>
      <c r="Q20" s="175" t="s">
        <v>1368</v>
      </c>
      <c r="R20" s="175" t="s">
        <v>1620</v>
      </c>
      <c r="S20" s="175"/>
      <c r="T20" s="175"/>
      <c r="U20" s="175"/>
      <c r="V20" s="175"/>
      <c r="W20" s="175"/>
      <c r="X20" s="175"/>
      <c r="Y20" s="175"/>
      <c r="Z20" s="175"/>
      <c r="AA20" s="175" t="s">
        <v>1201</v>
      </c>
      <c r="AB20" s="1984"/>
      <c r="AC20" s="1984"/>
      <c r="AD20" s="1984"/>
      <c r="AE20" s="1984"/>
      <c r="AF20" s="175" t="s">
        <v>1621</v>
      </c>
      <c r="AG20" s="175"/>
      <c r="AH20" s="175"/>
      <c r="AI20" s="175"/>
      <c r="AJ20" s="643"/>
      <c r="AK20" s="109"/>
      <c r="AL20" s="63"/>
      <c r="AM20" s="63"/>
      <c r="AN20" s="63"/>
      <c r="AO20" s="124"/>
      <c r="AP20" s="62"/>
      <c r="AQ20" s="110"/>
      <c r="AR20" s="62"/>
      <c r="AS20" s="62"/>
      <c r="AT20" s="62"/>
      <c r="AU20" s="62"/>
      <c r="AV20" s="62"/>
      <c r="AW20" s="62"/>
      <c r="AX20" s="62"/>
      <c r="AY20" s="62"/>
      <c r="AZ20" s="62"/>
      <c r="BA20" s="62"/>
    </row>
    <row r="21" spans="1:53" ht="12" customHeight="1">
      <c r="A21" s="1666"/>
      <c r="B21" s="124" t="s">
        <v>628</v>
      </c>
      <c r="C21" s="62"/>
      <c r="D21" s="62"/>
      <c r="E21" s="107"/>
      <c r="F21" s="1698"/>
      <c r="G21" s="1699"/>
      <c r="H21" s="1700"/>
      <c r="I21" s="109"/>
      <c r="J21" s="63"/>
      <c r="K21" s="63"/>
      <c r="L21" s="190"/>
      <c r="M21" s="124"/>
      <c r="N21" s="62"/>
      <c r="O21" s="62"/>
      <c r="P21" s="107"/>
      <c r="Q21" s="62" t="s">
        <v>1364</v>
      </c>
      <c r="R21" s="62" t="s">
        <v>1622</v>
      </c>
      <c r="S21" s="62"/>
      <c r="T21" s="62"/>
      <c r="U21" s="62"/>
      <c r="V21" s="62"/>
      <c r="W21" s="62"/>
      <c r="X21" s="62"/>
      <c r="Y21" s="62"/>
      <c r="Z21" s="62"/>
      <c r="AA21" s="62" t="s">
        <v>1201</v>
      </c>
      <c r="AB21" s="1699"/>
      <c r="AC21" s="1699"/>
      <c r="AD21" s="1699"/>
      <c r="AE21" s="1699"/>
      <c r="AF21" s="62" t="s">
        <v>1621</v>
      </c>
      <c r="AG21" s="62"/>
      <c r="AH21" s="62"/>
      <c r="AI21" s="62"/>
      <c r="AJ21" s="107"/>
      <c r="AK21" s="109"/>
      <c r="AL21" s="63"/>
      <c r="AM21" s="63"/>
      <c r="AN21" s="63"/>
      <c r="AO21" s="124"/>
      <c r="AP21" s="62"/>
      <c r="AQ21" s="110"/>
      <c r="AR21" s="62"/>
      <c r="AS21" s="62"/>
      <c r="AT21" s="62"/>
      <c r="AU21" s="62"/>
      <c r="AV21" s="62"/>
      <c r="AW21" s="62"/>
      <c r="AX21" s="62"/>
      <c r="AY21" s="62"/>
      <c r="AZ21" s="62"/>
      <c r="BA21" s="62"/>
    </row>
    <row r="22" spans="1:53" ht="12" customHeight="1">
      <c r="A22" s="1666"/>
      <c r="B22" s="124"/>
      <c r="C22" s="62"/>
      <c r="D22" s="62"/>
      <c r="E22" s="107"/>
      <c r="F22" s="124" t="s">
        <v>2029</v>
      </c>
      <c r="G22" s="62"/>
      <c r="H22" s="107"/>
      <c r="I22" s="124"/>
      <c r="J22" s="62"/>
      <c r="K22" s="62"/>
      <c r="L22" s="107"/>
      <c r="M22" s="124"/>
      <c r="N22" s="62"/>
      <c r="O22" s="62"/>
      <c r="P22" s="107"/>
      <c r="Q22" s="180"/>
      <c r="R22" s="180"/>
      <c r="S22" s="180"/>
      <c r="T22" s="182" t="s">
        <v>1623</v>
      </c>
      <c r="U22" s="180" t="s">
        <v>1624</v>
      </c>
      <c r="V22" s="180"/>
      <c r="W22" s="180"/>
      <c r="X22" s="180"/>
      <c r="Y22" s="180"/>
      <c r="Z22" s="180"/>
      <c r="AA22" s="180"/>
      <c r="AB22" s="191"/>
      <c r="AC22" s="191"/>
      <c r="AD22" s="191"/>
      <c r="AE22" s="191"/>
      <c r="AF22" s="180"/>
      <c r="AG22" s="180"/>
      <c r="AH22" s="180"/>
      <c r="AI22" s="180"/>
      <c r="AJ22" s="664"/>
      <c r="AK22" s="109"/>
      <c r="AL22" s="63"/>
      <c r="AM22" s="63"/>
      <c r="AN22" s="63"/>
      <c r="AO22" s="124"/>
      <c r="AP22" s="62"/>
      <c r="AQ22" s="110"/>
      <c r="AR22" s="62"/>
      <c r="AS22" s="62"/>
      <c r="AT22" s="62"/>
      <c r="AU22" s="62"/>
      <c r="AV22" s="62"/>
      <c r="AW22" s="62"/>
      <c r="AX22" s="62"/>
      <c r="AY22" s="62"/>
      <c r="AZ22" s="62"/>
      <c r="BA22" s="62"/>
    </row>
    <row r="23" spans="1:53" ht="12" customHeight="1">
      <c r="A23" s="1666"/>
      <c r="B23" s="1713" t="str">
        <f>IF(自己評価書表紙!A58="□","■選択無","□選択無")</f>
        <v>■選択無</v>
      </c>
      <c r="C23" s="1714"/>
      <c r="D23" s="1714"/>
      <c r="E23" s="1715"/>
      <c r="F23" s="124"/>
      <c r="G23" s="62"/>
      <c r="H23" s="107"/>
      <c r="I23" s="124"/>
      <c r="J23" s="62"/>
      <c r="K23" s="62"/>
      <c r="L23" s="107"/>
      <c r="M23" s="124"/>
      <c r="N23" s="62"/>
      <c r="O23" s="62"/>
      <c r="P23" s="107"/>
      <c r="Q23" s="62" t="s">
        <v>439</v>
      </c>
      <c r="R23" s="107" t="s">
        <v>1625</v>
      </c>
      <c r="S23" s="62"/>
      <c r="T23" s="62"/>
      <c r="U23" s="62"/>
      <c r="V23" s="62"/>
      <c r="W23" s="62"/>
      <c r="X23" s="62"/>
      <c r="Y23" s="62"/>
      <c r="Z23" s="62"/>
      <c r="AA23" s="62"/>
      <c r="AB23" s="62"/>
      <c r="AC23" s="62"/>
      <c r="AD23" s="62"/>
      <c r="AE23" s="62"/>
      <c r="AF23" s="62"/>
      <c r="AG23" s="62"/>
      <c r="AH23" s="62"/>
      <c r="AI23" s="62"/>
      <c r="AJ23" s="62"/>
      <c r="AK23" s="109"/>
      <c r="AL23" s="63"/>
      <c r="AM23" s="63"/>
      <c r="AN23" s="63"/>
      <c r="AO23" s="124"/>
      <c r="AP23" s="62"/>
      <c r="AQ23" s="110"/>
      <c r="AR23" s="62"/>
      <c r="AS23" s="62"/>
      <c r="AT23" s="62"/>
      <c r="AU23" s="62"/>
      <c r="AV23" s="62"/>
      <c r="AW23" s="62"/>
      <c r="AX23" s="62"/>
      <c r="AY23" s="62"/>
      <c r="AZ23" s="62"/>
      <c r="BA23" s="62"/>
    </row>
    <row r="24" spans="1:53" ht="12" customHeight="1">
      <c r="A24" s="1666"/>
      <c r="B24" s="124"/>
      <c r="C24" s="62"/>
      <c r="D24" s="62"/>
      <c r="E24" s="107"/>
      <c r="F24" s="124" t="s">
        <v>26</v>
      </c>
      <c r="G24" s="62"/>
      <c r="H24" s="107"/>
      <c r="I24" s="124"/>
      <c r="J24" s="62"/>
      <c r="K24" s="62"/>
      <c r="L24" s="107"/>
      <c r="M24" s="124"/>
      <c r="N24" s="62"/>
      <c r="O24" s="62"/>
      <c r="P24" s="107"/>
      <c r="Q24" s="62"/>
      <c r="R24" s="62" t="s">
        <v>1626</v>
      </c>
      <c r="S24" s="62"/>
      <c r="T24" s="1658"/>
      <c r="U24" s="1658"/>
      <c r="V24" s="1658"/>
      <c r="W24" s="1658"/>
      <c r="X24" s="62" t="s">
        <v>501</v>
      </c>
      <c r="Y24" s="62" t="s">
        <v>712</v>
      </c>
      <c r="Z24" s="62"/>
      <c r="AA24" s="62" t="s">
        <v>360</v>
      </c>
      <c r="AB24" s="1699"/>
      <c r="AC24" s="1699"/>
      <c r="AD24" s="1699"/>
      <c r="AE24" s="1699"/>
      <c r="AF24" s="62" t="s">
        <v>782</v>
      </c>
      <c r="AG24" s="62"/>
      <c r="AH24" s="62"/>
      <c r="AI24" s="62"/>
      <c r="AJ24" s="107"/>
      <c r="AK24" s="109"/>
      <c r="AL24" s="63"/>
      <c r="AM24" s="63"/>
      <c r="AN24" s="63"/>
      <c r="AO24" s="124"/>
      <c r="AP24" s="62"/>
      <c r="AQ24" s="110"/>
      <c r="AR24" s="62"/>
      <c r="AS24" s="62"/>
      <c r="AT24" s="62"/>
      <c r="AU24" s="62"/>
      <c r="AV24" s="62"/>
      <c r="AW24" s="62"/>
      <c r="AX24" s="62"/>
      <c r="AY24" s="62"/>
      <c r="AZ24" s="62"/>
      <c r="BA24" s="62"/>
    </row>
    <row r="25" spans="1:53" ht="12" customHeight="1">
      <c r="A25" s="1666"/>
      <c r="B25" s="124"/>
      <c r="C25" s="62"/>
      <c r="D25" s="62"/>
      <c r="E25" s="107"/>
      <c r="F25" s="1698"/>
      <c r="G25" s="1699"/>
      <c r="H25" s="1700"/>
      <c r="I25" s="109"/>
      <c r="J25" s="63"/>
      <c r="K25" s="63"/>
      <c r="L25" s="190"/>
      <c r="M25" s="124"/>
      <c r="N25" s="62"/>
      <c r="O25" s="62"/>
      <c r="P25" s="107"/>
      <c r="Q25" s="62" t="s">
        <v>783</v>
      </c>
      <c r="R25" s="107" t="s">
        <v>1627</v>
      </c>
      <c r="S25" s="62"/>
      <c r="T25" s="62"/>
      <c r="U25" s="62"/>
      <c r="V25" s="62"/>
      <c r="W25" s="62"/>
      <c r="X25" s="62"/>
      <c r="Y25" s="62"/>
      <c r="Z25" s="62"/>
      <c r="AA25" s="62"/>
      <c r="AB25" s="62"/>
      <c r="AC25" s="62"/>
      <c r="AD25" s="62"/>
      <c r="AE25" s="62"/>
      <c r="AF25" s="62"/>
      <c r="AG25" s="62"/>
      <c r="AH25" s="62"/>
      <c r="AI25" s="62"/>
      <c r="AJ25" s="107"/>
      <c r="AK25" s="109"/>
      <c r="AL25" s="63"/>
      <c r="AM25" s="63"/>
      <c r="AN25" s="63"/>
      <c r="AO25" s="124"/>
      <c r="AP25" s="62"/>
      <c r="AQ25" s="110"/>
      <c r="AR25" s="62"/>
      <c r="AS25" s="62"/>
      <c r="AT25" s="62"/>
      <c r="AU25" s="62"/>
      <c r="AV25" s="62"/>
      <c r="AW25" s="62"/>
      <c r="AX25" s="62"/>
      <c r="AY25" s="62"/>
      <c r="AZ25" s="62"/>
      <c r="BA25" s="62"/>
    </row>
    <row r="26" spans="1:53" ht="12" customHeight="1">
      <c r="A26" s="1666"/>
      <c r="B26" s="124"/>
      <c r="C26" s="62"/>
      <c r="D26" s="62"/>
      <c r="E26" s="107"/>
      <c r="F26" s="124" t="s">
        <v>2029</v>
      </c>
      <c r="G26" s="62"/>
      <c r="H26" s="107"/>
      <c r="I26" s="124"/>
      <c r="J26" s="62"/>
      <c r="K26" s="62"/>
      <c r="L26" s="107"/>
      <c r="M26" s="127"/>
      <c r="N26" s="116"/>
      <c r="O26" s="116"/>
      <c r="P26" s="157"/>
      <c r="Q26" s="116"/>
      <c r="R26" s="116" t="s">
        <v>1626</v>
      </c>
      <c r="S26" s="116"/>
      <c r="T26" s="1973"/>
      <c r="U26" s="1973"/>
      <c r="V26" s="1973"/>
      <c r="W26" s="1973"/>
      <c r="X26" s="116" t="s">
        <v>501</v>
      </c>
      <c r="Y26" s="116" t="s">
        <v>712</v>
      </c>
      <c r="Z26" s="116"/>
      <c r="AA26" s="116" t="s">
        <v>360</v>
      </c>
      <c r="AB26" s="1813"/>
      <c r="AC26" s="1813"/>
      <c r="AD26" s="1813"/>
      <c r="AE26" s="1813"/>
      <c r="AF26" s="116" t="s">
        <v>782</v>
      </c>
      <c r="AG26" s="116"/>
      <c r="AH26" s="116"/>
      <c r="AI26" s="116"/>
      <c r="AJ26" s="157"/>
      <c r="AK26" s="109"/>
      <c r="AL26" s="63"/>
      <c r="AM26" s="63"/>
      <c r="AN26" s="63"/>
      <c r="AO26" s="127"/>
      <c r="AP26" s="116"/>
      <c r="AQ26" s="119"/>
      <c r="AR26" s="62"/>
      <c r="AS26" s="62"/>
      <c r="AT26" s="62"/>
      <c r="AU26" s="62"/>
      <c r="AV26" s="62"/>
      <c r="AW26" s="62"/>
      <c r="AX26" s="62"/>
      <c r="AY26" s="62"/>
      <c r="AZ26" s="62"/>
      <c r="BA26" s="62"/>
    </row>
    <row r="27" spans="1:53" ht="12" customHeight="1">
      <c r="A27" s="1666"/>
      <c r="B27" s="124"/>
      <c r="C27" s="62"/>
      <c r="D27" s="62"/>
      <c r="E27" s="107"/>
      <c r="F27" s="124"/>
      <c r="G27" s="62"/>
      <c r="H27" s="107"/>
      <c r="I27" s="124"/>
      <c r="J27" s="62"/>
      <c r="K27" s="62"/>
      <c r="L27" s="107"/>
      <c r="M27" s="143" t="s">
        <v>1628</v>
      </c>
      <c r="N27" s="113"/>
      <c r="O27" s="113"/>
      <c r="P27" s="115"/>
      <c r="Q27" s="62" t="s">
        <v>539</v>
      </c>
      <c r="R27" s="62" t="s">
        <v>1629</v>
      </c>
      <c r="S27" s="62"/>
      <c r="T27" s="62"/>
      <c r="U27" s="62"/>
      <c r="V27" s="62"/>
      <c r="W27" s="62"/>
      <c r="X27" s="62"/>
      <c r="Y27" s="62"/>
      <c r="Z27" s="62"/>
      <c r="AA27" s="62"/>
      <c r="AB27" s="62"/>
      <c r="AC27" s="62"/>
      <c r="AD27" s="62"/>
      <c r="AE27" s="62"/>
      <c r="AF27" s="62"/>
      <c r="AG27" s="62"/>
      <c r="AH27" s="62"/>
      <c r="AI27" s="62"/>
      <c r="AJ27" s="107"/>
      <c r="AK27" s="696" t="s">
        <v>1085</v>
      </c>
      <c r="AL27" s="158" t="s">
        <v>1110</v>
      </c>
      <c r="AM27" s="158"/>
      <c r="AN27" s="158"/>
      <c r="AO27" s="143"/>
      <c r="AP27" s="113"/>
      <c r="AQ27" s="537"/>
      <c r="AR27" s="62"/>
      <c r="AS27" s="62"/>
      <c r="AT27" s="62"/>
      <c r="AU27" s="62"/>
      <c r="AV27" s="62"/>
      <c r="AW27" s="62"/>
      <c r="AX27" s="62"/>
      <c r="AY27" s="62"/>
      <c r="AZ27" s="62"/>
      <c r="BA27" s="62"/>
    </row>
    <row r="28" spans="1:53" ht="12" customHeight="1">
      <c r="A28" s="1666"/>
      <c r="B28" s="124"/>
      <c r="C28" s="62"/>
      <c r="D28" s="62"/>
      <c r="E28" s="107"/>
      <c r="F28" s="124"/>
      <c r="G28" s="62"/>
      <c r="H28" s="107"/>
      <c r="I28" s="124"/>
      <c r="J28" s="62"/>
      <c r="K28" s="62"/>
      <c r="L28" s="107"/>
      <c r="M28" s="124" t="s">
        <v>98</v>
      </c>
      <c r="N28" s="62"/>
      <c r="O28" s="62"/>
      <c r="P28" s="107"/>
      <c r="Q28" s="62"/>
      <c r="R28" s="694" t="s">
        <v>1032</v>
      </c>
      <c r="S28" s="62" t="s">
        <v>1630</v>
      </c>
      <c r="T28" s="62"/>
      <c r="U28" s="62"/>
      <c r="V28" s="62"/>
      <c r="W28" s="62"/>
      <c r="X28" s="62"/>
      <c r="Y28" s="62"/>
      <c r="Z28" s="62"/>
      <c r="AA28" s="62"/>
      <c r="AB28" s="62"/>
      <c r="AC28" s="62"/>
      <c r="AD28" s="62"/>
      <c r="AE28" s="62"/>
      <c r="AF28" s="62"/>
      <c r="AG28" s="62"/>
      <c r="AH28" s="62"/>
      <c r="AI28" s="62"/>
      <c r="AJ28" s="107"/>
      <c r="AK28" s="693" t="s">
        <v>1085</v>
      </c>
      <c r="AL28" s="63" t="s">
        <v>1209</v>
      </c>
      <c r="AM28" s="63"/>
      <c r="AN28" s="63"/>
      <c r="AO28" s="124"/>
      <c r="AP28" s="62"/>
      <c r="AQ28" s="110"/>
      <c r="AR28" s="62"/>
      <c r="AS28" s="62"/>
      <c r="AT28" s="62" t="s">
        <v>1631</v>
      </c>
      <c r="AU28" s="62" t="s">
        <v>629</v>
      </c>
      <c r="AV28" s="62" t="s">
        <v>1632</v>
      </c>
      <c r="AW28" s="62" t="s">
        <v>1633</v>
      </c>
      <c r="AX28" s="62" t="s">
        <v>1634</v>
      </c>
      <c r="AY28" s="62" t="s">
        <v>1635</v>
      </c>
      <c r="AZ28" s="62" t="s">
        <v>1636</v>
      </c>
      <c r="BA28" s="62"/>
    </row>
    <row r="29" spans="1:53" ht="12" customHeight="1">
      <c r="A29" s="1666"/>
      <c r="B29" s="124"/>
      <c r="C29" s="62"/>
      <c r="D29" s="62"/>
      <c r="E29" s="107"/>
      <c r="F29" s="124"/>
      <c r="G29" s="62"/>
      <c r="H29" s="107"/>
      <c r="I29" s="109"/>
      <c r="J29" s="63"/>
      <c r="K29" s="63"/>
      <c r="L29" s="190"/>
      <c r="M29" s="124"/>
      <c r="N29" s="62"/>
      <c r="O29" s="62"/>
      <c r="P29" s="107"/>
      <c r="Q29" s="62"/>
      <c r="R29" s="694" t="s">
        <v>735</v>
      </c>
      <c r="S29" s="62" t="s">
        <v>1637</v>
      </c>
      <c r="T29" s="62"/>
      <c r="U29" s="62"/>
      <c r="V29" s="62"/>
      <c r="W29" s="62"/>
      <c r="X29" s="62"/>
      <c r="Y29" s="62"/>
      <c r="Z29" s="62"/>
      <c r="AA29" s="62"/>
      <c r="AB29" s="62"/>
      <c r="AC29" s="62"/>
      <c r="AD29" s="62"/>
      <c r="AE29" s="62"/>
      <c r="AF29" s="665"/>
      <c r="AG29" s="665"/>
      <c r="AH29" s="62"/>
      <c r="AI29" s="62"/>
      <c r="AJ29" s="107"/>
      <c r="AK29" s="693" t="s">
        <v>1085</v>
      </c>
      <c r="AL29" s="63" t="s">
        <v>393</v>
      </c>
      <c r="AM29" s="63"/>
      <c r="AN29" s="63"/>
      <c r="AO29" s="124"/>
      <c r="AP29" s="62"/>
      <c r="AQ29" s="110"/>
      <c r="AR29" s="62"/>
      <c r="AS29" s="62"/>
      <c r="AT29" s="62"/>
      <c r="AU29" s="62"/>
      <c r="AV29" s="62"/>
      <c r="AW29" s="62"/>
      <c r="AX29" s="62"/>
      <c r="AY29" s="62"/>
      <c r="AZ29" s="62"/>
      <c r="BA29" s="62"/>
    </row>
    <row r="30" spans="1:53" ht="12" customHeight="1">
      <c r="A30" s="1666"/>
      <c r="B30" s="124"/>
      <c r="C30" s="62"/>
      <c r="D30" s="62"/>
      <c r="E30" s="107"/>
      <c r="F30" s="124"/>
      <c r="G30" s="62"/>
      <c r="H30" s="107"/>
      <c r="I30" s="109"/>
      <c r="J30" s="63"/>
      <c r="K30" s="63"/>
      <c r="L30" s="190"/>
      <c r="M30" s="124"/>
      <c r="N30" s="62"/>
      <c r="O30" s="62"/>
      <c r="P30" s="107"/>
      <c r="Q30" s="62"/>
      <c r="R30" s="694" t="s">
        <v>909</v>
      </c>
      <c r="S30" s="62" t="s">
        <v>1638</v>
      </c>
      <c r="T30" s="62"/>
      <c r="U30" s="62"/>
      <c r="V30" s="62"/>
      <c r="W30" s="62"/>
      <c r="X30" s="62"/>
      <c r="Y30" s="62"/>
      <c r="Z30" s="62"/>
      <c r="AA30" s="62"/>
      <c r="AB30" s="62"/>
      <c r="AC30" s="665"/>
      <c r="AD30" s="665"/>
      <c r="AE30" s="62"/>
      <c r="AF30" s="62"/>
      <c r="AG30" s="62"/>
      <c r="AH30" s="62"/>
      <c r="AI30" s="62"/>
      <c r="AJ30" s="107"/>
      <c r="AK30" s="109"/>
      <c r="AL30" s="63"/>
      <c r="AM30" s="63"/>
      <c r="AN30" s="63"/>
      <c r="AO30" s="124"/>
      <c r="AP30" s="62"/>
      <c r="AQ30" s="110"/>
      <c r="AR30" s="62"/>
      <c r="AS30" s="62"/>
      <c r="AT30" s="62"/>
      <c r="AU30" s="62"/>
      <c r="AV30" s="62"/>
      <c r="AW30" s="62"/>
      <c r="AX30" s="62"/>
      <c r="AY30" s="62"/>
      <c r="AZ30" s="62"/>
      <c r="BA30" s="62"/>
    </row>
    <row r="31" spans="1:53" ht="12" customHeight="1">
      <c r="A31" s="1666"/>
      <c r="B31" s="124"/>
      <c r="C31" s="62"/>
      <c r="D31" s="62"/>
      <c r="E31" s="107"/>
      <c r="F31" s="124"/>
      <c r="G31" s="62"/>
      <c r="H31" s="107"/>
      <c r="I31" s="124"/>
      <c r="J31" s="62"/>
      <c r="K31" s="62"/>
      <c r="L31" s="107"/>
      <c r="M31" s="124"/>
      <c r="N31" s="62"/>
      <c r="O31" s="62"/>
      <c r="P31" s="107"/>
      <c r="Q31" s="192"/>
      <c r="R31" s="751" t="s">
        <v>1211</v>
      </c>
      <c r="S31" s="192" t="s">
        <v>1715</v>
      </c>
      <c r="T31" s="192"/>
      <c r="U31" s="192"/>
      <c r="V31" s="192"/>
      <c r="W31" s="192"/>
      <c r="X31" s="192"/>
      <c r="Y31" s="192"/>
      <c r="Z31" s="192"/>
      <c r="AA31" s="192"/>
      <c r="AB31" s="192"/>
      <c r="AC31" s="192"/>
      <c r="AD31" s="192"/>
      <c r="AE31" s="192"/>
      <c r="AF31" s="192"/>
      <c r="AG31" s="192"/>
      <c r="AH31" s="192"/>
      <c r="AI31" s="192"/>
      <c r="AJ31" s="666"/>
      <c r="AK31" s="109"/>
      <c r="AL31" s="63"/>
      <c r="AM31" s="63"/>
      <c r="AN31" s="63"/>
      <c r="AO31" s="124"/>
      <c r="AP31" s="62"/>
      <c r="AQ31" s="110"/>
      <c r="AR31" s="62"/>
      <c r="AS31" s="62"/>
      <c r="AT31" s="62"/>
      <c r="AU31" s="62"/>
      <c r="AV31" s="62"/>
      <c r="AW31" s="62"/>
      <c r="AX31" s="62"/>
      <c r="AY31" s="62"/>
      <c r="AZ31" s="62"/>
      <c r="BA31" s="62"/>
    </row>
    <row r="32" spans="1:53" ht="12" customHeight="1">
      <c r="A32" s="1666"/>
      <c r="B32" s="124"/>
      <c r="C32" s="62"/>
      <c r="D32" s="62"/>
      <c r="E32" s="107"/>
      <c r="F32" s="124"/>
      <c r="G32" s="62"/>
      <c r="H32" s="107"/>
      <c r="I32" s="124"/>
      <c r="J32" s="62"/>
      <c r="K32" s="62"/>
      <c r="L32" s="107"/>
      <c r="M32" s="124"/>
      <c r="N32" s="62"/>
      <c r="O32" s="62"/>
      <c r="P32" s="107"/>
      <c r="Q32" s="62" t="s">
        <v>417</v>
      </c>
      <c r="R32" s="62" t="s">
        <v>1639</v>
      </c>
      <c r="S32" s="62"/>
      <c r="T32" s="62"/>
      <c r="U32" s="62"/>
      <c r="V32" s="62"/>
      <c r="W32" s="62"/>
      <c r="X32" s="62"/>
      <c r="Y32" s="62"/>
      <c r="Z32" s="62"/>
      <c r="AA32" s="62"/>
      <c r="AB32" s="62"/>
      <c r="AC32" s="62"/>
      <c r="AD32" s="62"/>
      <c r="AE32" s="62"/>
      <c r="AF32" s="62"/>
      <c r="AG32" s="62"/>
      <c r="AH32" s="62"/>
      <c r="AI32" s="62"/>
      <c r="AJ32" s="107"/>
      <c r="AK32" s="109"/>
      <c r="AL32" s="63"/>
      <c r="AM32" s="63"/>
      <c r="AN32" s="63"/>
      <c r="AO32" s="124"/>
      <c r="AP32" s="62"/>
      <c r="AQ32" s="110"/>
      <c r="AR32" s="62"/>
      <c r="AS32" s="62"/>
      <c r="AT32" s="62"/>
      <c r="AU32" s="62"/>
      <c r="AV32" s="62"/>
      <c r="AW32" s="62"/>
      <c r="AX32" s="62"/>
      <c r="AY32" s="62"/>
      <c r="AZ32" s="62"/>
      <c r="BA32" s="62"/>
    </row>
    <row r="33" spans="1:53" ht="12" customHeight="1">
      <c r="A33" s="1666"/>
      <c r="B33" s="124"/>
      <c r="C33" s="62"/>
      <c r="D33" s="62"/>
      <c r="E33" s="107"/>
      <c r="F33" s="124"/>
      <c r="G33" s="62"/>
      <c r="H33" s="107"/>
      <c r="I33" s="124"/>
      <c r="J33" s="62"/>
      <c r="K33" s="62"/>
      <c r="L33" s="107"/>
      <c r="M33" s="124"/>
      <c r="N33" s="62"/>
      <c r="O33" s="62"/>
      <c r="P33" s="107"/>
      <c r="Q33" s="62"/>
      <c r="R33" s="694" t="s">
        <v>1615</v>
      </c>
      <c r="S33" s="62" t="s">
        <v>1640</v>
      </c>
      <c r="T33" s="62"/>
      <c r="U33" s="62"/>
      <c r="V33" s="125" t="s">
        <v>416</v>
      </c>
      <c r="W33" s="1699"/>
      <c r="X33" s="1699"/>
      <c r="Y33" s="1699"/>
      <c r="Z33" s="1699"/>
      <c r="AA33" s="1699"/>
      <c r="AB33" s="1699"/>
      <c r="AC33" s="1699"/>
      <c r="AD33" s="1699"/>
      <c r="AE33" s="1699"/>
      <c r="AF33" s="1699"/>
      <c r="AG33" s="62" t="s">
        <v>998</v>
      </c>
      <c r="AH33" s="62"/>
      <c r="AI33" s="62"/>
      <c r="AJ33" s="62"/>
      <c r="AK33" s="109"/>
      <c r="AL33" s="63"/>
      <c r="AM33" s="63"/>
      <c r="AN33" s="63"/>
      <c r="AO33" s="124"/>
      <c r="AP33" s="62"/>
      <c r="AQ33" s="110"/>
      <c r="AR33" s="62"/>
      <c r="AS33" s="62"/>
      <c r="AT33" s="62"/>
      <c r="AU33" s="62"/>
      <c r="AV33" s="62"/>
      <c r="AW33" s="62"/>
      <c r="AX33" s="62"/>
      <c r="AY33" s="62"/>
      <c r="AZ33" s="62"/>
      <c r="BA33" s="62"/>
    </row>
    <row r="34" spans="1:53" ht="12" customHeight="1">
      <c r="A34" s="1666"/>
      <c r="B34" s="124"/>
      <c r="C34" s="62"/>
      <c r="D34" s="62"/>
      <c r="E34" s="107"/>
      <c r="F34" s="124"/>
      <c r="G34" s="62"/>
      <c r="H34" s="107"/>
      <c r="I34" s="109"/>
      <c r="J34" s="63"/>
      <c r="K34" s="63"/>
      <c r="L34" s="190"/>
      <c r="M34" s="124"/>
      <c r="N34" s="62"/>
      <c r="O34" s="62"/>
      <c r="P34" s="107"/>
      <c r="Q34" s="62"/>
      <c r="R34" s="694" t="s">
        <v>1675</v>
      </c>
      <c r="S34" s="62" t="s">
        <v>1641</v>
      </c>
      <c r="T34" s="62"/>
      <c r="U34" s="62"/>
      <c r="V34" s="125" t="s">
        <v>416</v>
      </c>
      <c r="W34" s="1699"/>
      <c r="X34" s="1699"/>
      <c r="Y34" s="1699"/>
      <c r="Z34" s="1699"/>
      <c r="AA34" s="1699"/>
      <c r="AB34" s="1699"/>
      <c r="AC34" s="1699"/>
      <c r="AD34" s="1699"/>
      <c r="AE34" s="1699"/>
      <c r="AF34" s="1699"/>
      <c r="AG34" s="62" t="s">
        <v>998</v>
      </c>
      <c r="AH34" s="62"/>
      <c r="AI34" s="62"/>
      <c r="AJ34" s="62"/>
      <c r="AK34" s="109"/>
      <c r="AL34" s="63"/>
      <c r="AM34" s="63"/>
      <c r="AN34" s="63"/>
      <c r="AO34" s="124"/>
      <c r="AP34" s="62"/>
      <c r="AQ34" s="110"/>
      <c r="AR34" s="62"/>
      <c r="AS34" s="62"/>
      <c r="AT34" s="62"/>
      <c r="AU34" s="62"/>
      <c r="AV34" s="62"/>
      <c r="AW34" s="62"/>
      <c r="AX34" s="62"/>
      <c r="AY34" s="62"/>
      <c r="AZ34" s="62"/>
      <c r="BA34" s="62"/>
    </row>
    <row r="35" spans="1:53" ht="12" customHeight="1">
      <c r="A35" s="1666"/>
      <c r="B35" s="124"/>
      <c r="C35" s="62"/>
      <c r="D35" s="62"/>
      <c r="E35" s="107"/>
      <c r="F35" s="124"/>
      <c r="G35" s="62"/>
      <c r="H35" s="107"/>
      <c r="I35" s="124"/>
      <c r="J35" s="62"/>
      <c r="K35" s="62"/>
      <c r="L35" s="107"/>
      <c r="M35" s="124"/>
      <c r="N35" s="62"/>
      <c r="O35" s="62"/>
      <c r="P35" s="107"/>
      <c r="Q35" s="62"/>
      <c r="R35" s="694" t="s">
        <v>1675</v>
      </c>
      <c r="S35" s="62" t="s">
        <v>404</v>
      </c>
      <c r="T35" s="62"/>
      <c r="U35" s="62"/>
      <c r="V35" s="125" t="s">
        <v>1204</v>
      </c>
      <c r="W35" s="1699"/>
      <c r="X35" s="1699"/>
      <c r="Y35" s="1699"/>
      <c r="Z35" s="1699"/>
      <c r="AA35" s="1699"/>
      <c r="AB35" s="1699"/>
      <c r="AC35" s="1699"/>
      <c r="AD35" s="1699"/>
      <c r="AE35" s="1699"/>
      <c r="AF35" s="1699"/>
      <c r="AG35" s="62" t="s">
        <v>1205</v>
      </c>
      <c r="AH35" s="62"/>
      <c r="AI35" s="62"/>
      <c r="AJ35" s="62"/>
      <c r="AK35" s="109"/>
      <c r="AL35" s="63"/>
      <c r="AM35" s="63"/>
      <c r="AN35" s="63"/>
      <c r="AO35" s="124"/>
      <c r="AP35" s="62"/>
      <c r="AQ35" s="110"/>
      <c r="AR35" s="62"/>
      <c r="AS35" s="62"/>
      <c r="AT35" s="62"/>
      <c r="AU35" s="62"/>
      <c r="AV35" s="62"/>
      <c r="AW35" s="62"/>
      <c r="AX35" s="62"/>
      <c r="AY35" s="62"/>
      <c r="AZ35" s="62"/>
      <c r="BA35" s="62"/>
    </row>
    <row r="36" spans="1:53" ht="12" customHeight="1">
      <c r="A36" s="1666"/>
      <c r="B36" s="124"/>
      <c r="C36" s="62"/>
      <c r="D36" s="62"/>
      <c r="E36" s="107"/>
      <c r="F36" s="124"/>
      <c r="G36" s="62"/>
      <c r="H36" s="107"/>
      <c r="I36" s="124"/>
      <c r="J36" s="62"/>
      <c r="K36" s="62"/>
      <c r="L36" s="107"/>
      <c r="M36" s="124"/>
      <c r="N36" s="62"/>
      <c r="O36" s="62"/>
      <c r="P36" s="107"/>
      <c r="Q36" s="116"/>
      <c r="R36" s="116"/>
      <c r="S36" s="116" t="s">
        <v>1642</v>
      </c>
      <c r="T36" s="116"/>
      <c r="U36" s="116"/>
      <c r="V36" s="116"/>
      <c r="W36" s="116"/>
      <c r="X36" s="116"/>
      <c r="Y36" s="116"/>
      <c r="Z36" s="116"/>
      <c r="AA36" s="116" t="s">
        <v>1616</v>
      </c>
      <c r="AB36" s="1813"/>
      <c r="AC36" s="1813"/>
      <c r="AD36" s="1813"/>
      <c r="AE36" s="1813"/>
      <c r="AF36" s="116" t="s">
        <v>1617</v>
      </c>
      <c r="AG36" s="116"/>
      <c r="AH36" s="116"/>
      <c r="AI36" s="116"/>
      <c r="AJ36" s="157"/>
      <c r="AK36" s="109"/>
      <c r="AL36" s="63"/>
      <c r="AM36" s="63"/>
      <c r="AN36" s="63"/>
      <c r="AO36" s="124"/>
      <c r="AP36" s="62"/>
      <c r="AQ36" s="110"/>
      <c r="AR36" s="62"/>
      <c r="AS36" s="62"/>
      <c r="AT36" s="62"/>
      <c r="AU36" s="62"/>
      <c r="AV36" s="62"/>
      <c r="AW36" s="62"/>
      <c r="AX36" s="62"/>
      <c r="AY36" s="62"/>
      <c r="AZ36" s="62"/>
      <c r="BA36" s="62"/>
    </row>
    <row r="37" spans="1:53" ht="12" customHeight="1">
      <c r="A37" s="1666"/>
      <c r="B37" s="124"/>
      <c r="C37" s="62"/>
      <c r="D37" s="62"/>
      <c r="E37" s="107"/>
      <c r="F37" s="124"/>
      <c r="G37" s="62"/>
      <c r="H37" s="107"/>
      <c r="I37" s="124"/>
      <c r="J37" s="62"/>
      <c r="K37" s="62"/>
      <c r="L37" s="107"/>
      <c r="M37" s="124"/>
      <c r="N37" s="62"/>
      <c r="O37" s="62"/>
      <c r="P37" s="107"/>
      <c r="Q37" s="62" t="s">
        <v>539</v>
      </c>
      <c r="R37" s="62" t="s">
        <v>1643</v>
      </c>
      <c r="S37" s="62"/>
      <c r="T37" s="62"/>
      <c r="U37" s="62"/>
      <c r="V37" s="62"/>
      <c r="W37" s="62"/>
      <c r="X37" s="62"/>
      <c r="Y37" s="62"/>
      <c r="Z37" s="62"/>
      <c r="AA37" s="62"/>
      <c r="AB37" s="62"/>
      <c r="AC37" s="62"/>
      <c r="AD37" s="62"/>
      <c r="AE37" s="62"/>
      <c r="AF37" s="62"/>
      <c r="AG37" s="62"/>
      <c r="AH37" s="62"/>
      <c r="AI37" s="62"/>
      <c r="AJ37" s="107"/>
      <c r="AK37" s="109"/>
      <c r="AL37" s="63"/>
      <c r="AM37" s="63"/>
      <c r="AN37" s="63"/>
      <c r="AO37" s="124"/>
      <c r="AP37" s="62"/>
      <c r="AQ37" s="110"/>
      <c r="AR37" s="62"/>
      <c r="AS37" s="62"/>
      <c r="AT37" s="62"/>
      <c r="AU37" s="62"/>
      <c r="AV37" s="62"/>
      <c r="AW37" s="62"/>
      <c r="AX37" s="62"/>
      <c r="AY37" s="62"/>
      <c r="AZ37" s="62"/>
      <c r="BA37" s="62"/>
    </row>
    <row r="38" spans="1:53" ht="12" customHeight="1">
      <c r="A38" s="1666"/>
      <c r="B38" s="124"/>
      <c r="C38" s="62"/>
      <c r="D38" s="62"/>
      <c r="E38" s="107"/>
      <c r="F38" s="124"/>
      <c r="G38" s="62"/>
      <c r="H38" s="107"/>
      <c r="I38" s="124"/>
      <c r="J38" s="62"/>
      <c r="K38" s="62"/>
      <c r="L38" s="107"/>
      <c r="M38" s="124"/>
      <c r="N38" s="62"/>
      <c r="O38" s="62"/>
      <c r="P38" s="107"/>
      <c r="Q38" s="62"/>
      <c r="R38" s="694" t="s">
        <v>3</v>
      </c>
      <c r="S38" s="62" t="s">
        <v>1630</v>
      </c>
      <c r="T38" s="62"/>
      <c r="U38" s="62"/>
      <c r="V38" s="62"/>
      <c r="W38" s="62"/>
      <c r="X38" s="62"/>
      <c r="Y38" s="62"/>
      <c r="Z38" s="62"/>
      <c r="AA38" s="62"/>
      <c r="AB38" s="62"/>
      <c r="AC38" s="62"/>
      <c r="AD38" s="62"/>
      <c r="AE38" s="62"/>
      <c r="AF38" s="62"/>
      <c r="AG38" s="62"/>
      <c r="AH38" s="62"/>
      <c r="AI38" s="62"/>
      <c r="AJ38" s="107"/>
      <c r="AK38" s="109"/>
      <c r="AL38" s="63"/>
      <c r="AM38" s="63"/>
      <c r="AN38" s="63"/>
      <c r="AO38" s="124"/>
      <c r="AP38" s="62"/>
      <c r="AQ38" s="110"/>
      <c r="AR38" s="62"/>
      <c r="AS38" s="62"/>
      <c r="AT38" s="62" t="s">
        <v>1631</v>
      </c>
      <c r="AU38" s="62" t="s">
        <v>629</v>
      </c>
      <c r="AV38" s="62" t="s">
        <v>1632</v>
      </c>
      <c r="AW38" s="62" t="s">
        <v>1633</v>
      </c>
      <c r="AX38" s="62" t="s">
        <v>1634</v>
      </c>
      <c r="AY38" s="62" t="s">
        <v>1635</v>
      </c>
      <c r="AZ38" s="62" t="s">
        <v>1636</v>
      </c>
      <c r="BA38" s="62"/>
    </row>
    <row r="39" spans="1:53" ht="12" customHeight="1">
      <c r="A39" s="1666"/>
      <c r="B39" s="124"/>
      <c r="C39" s="62"/>
      <c r="D39" s="62"/>
      <c r="E39" s="107"/>
      <c r="F39" s="124"/>
      <c r="G39" s="62"/>
      <c r="H39" s="107"/>
      <c r="I39" s="109"/>
      <c r="J39" s="63"/>
      <c r="K39" s="63"/>
      <c r="L39" s="190"/>
      <c r="M39" s="124"/>
      <c r="N39" s="62"/>
      <c r="O39" s="62"/>
      <c r="P39" s="107"/>
      <c r="Q39" s="62"/>
      <c r="R39" s="694" t="s">
        <v>1068</v>
      </c>
      <c r="S39" s="62" t="s">
        <v>1637</v>
      </c>
      <c r="T39" s="62"/>
      <c r="U39" s="62"/>
      <c r="V39" s="62"/>
      <c r="W39" s="62"/>
      <c r="X39" s="62"/>
      <c r="Y39" s="62"/>
      <c r="Z39" s="62"/>
      <c r="AA39" s="62"/>
      <c r="AB39" s="62"/>
      <c r="AC39" s="62"/>
      <c r="AD39" s="62"/>
      <c r="AE39" s="62"/>
      <c r="AF39" s="665"/>
      <c r="AG39" s="665"/>
      <c r="AH39" s="62"/>
      <c r="AI39" s="62"/>
      <c r="AJ39" s="107"/>
      <c r="AK39" s="109"/>
      <c r="AL39" s="63"/>
      <c r="AM39" s="63"/>
      <c r="AN39" s="63"/>
      <c r="AO39" s="124"/>
      <c r="AP39" s="62"/>
      <c r="AQ39" s="110"/>
      <c r="AR39" s="62"/>
      <c r="AS39" s="62"/>
      <c r="AT39" s="62"/>
      <c r="AU39" s="62"/>
      <c r="AV39" s="62"/>
      <c r="AW39" s="62"/>
      <c r="AX39" s="62"/>
      <c r="AY39" s="62"/>
      <c r="AZ39" s="62"/>
      <c r="BA39" s="62"/>
    </row>
    <row r="40" spans="1:53" ht="12" customHeight="1">
      <c r="A40" s="1666"/>
      <c r="B40" s="124"/>
      <c r="C40" s="62"/>
      <c r="D40" s="62"/>
      <c r="E40" s="107"/>
      <c r="F40" s="124"/>
      <c r="G40" s="62"/>
      <c r="H40" s="107"/>
      <c r="I40" s="109"/>
      <c r="J40" s="63"/>
      <c r="K40" s="63"/>
      <c r="L40" s="190"/>
      <c r="M40" s="124"/>
      <c r="N40" s="62"/>
      <c r="O40" s="62"/>
      <c r="P40" s="107"/>
      <c r="Q40" s="62"/>
      <c r="R40" s="694" t="s">
        <v>1675</v>
      </c>
      <c r="S40" s="62" t="s">
        <v>1638</v>
      </c>
      <c r="T40" s="62"/>
      <c r="U40" s="62"/>
      <c r="V40" s="62"/>
      <c r="W40" s="62"/>
      <c r="X40" s="62"/>
      <c r="Y40" s="62"/>
      <c r="Z40" s="62"/>
      <c r="AA40" s="62"/>
      <c r="AB40" s="62"/>
      <c r="AC40" s="665"/>
      <c r="AD40" s="665"/>
      <c r="AE40" s="62"/>
      <c r="AF40" s="62"/>
      <c r="AG40" s="62"/>
      <c r="AH40" s="62"/>
      <c r="AI40" s="62"/>
      <c r="AJ40" s="107"/>
      <c r="AK40" s="109"/>
      <c r="AL40" s="63"/>
      <c r="AM40" s="63"/>
      <c r="AN40" s="63"/>
      <c r="AO40" s="124"/>
      <c r="AP40" s="62"/>
      <c r="AQ40" s="110"/>
      <c r="AR40" s="62"/>
      <c r="AS40" s="62"/>
      <c r="AT40" s="62"/>
      <c r="AU40" s="62"/>
      <c r="AV40" s="62"/>
      <c r="AW40" s="62"/>
      <c r="AX40" s="62"/>
      <c r="AY40" s="62"/>
      <c r="AZ40" s="62"/>
      <c r="BA40" s="62"/>
    </row>
    <row r="41" spans="1:53" ht="12" customHeight="1">
      <c r="A41" s="1666"/>
      <c r="B41" s="124"/>
      <c r="C41" s="62"/>
      <c r="D41" s="62"/>
      <c r="E41" s="107"/>
      <c r="F41" s="124"/>
      <c r="G41" s="62"/>
      <c r="H41" s="107"/>
      <c r="I41" s="124"/>
      <c r="J41" s="62"/>
      <c r="K41" s="62"/>
      <c r="L41" s="107"/>
      <c r="M41" s="124"/>
      <c r="N41" s="62"/>
      <c r="O41" s="62"/>
      <c r="P41" s="107"/>
      <c r="Q41" s="192"/>
      <c r="R41" s="751" t="s">
        <v>1211</v>
      </c>
      <c r="S41" s="192" t="s">
        <v>1715</v>
      </c>
      <c r="T41" s="192"/>
      <c r="U41" s="192"/>
      <c r="V41" s="192"/>
      <c r="W41" s="192"/>
      <c r="X41" s="192"/>
      <c r="Y41" s="192"/>
      <c r="Z41" s="192"/>
      <c r="AA41" s="192"/>
      <c r="AB41" s="192"/>
      <c r="AC41" s="192"/>
      <c r="AD41" s="192"/>
      <c r="AE41" s="192"/>
      <c r="AF41" s="192"/>
      <c r="AG41" s="192"/>
      <c r="AH41" s="192"/>
      <c r="AI41" s="192"/>
      <c r="AJ41" s="666"/>
      <c r="AK41" s="109"/>
      <c r="AL41" s="63"/>
      <c r="AM41" s="63"/>
      <c r="AN41" s="63"/>
      <c r="AO41" s="124"/>
      <c r="AP41" s="62"/>
      <c r="AQ41" s="110"/>
      <c r="AR41" s="62"/>
      <c r="AS41" s="62"/>
      <c r="AT41" s="62"/>
      <c r="AU41" s="62"/>
      <c r="AV41" s="62"/>
      <c r="AW41" s="62"/>
      <c r="AX41" s="62"/>
      <c r="AY41" s="62"/>
      <c r="AZ41" s="62"/>
      <c r="BA41" s="62"/>
    </row>
    <row r="42" spans="1:53" ht="12" customHeight="1">
      <c r="A42" s="1666"/>
      <c r="B42" s="124"/>
      <c r="C42" s="62"/>
      <c r="D42" s="62"/>
      <c r="E42" s="107"/>
      <c r="F42" s="124"/>
      <c r="G42" s="62"/>
      <c r="H42" s="107"/>
      <c r="I42" s="124"/>
      <c r="J42" s="62"/>
      <c r="K42" s="62"/>
      <c r="L42" s="107"/>
      <c r="M42" s="124"/>
      <c r="N42" s="62"/>
      <c r="O42" s="62"/>
      <c r="P42" s="107"/>
      <c r="Q42" s="62" t="s">
        <v>417</v>
      </c>
      <c r="R42" s="62" t="s">
        <v>1644</v>
      </c>
      <c r="S42" s="62"/>
      <c r="T42" s="62"/>
      <c r="U42" s="62"/>
      <c r="V42" s="62"/>
      <c r="W42" s="62"/>
      <c r="X42" s="62"/>
      <c r="Y42" s="62"/>
      <c r="Z42" s="62"/>
      <c r="AA42" s="62"/>
      <c r="AB42" s="62"/>
      <c r="AC42" s="62"/>
      <c r="AD42" s="62"/>
      <c r="AE42" s="62"/>
      <c r="AF42" s="62"/>
      <c r="AG42" s="62"/>
      <c r="AH42" s="62"/>
      <c r="AI42" s="62"/>
      <c r="AJ42" s="107"/>
      <c r="AK42" s="109"/>
      <c r="AL42" s="63"/>
      <c r="AM42" s="63"/>
      <c r="AN42" s="63"/>
      <c r="AO42" s="124"/>
      <c r="AP42" s="62"/>
      <c r="AQ42" s="110"/>
      <c r="AR42" s="62"/>
      <c r="AS42" s="62"/>
      <c r="AT42" s="62"/>
      <c r="AU42" s="62"/>
      <c r="AV42" s="62"/>
      <c r="AW42" s="62"/>
      <c r="AX42" s="62"/>
      <c r="AY42" s="62"/>
      <c r="AZ42" s="62"/>
      <c r="BA42" s="62"/>
    </row>
    <row r="43" spans="1:53" ht="12" customHeight="1">
      <c r="A43" s="1666"/>
      <c r="B43" s="124"/>
      <c r="C43" s="62"/>
      <c r="D43" s="62"/>
      <c r="E43" s="107"/>
      <c r="F43" s="124"/>
      <c r="G43" s="62"/>
      <c r="H43" s="107"/>
      <c r="I43" s="124"/>
      <c r="J43" s="62"/>
      <c r="K43" s="62"/>
      <c r="L43" s="107"/>
      <c r="M43" s="124"/>
      <c r="N43" s="62"/>
      <c r="O43" s="62"/>
      <c r="P43" s="107"/>
      <c r="Q43" s="62"/>
      <c r="R43" s="694" t="s">
        <v>1615</v>
      </c>
      <c r="S43" s="62" t="s">
        <v>1640</v>
      </c>
      <c r="T43" s="62"/>
      <c r="U43" s="62"/>
      <c r="V43" s="125" t="s">
        <v>416</v>
      </c>
      <c r="W43" s="1699"/>
      <c r="X43" s="1699"/>
      <c r="Y43" s="1699"/>
      <c r="Z43" s="1699"/>
      <c r="AA43" s="1699"/>
      <c r="AB43" s="1699"/>
      <c r="AC43" s="1699"/>
      <c r="AD43" s="1699"/>
      <c r="AE43" s="1699"/>
      <c r="AF43" s="1699"/>
      <c r="AG43" s="62" t="s">
        <v>998</v>
      </c>
      <c r="AH43" s="62"/>
      <c r="AI43" s="62"/>
      <c r="AJ43" s="62"/>
      <c r="AK43" s="109"/>
      <c r="AL43" s="63"/>
      <c r="AM43" s="63"/>
      <c r="AN43" s="63"/>
      <c r="AO43" s="124"/>
      <c r="AP43" s="62"/>
      <c r="AQ43" s="110"/>
      <c r="AR43" s="62"/>
      <c r="AS43" s="62"/>
      <c r="AT43" s="62"/>
      <c r="AU43" s="62"/>
      <c r="AV43" s="62"/>
      <c r="AW43" s="62"/>
      <c r="AX43" s="62"/>
      <c r="AY43" s="62"/>
      <c r="AZ43" s="62"/>
      <c r="BA43" s="62"/>
    </row>
    <row r="44" spans="1:53" ht="12" customHeight="1">
      <c r="A44" s="1666"/>
      <c r="B44" s="124"/>
      <c r="C44" s="62"/>
      <c r="D44" s="62"/>
      <c r="E44" s="107"/>
      <c r="F44" s="124"/>
      <c r="G44" s="62"/>
      <c r="H44" s="107"/>
      <c r="I44" s="124"/>
      <c r="J44" s="62"/>
      <c r="K44" s="62"/>
      <c r="L44" s="107"/>
      <c r="M44" s="124"/>
      <c r="N44" s="62"/>
      <c r="O44" s="62"/>
      <c r="P44" s="107"/>
      <c r="Q44" s="62"/>
      <c r="R44" s="694" t="s">
        <v>1675</v>
      </c>
      <c r="S44" s="62" t="s">
        <v>1641</v>
      </c>
      <c r="T44" s="62"/>
      <c r="U44" s="62"/>
      <c r="V44" s="125" t="s">
        <v>416</v>
      </c>
      <c r="W44" s="1699"/>
      <c r="X44" s="1699"/>
      <c r="Y44" s="1699"/>
      <c r="Z44" s="1699"/>
      <c r="AA44" s="1699"/>
      <c r="AB44" s="1699"/>
      <c r="AC44" s="1699"/>
      <c r="AD44" s="1699"/>
      <c r="AE44" s="1699"/>
      <c r="AF44" s="1699"/>
      <c r="AG44" s="62" t="s">
        <v>998</v>
      </c>
      <c r="AH44" s="62"/>
      <c r="AI44" s="62"/>
      <c r="AJ44" s="62"/>
      <c r="AK44" s="109"/>
      <c r="AL44" s="63"/>
      <c r="AM44" s="63"/>
      <c r="AN44" s="63"/>
      <c r="AO44" s="124"/>
      <c r="AP44" s="62"/>
      <c r="AQ44" s="110"/>
      <c r="AR44" s="62"/>
      <c r="AS44" s="62"/>
      <c r="AT44" s="62"/>
      <c r="AU44" s="62"/>
      <c r="AV44" s="62"/>
      <c r="AW44" s="62"/>
      <c r="AX44" s="62"/>
      <c r="AY44" s="62"/>
      <c r="AZ44" s="62"/>
      <c r="BA44" s="62"/>
    </row>
    <row r="45" spans="1:53" ht="12" customHeight="1">
      <c r="A45" s="1666"/>
      <c r="B45" s="124"/>
      <c r="C45" s="62"/>
      <c r="D45" s="62"/>
      <c r="E45" s="107"/>
      <c r="F45" s="124"/>
      <c r="G45" s="62"/>
      <c r="H45" s="107"/>
      <c r="I45" s="124"/>
      <c r="J45" s="62"/>
      <c r="K45" s="62"/>
      <c r="L45" s="107"/>
      <c r="M45" s="124"/>
      <c r="N45" s="62"/>
      <c r="O45" s="62"/>
      <c r="P45" s="107"/>
      <c r="Q45" s="62"/>
      <c r="R45" s="694" t="s">
        <v>1675</v>
      </c>
      <c r="S45" s="62" t="s">
        <v>404</v>
      </c>
      <c r="T45" s="62"/>
      <c r="U45" s="62"/>
      <c r="V45" s="125" t="s">
        <v>1204</v>
      </c>
      <c r="W45" s="1699"/>
      <c r="X45" s="1699"/>
      <c r="Y45" s="1699"/>
      <c r="Z45" s="1699"/>
      <c r="AA45" s="1699"/>
      <c r="AB45" s="1699"/>
      <c r="AC45" s="1699"/>
      <c r="AD45" s="1699"/>
      <c r="AE45" s="1699"/>
      <c r="AF45" s="1699"/>
      <c r="AG45" s="62" t="s">
        <v>1205</v>
      </c>
      <c r="AH45" s="62"/>
      <c r="AI45" s="62"/>
      <c r="AJ45" s="107"/>
      <c r="AK45" s="109"/>
      <c r="AL45" s="63"/>
      <c r="AM45" s="63"/>
      <c r="AN45" s="63"/>
      <c r="AO45" s="124"/>
      <c r="AP45" s="62"/>
      <c r="AQ45" s="110"/>
      <c r="AR45" s="62"/>
      <c r="AS45" s="62"/>
      <c r="AT45" s="62"/>
      <c r="AU45" s="62"/>
      <c r="AV45" s="62"/>
      <c r="AW45" s="62"/>
      <c r="AX45" s="62"/>
      <c r="AY45" s="62"/>
      <c r="AZ45" s="62"/>
      <c r="BA45" s="62"/>
    </row>
    <row r="46" spans="1:53" ht="12" customHeight="1">
      <c r="A46" s="1666"/>
      <c r="B46" s="124"/>
      <c r="C46" s="62"/>
      <c r="D46" s="62"/>
      <c r="E46" s="107"/>
      <c r="F46" s="124"/>
      <c r="G46" s="62"/>
      <c r="H46" s="107"/>
      <c r="I46" s="124"/>
      <c r="J46" s="62"/>
      <c r="K46" s="62"/>
      <c r="L46" s="107"/>
      <c r="M46" s="127"/>
      <c r="N46" s="116"/>
      <c r="O46" s="116"/>
      <c r="P46" s="157"/>
      <c r="Q46" s="116"/>
      <c r="R46" s="116"/>
      <c r="S46" s="116" t="s">
        <v>1642</v>
      </c>
      <c r="T46" s="116"/>
      <c r="U46" s="116"/>
      <c r="V46" s="116"/>
      <c r="W46" s="116"/>
      <c r="X46" s="116"/>
      <c r="Y46" s="116"/>
      <c r="Z46" s="116"/>
      <c r="AA46" s="116" t="s">
        <v>1616</v>
      </c>
      <c r="AB46" s="1813"/>
      <c r="AC46" s="1813"/>
      <c r="AD46" s="1813"/>
      <c r="AE46" s="1813"/>
      <c r="AF46" s="116" t="s">
        <v>1617</v>
      </c>
      <c r="AG46" s="116"/>
      <c r="AH46" s="116"/>
      <c r="AI46" s="116"/>
      <c r="AJ46" s="157"/>
      <c r="AK46" s="117"/>
      <c r="AL46" s="118"/>
      <c r="AM46" s="118"/>
      <c r="AN46" s="118"/>
      <c r="AO46" s="127"/>
      <c r="AP46" s="116"/>
      <c r="AQ46" s="119"/>
      <c r="AR46" s="62"/>
      <c r="AS46" s="62"/>
      <c r="AT46" s="62"/>
      <c r="AU46" s="62"/>
      <c r="AV46" s="62"/>
      <c r="AW46" s="62"/>
      <c r="AX46" s="62"/>
      <c r="AY46" s="62"/>
      <c r="AZ46" s="62"/>
      <c r="BA46" s="62"/>
    </row>
    <row r="47" spans="1:53" ht="12" customHeight="1">
      <c r="A47" s="1666"/>
      <c r="B47" s="124"/>
      <c r="C47" s="62"/>
      <c r="D47" s="62"/>
      <c r="E47" s="107"/>
      <c r="F47" s="124"/>
      <c r="G47" s="62"/>
      <c r="H47" s="107"/>
      <c r="I47" s="124"/>
      <c r="J47" s="62"/>
      <c r="K47" s="62"/>
      <c r="L47" s="107"/>
      <c r="M47" s="143" t="s">
        <v>1645</v>
      </c>
      <c r="N47" s="113"/>
      <c r="O47" s="113"/>
      <c r="P47" s="115"/>
      <c r="Q47" s="62" t="s">
        <v>1612</v>
      </c>
      <c r="R47" s="62"/>
      <c r="S47" s="62"/>
      <c r="T47" s="62"/>
      <c r="U47" s="62"/>
      <c r="V47" s="62"/>
      <c r="W47" s="62"/>
      <c r="X47" s="62"/>
      <c r="Y47" s="62"/>
      <c r="Z47" s="62"/>
      <c r="AA47" s="62"/>
      <c r="AB47" s="108"/>
      <c r="AC47" s="108"/>
      <c r="AD47" s="108"/>
      <c r="AE47" s="108"/>
      <c r="AF47" s="62"/>
      <c r="AG47" s="62"/>
      <c r="AH47" s="62"/>
      <c r="AI47" s="62"/>
      <c r="AJ47" s="107"/>
      <c r="AK47" s="696" t="s">
        <v>1085</v>
      </c>
      <c r="AL47" s="158" t="s">
        <v>1110</v>
      </c>
      <c r="AM47" s="63"/>
      <c r="AN47" s="63"/>
      <c r="AO47" s="143"/>
      <c r="AP47" s="113"/>
      <c r="AQ47" s="537"/>
      <c r="AR47" s="62"/>
      <c r="AS47" s="62"/>
      <c r="AT47" s="62"/>
      <c r="AU47" s="62"/>
      <c r="AV47" s="62"/>
      <c r="AW47" s="62"/>
      <c r="AX47" s="62"/>
      <c r="AY47" s="62"/>
      <c r="AZ47" s="62"/>
      <c r="BA47" s="62"/>
    </row>
    <row r="48" spans="1:53" ht="12" customHeight="1">
      <c r="A48" s="1666"/>
      <c r="B48" s="124"/>
      <c r="C48" s="62"/>
      <c r="D48" s="62"/>
      <c r="E48" s="107"/>
      <c r="F48" s="124"/>
      <c r="G48" s="62"/>
      <c r="H48" s="107"/>
      <c r="I48" s="124"/>
      <c r="J48" s="62"/>
      <c r="K48" s="62"/>
      <c r="L48" s="107"/>
      <c r="M48" s="124"/>
      <c r="N48" s="62"/>
      <c r="O48" s="62"/>
      <c r="P48" s="107"/>
      <c r="Q48" s="62" t="s">
        <v>131</v>
      </c>
      <c r="R48" s="63" t="s">
        <v>1646</v>
      </c>
      <c r="S48" s="62"/>
      <c r="T48" s="62"/>
      <c r="U48" s="62"/>
      <c r="V48" s="62"/>
      <c r="W48" s="62"/>
      <c r="X48" s="62"/>
      <c r="Y48" s="62"/>
      <c r="Z48" s="62"/>
      <c r="AA48" s="62"/>
      <c r="AB48" s="62"/>
      <c r="AC48" s="62"/>
      <c r="AD48" s="62"/>
      <c r="AE48" s="62"/>
      <c r="AF48" s="62"/>
      <c r="AG48" s="125"/>
      <c r="AH48" s="125"/>
      <c r="AI48" s="125"/>
      <c r="AJ48" s="107"/>
      <c r="AK48" s="693" t="s">
        <v>1085</v>
      </c>
      <c r="AL48" s="63" t="s">
        <v>1209</v>
      </c>
      <c r="AM48" s="63"/>
      <c r="AN48" s="63"/>
      <c r="AO48" s="124"/>
      <c r="AP48" s="62"/>
      <c r="AQ48" s="110"/>
      <c r="AR48" s="62"/>
      <c r="AS48" s="62"/>
      <c r="AT48" s="62"/>
      <c r="AU48" s="62"/>
      <c r="AV48" s="62"/>
      <c r="AW48" s="62"/>
      <c r="AX48" s="62"/>
      <c r="AY48" s="62"/>
      <c r="AZ48" s="62"/>
      <c r="BA48" s="62"/>
    </row>
    <row r="49" spans="1:53" ht="12" customHeight="1">
      <c r="A49" s="1666"/>
      <c r="B49" s="124"/>
      <c r="C49" s="62"/>
      <c r="D49" s="62"/>
      <c r="E49" s="107"/>
      <c r="F49" s="124"/>
      <c r="G49" s="62"/>
      <c r="H49" s="107"/>
      <c r="I49" s="124"/>
      <c r="J49" s="62"/>
      <c r="K49" s="62"/>
      <c r="L49" s="107"/>
      <c r="M49" s="124"/>
      <c r="N49" s="62"/>
      <c r="O49" s="62"/>
      <c r="P49" s="107"/>
      <c r="Q49" s="62"/>
      <c r="R49" s="62"/>
      <c r="S49" s="62"/>
      <c r="T49" s="62"/>
      <c r="U49" s="62"/>
      <c r="V49" s="62"/>
      <c r="W49" s="62"/>
      <c r="X49" s="62"/>
      <c r="Y49" s="62"/>
      <c r="Z49" s="125" t="s">
        <v>1354</v>
      </c>
      <c r="AA49" s="1656"/>
      <c r="AB49" s="1656"/>
      <c r="AC49" s="1656"/>
      <c r="AD49" s="1656"/>
      <c r="AE49" s="62"/>
      <c r="AF49" s="62"/>
      <c r="AG49" s="125" t="s">
        <v>1473</v>
      </c>
      <c r="AH49" s="125"/>
      <c r="AI49" s="125"/>
      <c r="AJ49" s="107"/>
      <c r="AK49" s="693" t="s">
        <v>1085</v>
      </c>
      <c r="AL49" s="63" t="s">
        <v>393</v>
      </c>
      <c r="AM49" s="63"/>
      <c r="AN49" s="63"/>
      <c r="AO49" s="124"/>
      <c r="AP49" s="62"/>
      <c r="AQ49" s="110"/>
      <c r="AR49" s="62"/>
      <c r="AS49" s="62"/>
      <c r="AT49" s="62"/>
      <c r="AU49" s="62"/>
      <c r="AV49" s="62"/>
      <c r="AW49" s="62"/>
      <c r="AX49" s="62"/>
      <c r="AY49" s="62"/>
      <c r="AZ49" s="62"/>
      <c r="BA49" s="62"/>
    </row>
    <row r="50" spans="1:53" ht="12" customHeight="1">
      <c r="A50" s="1666"/>
      <c r="B50" s="124"/>
      <c r="C50" s="62"/>
      <c r="D50" s="62"/>
      <c r="E50" s="107"/>
      <c r="F50" s="124"/>
      <c r="G50" s="62"/>
      <c r="H50" s="107"/>
      <c r="I50" s="124"/>
      <c r="J50" s="62"/>
      <c r="K50" s="62"/>
      <c r="L50" s="107"/>
      <c r="M50" s="124"/>
      <c r="N50" s="62"/>
      <c r="O50" s="62"/>
      <c r="P50" s="107"/>
      <c r="Q50" s="62" t="s">
        <v>495</v>
      </c>
      <c r="R50" s="63" t="s">
        <v>1474</v>
      </c>
      <c r="S50" s="62"/>
      <c r="T50" s="62"/>
      <c r="U50" s="62"/>
      <c r="V50" s="62"/>
      <c r="W50" s="62"/>
      <c r="X50" s="62"/>
      <c r="Y50" s="62"/>
      <c r="Z50" s="125" t="s">
        <v>265</v>
      </c>
      <c r="AA50" s="1656"/>
      <c r="AB50" s="1656"/>
      <c r="AC50" s="1656"/>
      <c r="AD50" s="1656"/>
      <c r="AE50" s="62"/>
      <c r="AF50" s="62"/>
      <c r="AG50" s="125" t="s">
        <v>1475</v>
      </c>
      <c r="AH50" s="125"/>
      <c r="AI50" s="125"/>
      <c r="AJ50" s="107"/>
      <c r="AK50" s="693" t="s">
        <v>1085</v>
      </c>
      <c r="AL50" s="63" t="s">
        <v>1476</v>
      </c>
      <c r="AM50" s="63"/>
      <c r="AN50" s="63"/>
      <c r="AO50" s="124"/>
      <c r="AP50" s="62"/>
      <c r="AQ50" s="110"/>
      <c r="AR50" s="62"/>
      <c r="AS50" s="62"/>
      <c r="AT50" s="62"/>
      <c r="AU50" s="62"/>
      <c r="AV50" s="62"/>
      <c r="AW50" s="62"/>
      <c r="AX50" s="62"/>
      <c r="AY50" s="62"/>
      <c r="AZ50" s="62"/>
      <c r="BA50" s="62"/>
    </row>
    <row r="51" spans="1:53" ht="12" customHeight="1">
      <c r="A51" s="1666"/>
      <c r="B51" s="124"/>
      <c r="C51" s="62"/>
      <c r="D51" s="62"/>
      <c r="E51" s="107"/>
      <c r="F51" s="124"/>
      <c r="G51" s="62"/>
      <c r="H51" s="107"/>
      <c r="I51" s="124"/>
      <c r="J51" s="62"/>
      <c r="K51" s="62"/>
      <c r="L51" s="107"/>
      <c r="M51" s="124"/>
      <c r="N51" s="62"/>
      <c r="O51" s="62"/>
      <c r="P51" s="107"/>
      <c r="Q51" s="62"/>
      <c r="R51" s="125" t="s">
        <v>1477</v>
      </c>
      <c r="S51" s="63" t="s">
        <v>1647</v>
      </c>
      <c r="T51" s="62"/>
      <c r="U51" s="62"/>
      <c r="V51" s="62"/>
      <c r="W51" s="62"/>
      <c r="X51" s="62"/>
      <c r="Y51" s="62"/>
      <c r="Z51" s="125" t="s">
        <v>1616</v>
      </c>
      <c r="AA51" s="1656"/>
      <c r="AB51" s="1656"/>
      <c r="AC51" s="1656"/>
      <c r="AD51" s="1656"/>
      <c r="AE51" s="62"/>
      <c r="AF51" s="62"/>
      <c r="AG51" s="125" t="s">
        <v>1478</v>
      </c>
      <c r="AH51" s="125"/>
      <c r="AI51" s="125"/>
      <c r="AJ51" s="62"/>
      <c r="AK51" s="109"/>
      <c r="AL51" s="63"/>
      <c r="AM51" s="63"/>
      <c r="AN51" s="63"/>
      <c r="AO51" s="124"/>
      <c r="AP51" s="62"/>
      <c r="AQ51" s="110"/>
      <c r="AR51" s="62"/>
      <c r="AS51" s="62"/>
      <c r="AT51" s="62"/>
      <c r="AU51" s="62"/>
      <c r="AV51" s="62"/>
      <c r="AW51" s="62"/>
      <c r="AX51" s="62"/>
      <c r="AY51" s="62"/>
      <c r="AZ51" s="62"/>
      <c r="BA51" s="62"/>
    </row>
    <row r="52" spans="1:53" ht="12" customHeight="1">
      <c r="A52" s="1666"/>
      <c r="B52" s="124"/>
      <c r="C52" s="62"/>
      <c r="D52" s="62"/>
      <c r="E52" s="107"/>
      <c r="F52" s="124"/>
      <c r="G52" s="62"/>
      <c r="H52" s="107"/>
      <c r="I52" s="124"/>
      <c r="J52" s="62"/>
      <c r="K52" s="62"/>
      <c r="L52" s="107"/>
      <c r="M52" s="124"/>
      <c r="N52" s="62"/>
      <c r="O52" s="62"/>
      <c r="P52" s="107"/>
      <c r="Q52" s="62"/>
      <c r="R52" s="125" t="s">
        <v>1479</v>
      </c>
      <c r="S52" s="63" t="s">
        <v>1480</v>
      </c>
      <c r="T52" s="62"/>
      <c r="U52" s="62"/>
      <c r="V52" s="62"/>
      <c r="W52" s="62"/>
      <c r="X52" s="62"/>
      <c r="Y52" s="62"/>
      <c r="Z52" s="125" t="s">
        <v>1722</v>
      </c>
      <c r="AA52" s="1656"/>
      <c r="AB52" s="1656"/>
      <c r="AC52" s="1656"/>
      <c r="AD52" s="1656"/>
      <c r="AE52" s="62"/>
      <c r="AF52" s="62"/>
      <c r="AG52" s="125" t="s">
        <v>1481</v>
      </c>
      <c r="AH52" s="125"/>
      <c r="AI52" s="125"/>
      <c r="AJ52" s="62"/>
      <c r="AK52" s="109"/>
      <c r="AL52" s="63"/>
      <c r="AM52" s="63"/>
      <c r="AN52" s="63"/>
      <c r="AO52" s="124"/>
      <c r="AP52" s="62"/>
      <c r="AQ52" s="110"/>
      <c r="AR52" s="62"/>
      <c r="AS52" s="62"/>
      <c r="AT52" s="62"/>
      <c r="AU52" s="62"/>
      <c r="AV52" s="62"/>
      <c r="AW52" s="62"/>
      <c r="AX52" s="62"/>
      <c r="AY52" s="62"/>
      <c r="AZ52" s="62"/>
      <c r="BA52" s="62"/>
    </row>
    <row r="53" spans="1:53" ht="12" customHeight="1">
      <c r="A53" s="1666"/>
      <c r="B53" s="124"/>
      <c r="C53" s="62"/>
      <c r="D53" s="62"/>
      <c r="E53" s="107"/>
      <c r="F53" s="124"/>
      <c r="G53" s="62"/>
      <c r="H53" s="107"/>
      <c r="I53" s="124"/>
      <c r="J53" s="62"/>
      <c r="K53" s="62"/>
      <c r="L53" s="107"/>
      <c r="M53" s="124"/>
      <c r="N53" s="62"/>
      <c r="O53" s="62"/>
      <c r="P53" s="107"/>
      <c r="Q53" s="62"/>
      <c r="R53" s="125" t="s">
        <v>1482</v>
      </c>
      <c r="S53" s="63" t="s">
        <v>1483</v>
      </c>
      <c r="T53" s="62"/>
      <c r="U53" s="62"/>
      <c r="V53" s="62"/>
      <c r="W53" s="62"/>
      <c r="X53" s="62"/>
      <c r="Y53" s="62"/>
      <c r="Z53" s="125"/>
      <c r="AA53" s="62"/>
      <c r="AB53" s="62"/>
      <c r="AC53" s="62"/>
      <c r="AD53" s="62"/>
      <c r="AE53" s="62"/>
      <c r="AF53" s="62"/>
      <c r="AG53" s="125"/>
      <c r="AH53" s="125"/>
      <c r="AI53" s="125"/>
      <c r="AJ53" s="62"/>
      <c r="AK53" s="109"/>
      <c r="AL53" s="63"/>
      <c r="AM53" s="63"/>
      <c r="AN53" s="63"/>
      <c r="AO53" s="124"/>
      <c r="AP53" s="62"/>
      <c r="AQ53" s="110"/>
      <c r="AR53" s="62"/>
      <c r="AS53" s="62"/>
      <c r="AT53" s="62"/>
      <c r="AU53" s="62"/>
      <c r="AV53" s="62"/>
      <c r="AW53" s="62"/>
      <c r="AX53" s="62"/>
      <c r="AY53" s="62"/>
      <c r="AZ53" s="62"/>
      <c r="BA53" s="62"/>
    </row>
    <row r="54" spans="1:53" ht="12" customHeight="1">
      <c r="A54" s="1666"/>
      <c r="B54" s="124"/>
      <c r="C54" s="62"/>
      <c r="D54" s="62"/>
      <c r="E54" s="107"/>
      <c r="F54" s="124"/>
      <c r="G54" s="62"/>
      <c r="H54" s="107"/>
      <c r="I54" s="124"/>
      <c r="J54" s="62"/>
      <c r="K54" s="62"/>
      <c r="L54" s="107"/>
      <c r="M54" s="124"/>
      <c r="N54" s="62"/>
      <c r="O54" s="62"/>
      <c r="P54" s="107"/>
      <c r="Q54" s="62"/>
      <c r="R54" s="62"/>
      <c r="S54" s="62"/>
      <c r="T54" s="62"/>
      <c r="U54" s="62"/>
      <c r="V54" s="62"/>
      <c r="W54" s="62"/>
      <c r="X54" s="62"/>
      <c r="Y54" s="62"/>
      <c r="Z54" s="125" t="s">
        <v>1373</v>
      </c>
      <c r="AA54" s="1656"/>
      <c r="AB54" s="1656"/>
      <c r="AC54" s="1656"/>
      <c r="AD54" s="1656"/>
      <c r="AE54" s="62"/>
      <c r="AF54" s="62"/>
      <c r="AG54" s="125" t="s">
        <v>1484</v>
      </c>
      <c r="AH54" s="125"/>
      <c r="AI54" s="125"/>
      <c r="AJ54" s="62"/>
      <c r="AK54" s="109"/>
      <c r="AL54" s="63"/>
      <c r="AM54" s="63"/>
      <c r="AN54" s="63"/>
      <c r="AO54" s="124"/>
      <c r="AP54" s="62"/>
      <c r="AQ54" s="110"/>
      <c r="AR54" s="62"/>
      <c r="AS54" s="62"/>
      <c r="AT54" s="62"/>
      <c r="AU54" s="62"/>
      <c r="AV54" s="62"/>
      <c r="AW54" s="62"/>
      <c r="AX54" s="62"/>
      <c r="AY54" s="62"/>
      <c r="AZ54" s="62"/>
      <c r="BA54" s="62"/>
    </row>
    <row r="55" spans="1:53" ht="12" customHeight="1">
      <c r="A55" s="1666"/>
      <c r="B55" s="124"/>
      <c r="C55" s="62"/>
      <c r="D55" s="62"/>
      <c r="E55" s="107"/>
      <c r="F55" s="124"/>
      <c r="G55" s="62"/>
      <c r="H55" s="107"/>
      <c r="I55" s="124"/>
      <c r="J55" s="62"/>
      <c r="K55" s="62"/>
      <c r="L55" s="107"/>
      <c r="M55" s="124"/>
      <c r="N55" s="62"/>
      <c r="O55" s="62"/>
      <c r="P55" s="107"/>
      <c r="Q55" s="62"/>
      <c r="R55" s="125" t="s">
        <v>1485</v>
      </c>
      <c r="S55" s="63" t="s">
        <v>1648</v>
      </c>
      <c r="T55" s="62"/>
      <c r="U55" s="62"/>
      <c r="V55" s="62"/>
      <c r="W55" s="62"/>
      <c r="X55" s="62"/>
      <c r="Y55" s="62"/>
      <c r="Z55" s="125"/>
      <c r="AA55" s="62"/>
      <c r="AB55" s="62"/>
      <c r="AC55" s="62"/>
      <c r="AD55" s="62"/>
      <c r="AE55" s="62"/>
      <c r="AF55" s="62"/>
      <c r="AG55" s="125"/>
      <c r="AH55" s="125"/>
      <c r="AI55" s="125"/>
      <c r="AJ55" s="62"/>
      <c r="AK55" s="109"/>
      <c r="AL55" s="63"/>
      <c r="AM55" s="63"/>
      <c r="AN55" s="63"/>
      <c r="AO55" s="124"/>
      <c r="AP55" s="62"/>
      <c r="AQ55" s="110"/>
      <c r="AR55" s="62"/>
      <c r="AS55" s="62"/>
      <c r="AT55" s="62"/>
      <c r="AU55" s="62"/>
      <c r="AV55" s="62"/>
      <c r="AW55" s="62"/>
      <c r="AX55" s="62"/>
      <c r="AY55" s="62"/>
      <c r="AZ55" s="62"/>
      <c r="BA55" s="62"/>
    </row>
    <row r="56" spans="1:53" ht="12" customHeight="1">
      <c r="A56" s="1666"/>
      <c r="B56" s="124"/>
      <c r="C56" s="62"/>
      <c r="D56" s="62"/>
      <c r="E56" s="107"/>
      <c r="F56" s="124"/>
      <c r="G56" s="62"/>
      <c r="H56" s="107"/>
      <c r="I56" s="124"/>
      <c r="J56" s="62"/>
      <c r="K56" s="62"/>
      <c r="L56" s="107"/>
      <c r="M56" s="124"/>
      <c r="N56" s="62"/>
      <c r="O56" s="62"/>
      <c r="P56" s="107"/>
      <c r="Q56" s="116" t="s">
        <v>1714</v>
      </c>
      <c r="R56" s="118" t="s">
        <v>1645</v>
      </c>
      <c r="S56" s="116"/>
      <c r="T56" s="116"/>
      <c r="U56" s="116"/>
      <c r="V56" s="116"/>
      <c r="W56" s="116"/>
      <c r="X56" s="116"/>
      <c r="Y56" s="116"/>
      <c r="Z56" s="150" t="s">
        <v>425</v>
      </c>
      <c r="AA56" s="1731"/>
      <c r="AB56" s="1731"/>
      <c r="AC56" s="1731"/>
      <c r="AD56" s="1731"/>
      <c r="AE56" s="116"/>
      <c r="AF56" s="116"/>
      <c r="AG56" s="150" t="s">
        <v>1486</v>
      </c>
      <c r="AH56" s="150"/>
      <c r="AI56" s="150"/>
      <c r="AJ56" s="157"/>
      <c r="AK56" s="109"/>
      <c r="AL56" s="63"/>
      <c r="AM56" s="63"/>
      <c r="AN56" s="63"/>
      <c r="AO56" s="124"/>
      <c r="AP56" s="62"/>
      <c r="AQ56" s="110"/>
      <c r="AR56" s="62"/>
      <c r="AS56" s="62"/>
      <c r="AT56" s="62"/>
      <c r="AU56" s="62"/>
      <c r="AV56" s="62"/>
      <c r="AW56" s="62"/>
      <c r="AX56" s="62"/>
      <c r="AY56" s="62"/>
      <c r="AZ56" s="62"/>
      <c r="BA56" s="62"/>
    </row>
    <row r="57" spans="1:53" ht="12" customHeight="1">
      <c r="A57" s="1666"/>
      <c r="B57" s="124"/>
      <c r="C57" s="62"/>
      <c r="D57" s="62"/>
      <c r="E57" s="107"/>
      <c r="F57" s="124"/>
      <c r="G57" s="62"/>
      <c r="H57" s="107"/>
      <c r="I57" s="124"/>
      <c r="J57" s="62"/>
      <c r="K57" s="62"/>
      <c r="L57" s="107"/>
      <c r="M57" s="124"/>
      <c r="N57" s="62"/>
      <c r="O57" s="62"/>
      <c r="P57" s="107"/>
      <c r="Q57" s="62" t="s">
        <v>1619</v>
      </c>
      <c r="R57" s="62"/>
      <c r="S57" s="62"/>
      <c r="T57" s="62"/>
      <c r="U57" s="62"/>
      <c r="V57" s="62"/>
      <c r="W57" s="62"/>
      <c r="X57" s="62"/>
      <c r="Y57" s="62"/>
      <c r="Z57" s="125"/>
      <c r="AA57" s="62"/>
      <c r="AB57" s="108"/>
      <c r="AC57" s="108"/>
      <c r="AD57" s="108"/>
      <c r="AE57" s="108"/>
      <c r="AF57" s="62"/>
      <c r="AG57" s="62"/>
      <c r="AH57" s="62"/>
      <c r="AI57" s="62"/>
      <c r="AJ57" s="107"/>
      <c r="AK57" s="109"/>
      <c r="AL57" s="63"/>
      <c r="AM57" s="63"/>
      <c r="AN57" s="63"/>
      <c r="AO57" s="124"/>
      <c r="AP57" s="62"/>
      <c r="AQ57" s="110"/>
      <c r="AR57" s="62"/>
      <c r="AS57" s="62"/>
      <c r="AT57" s="62"/>
      <c r="AU57" s="62"/>
      <c r="AV57" s="62"/>
      <c r="AW57" s="62"/>
      <c r="AX57" s="62"/>
      <c r="AY57" s="62"/>
      <c r="AZ57" s="62"/>
      <c r="BA57" s="62"/>
    </row>
    <row r="58" spans="1:53" ht="12" customHeight="1">
      <c r="A58" s="1666"/>
      <c r="B58" s="124"/>
      <c r="C58" s="62"/>
      <c r="D58" s="62"/>
      <c r="E58" s="107"/>
      <c r="F58" s="124"/>
      <c r="G58" s="62"/>
      <c r="H58" s="107"/>
      <c r="I58" s="124"/>
      <c r="J58" s="62"/>
      <c r="K58" s="62"/>
      <c r="L58" s="107"/>
      <c r="M58" s="124"/>
      <c r="N58" s="62"/>
      <c r="O58" s="62"/>
      <c r="P58" s="107"/>
      <c r="Q58" s="62" t="s">
        <v>439</v>
      </c>
      <c r="R58" s="63" t="s">
        <v>1646</v>
      </c>
      <c r="S58" s="62"/>
      <c r="T58" s="62"/>
      <c r="U58" s="62"/>
      <c r="V58" s="62"/>
      <c r="W58" s="62"/>
      <c r="X58" s="62"/>
      <c r="Y58" s="62"/>
      <c r="Z58" s="125"/>
      <c r="AA58" s="62"/>
      <c r="AB58" s="62"/>
      <c r="AC58" s="62"/>
      <c r="AD58" s="62"/>
      <c r="AE58" s="62"/>
      <c r="AF58" s="62"/>
      <c r="AG58" s="125"/>
      <c r="AH58" s="125"/>
      <c r="AI58" s="125"/>
      <c r="AJ58" s="107"/>
      <c r="AK58" s="109"/>
      <c r="AL58" s="63"/>
      <c r="AM58" s="63"/>
      <c r="AN58" s="63"/>
      <c r="AO58" s="124"/>
      <c r="AP58" s="62"/>
      <c r="AQ58" s="110"/>
      <c r="AR58" s="62"/>
      <c r="AS58" s="62"/>
      <c r="AT58" s="62"/>
      <c r="AU58" s="62"/>
      <c r="AV58" s="62"/>
      <c r="AW58" s="62"/>
      <c r="AX58" s="62"/>
      <c r="AY58" s="62"/>
      <c r="AZ58" s="62"/>
      <c r="BA58" s="62"/>
    </row>
    <row r="59" spans="1:53" ht="12" customHeight="1">
      <c r="A59" s="1666"/>
      <c r="B59" s="124"/>
      <c r="C59" s="62"/>
      <c r="D59" s="62"/>
      <c r="E59" s="107"/>
      <c r="F59" s="124"/>
      <c r="G59" s="62"/>
      <c r="H59" s="107"/>
      <c r="I59" s="124"/>
      <c r="J59" s="62"/>
      <c r="K59" s="62"/>
      <c r="L59" s="107"/>
      <c r="M59" s="667"/>
      <c r="N59" s="668"/>
      <c r="O59" s="668"/>
      <c r="P59" s="669"/>
      <c r="Q59" s="62"/>
      <c r="R59" s="62"/>
      <c r="S59" s="62"/>
      <c r="T59" s="62"/>
      <c r="U59" s="62"/>
      <c r="V59" s="62"/>
      <c r="W59" s="62"/>
      <c r="X59" s="62"/>
      <c r="Y59" s="62"/>
      <c r="Z59" s="125" t="s">
        <v>429</v>
      </c>
      <c r="AA59" s="1656"/>
      <c r="AB59" s="1656"/>
      <c r="AC59" s="1656"/>
      <c r="AD59" s="1656"/>
      <c r="AE59" s="62"/>
      <c r="AF59" s="62"/>
      <c r="AG59" s="125" t="s">
        <v>1487</v>
      </c>
      <c r="AH59" s="125"/>
      <c r="AI59" s="125"/>
      <c r="AJ59" s="107"/>
      <c r="AK59" s="109"/>
      <c r="AL59" s="63"/>
      <c r="AM59" s="63"/>
      <c r="AN59" s="63"/>
      <c r="AO59" s="124"/>
      <c r="AP59" s="62"/>
      <c r="AQ59" s="110"/>
      <c r="AR59" s="62"/>
      <c r="AS59" s="62"/>
      <c r="AT59" s="62"/>
      <c r="AU59" s="62"/>
      <c r="AV59" s="62"/>
      <c r="AW59" s="62"/>
      <c r="AX59" s="62"/>
      <c r="AY59" s="62"/>
      <c r="AZ59" s="62"/>
      <c r="BA59" s="62"/>
    </row>
    <row r="60" spans="1:53" ht="12" customHeight="1">
      <c r="A60" s="1666"/>
      <c r="B60" s="124"/>
      <c r="C60" s="62"/>
      <c r="D60" s="62"/>
      <c r="E60" s="107"/>
      <c r="F60" s="124"/>
      <c r="G60" s="62"/>
      <c r="H60" s="107"/>
      <c r="I60" s="124"/>
      <c r="J60" s="62"/>
      <c r="K60" s="62"/>
      <c r="L60" s="107"/>
      <c r="M60" s="667"/>
      <c r="N60" s="668"/>
      <c r="O60" s="668"/>
      <c r="P60" s="669"/>
      <c r="Q60" s="62" t="s">
        <v>1029</v>
      </c>
      <c r="R60" s="63" t="s">
        <v>1474</v>
      </c>
      <c r="S60" s="62"/>
      <c r="T60" s="62"/>
      <c r="U60" s="62"/>
      <c r="V60" s="62"/>
      <c r="W60" s="62"/>
      <c r="X60" s="62"/>
      <c r="Y60" s="62"/>
      <c r="Z60" s="125" t="s">
        <v>265</v>
      </c>
      <c r="AA60" s="1656"/>
      <c r="AB60" s="1656"/>
      <c r="AC60" s="1656"/>
      <c r="AD60" s="1656"/>
      <c r="AE60" s="62"/>
      <c r="AF60" s="62"/>
      <c r="AG60" s="125" t="s">
        <v>1475</v>
      </c>
      <c r="AH60" s="125"/>
      <c r="AI60" s="125"/>
      <c r="AJ60" s="107"/>
      <c r="AK60" s="109"/>
      <c r="AL60" s="63"/>
      <c r="AM60" s="63"/>
      <c r="AN60" s="63"/>
      <c r="AO60" s="124"/>
      <c r="AP60" s="62"/>
      <c r="AQ60" s="110"/>
      <c r="AR60" s="62"/>
      <c r="AS60" s="62"/>
      <c r="AT60" s="62"/>
      <c r="AU60" s="62"/>
      <c r="AV60" s="62"/>
      <c r="AW60" s="62"/>
      <c r="AX60" s="62"/>
      <c r="AY60" s="62"/>
      <c r="AZ60" s="62"/>
      <c r="BA60" s="62"/>
    </row>
    <row r="61" spans="1:53" ht="12" customHeight="1">
      <c r="A61" s="1666"/>
      <c r="B61" s="124"/>
      <c r="C61" s="62"/>
      <c r="D61" s="62"/>
      <c r="E61" s="107"/>
      <c r="F61" s="124"/>
      <c r="G61" s="62"/>
      <c r="H61" s="107"/>
      <c r="I61" s="124"/>
      <c r="J61" s="62"/>
      <c r="K61" s="62"/>
      <c r="L61" s="107"/>
      <c r="M61" s="667"/>
      <c r="N61" s="668"/>
      <c r="O61" s="668"/>
      <c r="P61" s="669"/>
      <c r="Q61" s="62"/>
      <c r="R61" s="125" t="s">
        <v>1477</v>
      </c>
      <c r="S61" s="63" t="s">
        <v>1647</v>
      </c>
      <c r="T61" s="62"/>
      <c r="U61" s="62"/>
      <c r="V61" s="62"/>
      <c r="W61" s="62"/>
      <c r="X61" s="62"/>
      <c r="Y61" s="62"/>
      <c r="Z61" s="125" t="s">
        <v>1616</v>
      </c>
      <c r="AA61" s="1656"/>
      <c r="AB61" s="1656"/>
      <c r="AC61" s="1656"/>
      <c r="AD61" s="1656"/>
      <c r="AE61" s="62"/>
      <c r="AF61" s="62"/>
      <c r="AG61" s="125" t="s">
        <v>1478</v>
      </c>
      <c r="AH61" s="125"/>
      <c r="AI61" s="125"/>
      <c r="AJ61" s="62"/>
      <c r="AK61" s="109"/>
      <c r="AL61" s="63"/>
      <c r="AM61" s="63"/>
      <c r="AN61" s="63"/>
      <c r="AO61" s="124"/>
      <c r="AP61" s="62"/>
      <c r="AQ61" s="110"/>
      <c r="AR61" s="62"/>
      <c r="AS61" s="62"/>
      <c r="AT61" s="62"/>
      <c r="AU61" s="62"/>
      <c r="AV61" s="62"/>
      <c r="AW61" s="62"/>
      <c r="AX61" s="62"/>
      <c r="AY61" s="62"/>
      <c r="AZ61" s="62"/>
      <c r="BA61" s="62"/>
    </row>
    <row r="62" spans="1:53" ht="12" customHeight="1">
      <c r="A62" s="1666"/>
      <c r="B62" s="124"/>
      <c r="C62" s="62"/>
      <c r="D62" s="62"/>
      <c r="E62" s="107"/>
      <c r="F62" s="124"/>
      <c r="G62" s="62"/>
      <c r="H62" s="107"/>
      <c r="I62" s="124"/>
      <c r="J62" s="62"/>
      <c r="K62" s="62"/>
      <c r="L62" s="107"/>
      <c r="M62" s="667"/>
      <c r="N62" s="668"/>
      <c r="O62" s="668"/>
      <c r="P62" s="669"/>
      <c r="Q62" s="62"/>
      <c r="R62" s="125" t="s">
        <v>1479</v>
      </c>
      <c r="S62" s="63" t="s">
        <v>1480</v>
      </c>
      <c r="T62" s="62"/>
      <c r="U62" s="62"/>
      <c r="V62" s="62"/>
      <c r="W62" s="62"/>
      <c r="X62" s="62"/>
      <c r="Y62" s="62"/>
      <c r="Z62" s="125" t="s">
        <v>1722</v>
      </c>
      <c r="AA62" s="1656"/>
      <c r="AB62" s="1656"/>
      <c r="AC62" s="1656"/>
      <c r="AD62" s="1656"/>
      <c r="AE62" s="62"/>
      <c r="AF62" s="62"/>
      <c r="AG62" s="125" t="s">
        <v>1481</v>
      </c>
      <c r="AH62" s="125"/>
      <c r="AI62" s="125"/>
      <c r="AJ62" s="62"/>
      <c r="AK62" s="109"/>
      <c r="AL62" s="63"/>
      <c r="AM62" s="63"/>
      <c r="AN62" s="63"/>
      <c r="AO62" s="124"/>
      <c r="AP62" s="62"/>
      <c r="AQ62" s="110"/>
      <c r="AR62" s="62"/>
      <c r="AS62" s="62"/>
      <c r="AT62" s="62"/>
      <c r="AU62" s="62"/>
      <c r="AV62" s="62"/>
      <c r="AW62" s="62"/>
      <c r="AX62" s="62"/>
      <c r="AY62" s="62"/>
      <c r="AZ62" s="62"/>
      <c r="BA62" s="62"/>
    </row>
    <row r="63" spans="1:53" ht="12" customHeight="1">
      <c r="A63" s="1666"/>
      <c r="B63" s="124"/>
      <c r="C63" s="62"/>
      <c r="D63" s="62"/>
      <c r="E63" s="107"/>
      <c r="F63" s="124"/>
      <c r="G63" s="62"/>
      <c r="H63" s="107"/>
      <c r="I63" s="124"/>
      <c r="J63" s="62"/>
      <c r="K63" s="62"/>
      <c r="L63" s="107"/>
      <c r="M63" s="667" t="s">
        <v>630</v>
      </c>
      <c r="N63" s="668"/>
      <c r="O63" s="668"/>
      <c r="P63" s="669"/>
      <c r="Q63" s="62"/>
      <c r="R63" s="125" t="s">
        <v>1488</v>
      </c>
      <c r="S63" s="63" t="s">
        <v>1483</v>
      </c>
      <c r="T63" s="62"/>
      <c r="U63" s="62"/>
      <c r="V63" s="62"/>
      <c r="W63" s="62"/>
      <c r="X63" s="62"/>
      <c r="Y63" s="62"/>
      <c r="Z63" s="125"/>
      <c r="AA63" s="62"/>
      <c r="AB63" s="62"/>
      <c r="AC63" s="62"/>
      <c r="AD63" s="62"/>
      <c r="AE63" s="62"/>
      <c r="AF63" s="62"/>
      <c r="AG63" s="125"/>
      <c r="AH63" s="125"/>
      <c r="AI63" s="125"/>
      <c r="AJ63" s="62"/>
      <c r="AK63" s="109"/>
      <c r="AL63" s="63"/>
      <c r="AM63" s="63"/>
      <c r="AN63" s="63"/>
      <c r="AO63" s="124"/>
      <c r="AP63" s="62"/>
      <c r="AQ63" s="110"/>
      <c r="AR63" s="62"/>
      <c r="AS63" s="62"/>
      <c r="AT63" s="62"/>
      <c r="AU63" s="62"/>
      <c r="AV63" s="62"/>
      <c r="AW63" s="62"/>
      <c r="AX63" s="62"/>
      <c r="AY63" s="62"/>
      <c r="AZ63" s="62"/>
      <c r="BA63" s="62"/>
    </row>
    <row r="64" spans="1:53" ht="12" customHeight="1">
      <c r="A64" s="1666"/>
      <c r="B64" s="124"/>
      <c r="C64" s="62"/>
      <c r="D64" s="62"/>
      <c r="E64" s="107"/>
      <c r="F64" s="124"/>
      <c r="G64" s="62"/>
      <c r="H64" s="107"/>
      <c r="I64" s="124"/>
      <c r="J64" s="62"/>
      <c r="K64" s="62"/>
      <c r="L64" s="107"/>
      <c r="M64" s="667" t="s">
        <v>1489</v>
      </c>
      <c r="N64" s="668"/>
      <c r="O64" s="668"/>
      <c r="P64" s="669"/>
      <c r="Q64" s="62"/>
      <c r="R64" s="62"/>
      <c r="S64" s="62"/>
      <c r="T64" s="62"/>
      <c r="U64" s="62"/>
      <c r="V64" s="62"/>
      <c r="W64" s="62"/>
      <c r="X64" s="62"/>
      <c r="Y64" s="62"/>
      <c r="Z64" s="125" t="s">
        <v>1373</v>
      </c>
      <c r="AA64" s="1656"/>
      <c r="AB64" s="1656"/>
      <c r="AC64" s="1656"/>
      <c r="AD64" s="1656"/>
      <c r="AE64" s="62"/>
      <c r="AF64" s="62"/>
      <c r="AG64" s="125" t="s">
        <v>1484</v>
      </c>
      <c r="AH64" s="125"/>
      <c r="AI64" s="125"/>
      <c r="AJ64" s="62"/>
      <c r="AK64" s="109"/>
      <c r="AL64" s="63"/>
      <c r="AM64" s="63"/>
      <c r="AN64" s="63"/>
      <c r="AO64" s="124"/>
      <c r="AP64" s="62"/>
      <c r="AQ64" s="110"/>
      <c r="AR64" s="62"/>
      <c r="AS64" s="62"/>
      <c r="AT64" s="62"/>
      <c r="AU64" s="62"/>
      <c r="AV64" s="62"/>
      <c r="AW64" s="62"/>
      <c r="AX64" s="62"/>
      <c r="AY64" s="62"/>
      <c r="AZ64" s="62"/>
      <c r="BA64" s="62"/>
    </row>
    <row r="65" spans="1:53" ht="12" customHeight="1">
      <c r="A65" s="1666"/>
      <c r="B65" s="124"/>
      <c r="C65" s="62"/>
      <c r="D65" s="62"/>
      <c r="E65" s="107"/>
      <c r="F65" s="124"/>
      <c r="G65" s="62"/>
      <c r="H65" s="107"/>
      <c r="I65" s="124"/>
      <c r="J65" s="62"/>
      <c r="K65" s="62"/>
      <c r="L65" s="107"/>
      <c r="M65" s="667" t="s">
        <v>1490</v>
      </c>
      <c r="N65" s="668"/>
      <c r="O65" s="668"/>
      <c r="P65" s="669"/>
      <c r="Q65" s="62"/>
      <c r="R65" s="125" t="s">
        <v>1485</v>
      </c>
      <c r="S65" s="63" t="s">
        <v>1648</v>
      </c>
      <c r="T65" s="62"/>
      <c r="U65" s="62"/>
      <c r="V65" s="62"/>
      <c r="W65" s="62"/>
      <c r="X65" s="62"/>
      <c r="Y65" s="62"/>
      <c r="Z65" s="125"/>
      <c r="AA65" s="62"/>
      <c r="AB65" s="62"/>
      <c r="AC65" s="62"/>
      <c r="AD65" s="62"/>
      <c r="AE65" s="62"/>
      <c r="AF65" s="62"/>
      <c r="AG65" s="125"/>
      <c r="AH65" s="125"/>
      <c r="AI65" s="125"/>
      <c r="AJ65" s="62"/>
      <c r="AK65" s="109"/>
      <c r="AL65" s="63"/>
      <c r="AM65" s="63"/>
      <c r="AN65" s="63"/>
      <c r="AO65" s="124"/>
      <c r="AP65" s="62"/>
      <c r="AQ65" s="110"/>
      <c r="AR65" s="62"/>
      <c r="AS65" s="62"/>
      <c r="AT65" s="62"/>
      <c r="AU65" s="62"/>
      <c r="AV65" s="62"/>
      <c r="AW65" s="62"/>
      <c r="AX65" s="62"/>
      <c r="AY65" s="62"/>
      <c r="AZ65" s="62"/>
      <c r="BA65" s="62"/>
    </row>
    <row r="66" spans="1:53" ht="12" customHeight="1" thickBot="1">
      <c r="A66" s="1667"/>
      <c r="B66" s="145"/>
      <c r="C66" s="131"/>
      <c r="D66" s="131"/>
      <c r="E66" s="133"/>
      <c r="F66" s="145"/>
      <c r="G66" s="131"/>
      <c r="H66" s="133"/>
      <c r="I66" s="145"/>
      <c r="J66" s="131"/>
      <c r="K66" s="131"/>
      <c r="L66" s="133"/>
      <c r="M66" s="670" t="s">
        <v>1491</v>
      </c>
      <c r="N66" s="671"/>
      <c r="O66" s="671"/>
      <c r="P66" s="672"/>
      <c r="Q66" s="131" t="s">
        <v>1714</v>
      </c>
      <c r="R66" s="66" t="s">
        <v>1645</v>
      </c>
      <c r="S66" s="131"/>
      <c r="T66" s="131"/>
      <c r="U66" s="131"/>
      <c r="V66" s="131"/>
      <c r="W66" s="131"/>
      <c r="X66" s="131"/>
      <c r="Y66" s="131"/>
      <c r="Z66" s="165" t="s">
        <v>425</v>
      </c>
      <c r="AA66" s="1730"/>
      <c r="AB66" s="1730"/>
      <c r="AC66" s="1730"/>
      <c r="AD66" s="1730"/>
      <c r="AE66" s="131"/>
      <c r="AF66" s="131"/>
      <c r="AG66" s="165" t="s">
        <v>1486</v>
      </c>
      <c r="AH66" s="165"/>
      <c r="AI66" s="165"/>
      <c r="AJ66" s="133"/>
      <c r="AK66" s="134"/>
      <c r="AL66" s="66"/>
      <c r="AM66" s="66"/>
      <c r="AN66" s="66"/>
      <c r="AO66" s="145"/>
      <c r="AP66" s="131"/>
      <c r="AQ66" s="135"/>
      <c r="AR66" s="62"/>
      <c r="AS66" s="62"/>
      <c r="AT66" s="62"/>
      <c r="AU66" s="62"/>
      <c r="AV66" s="62"/>
      <c r="AW66" s="62"/>
      <c r="AX66" s="62"/>
      <c r="AY66" s="62"/>
      <c r="AZ66" s="62"/>
      <c r="BA66" s="62"/>
    </row>
    <row r="67" spans="1:53" ht="12" customHeight="1">
      <c r="A67" s="62"/>
      <c r="B67" s="62"/>
      <c r="C67" s="62"/>
      <c r="D67" s="62"/>
      <c r="E67" s="62"/>
      <c r="F67" s="62"/>
      <c r="G67" s="62"/>
      <c r="H67" s="62"/>
      <c r="I67" s="62"/>
      <c r="J67" s="62"/>
      <c r="K67" s="62"/>
      <c r="L67" s="62"/>
      <c r="M67" s="62"/>
      <c r="N67" s="62"/>
      <c r="O67" s="62"/>
      <c r="P67" s="62"/>
      <c r="Q67" s="665"/>
      <c r="R67" s="62"/>
      <c r="S67" s="62"/>
      <c r="T67" s="62"/>
      <c r="U67" s="62"/>
      <c r="V67" s="62"/>
      <c r="W67" s="62"/>
      <c r="X67" s="62"/>
      <c r="Y67" s="62"/>
      <c r="Z67" s="62"/>
      <c r="AA67" s="62"/>
      <c r="AB67" s="62"/>
      <c r="AC67" s="62"/>
      <c r="AD67" s="62"/>
      <c r="AE67" s="62"/>
      <c r="AF67" s="62"/>
      <c r="AG67" s="62"/>
      <c r="AH67" s="62"/>
      <c r="AI67" s="62"/>
      <c r="AJ67" s="62"/>
      <c r="AK67" s="62"/>
      <c r="AL67" s="581"/>
      <c r="AM67" s="581"/>
      <c r="AN67" s="581"/>
      <c r="AO67" s="62"/>
      <c r="AP67" s="62"/>
      <c r="AQ67" s="62"/>
      <c r="AR67" s="62"/>
      <c r="AS67" s="62"/>
      <c r="AT67" s="62"/>
      <c r="AU67" s="62"/>
      <c r="AV67" s="62"/>
      <c r="AW67" s="62"/>
      <c r="AX67" s="62"/>
      <c r="AY67" s="62"/>
      <c r="AZ67" s="62"/>
      <c r="BA67" s="62"/>
    </row>
    <row r="68" spans="1:53" ht="12" customHeight="1"/>
    <row r="69" spans="1:53" ht="12" customHeight="1"/>
    <row r="70" spans="1:53" ht="12" customHeight="1"/>
    <row r="71" spans="1:53" ht="12" customHeight="1"/>
    <row r="72" spans="1:53" ht="12" customHeight="1"/>
    <row r="73" spans="1:53" ht="12" customHeight="1"/>
    <row r="74" spans="1:53" ht="12" customHeight="1"/>
    <row r="75" spans="1:53" ht="12" customHeight="1"/>
    <row r="76" spans="1:53" ht="12" customHeight="1"/>
    <row r="77" spans="1:53" ht="12" customHeight="1"/>
    <row r="78" spans="1:53" ht="12" customHeight="1"/>
    <row r="79" spans="1:53" ht="12" customHeight="1"/>
    <row r="80" spans="1:5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64">
    <mergeCell ref="F13:H13"/>
    <mergeCell ref="F16:H16"/>
    <mergeCell ref="F21:H21"/>
    <mergeCell ref="F25:H25"/>
    <mergeCell ref="AA64:AD64"/>
    <mergeCell ref="W45:AF45"/>
    <mergeCell ref="AB46:AE46"/>
    <mergeCell ref="AA49:AD49"/>
    <mergeCell ref="AA50:AD50"/>
    <mergeCell ref="W33:AF33"/>
    <mergeCell ref="W34:AF34"/>
    <mergeCell ref="AA51:AD51"/>
    <mergeCell ref="AA52:AD52"/>
    <mergeCell ref="AA54:AD54"/>
    <mergeCell ref="AA56:AD56"/>
    <mergeCell ref="AA66:AD66"/>
    <mergeCell ref="AA59:AD59"/>
    <mergeCell ref="AA60:AD60"/>
    <mergeCell ref="AA61:AD61"/>
    <mergeCell ref="AA62:AD62"/>
    <mergeCell ref="AL16:AN16"/>
    <mergeCell ref="AL15:AN15"/>
    <mergeCell ref="B16:E16"/>
    <mergeCell ref="AB24:AE24"/>
    <mergeCell ref="AB19:AE19"/>
    <mergeCell ref="B23:E23"/>
    <mergeCell ref="AO11:AQ11"/>
    <mergeCell ref="B11:E11"/>
    <mergeCell ref="F11:H11"/>
    <mergeCell ref="I11:L11"/>
    <mergeCell ref="M11:P11"/>
    <mergeCell ref="AK11:AN11"/>
    <mergeCell ref="A12:A66"/>
    <mergeCell ref="AB13:AE13"/>
    <mergeCell ref="I14:L14"/>
    <mergeCell ref="AB14:AE14"/>
    <mergeCell ref="AB15:AE15"/>
    <mergeCell ref="AB17:AE17"/>
    <mergeCell ref="AB18:AE18"/>
    <mergeCell ref="AB20:AE20"/>
    <mergeCell ref="AB21:AE21"/>
    <mergeCell ref="T24:W24"/>
    <mergeCell ref="W35:AF35"/>
    <mergeCell ref="AB36:AE36"/>
    <mergeCell ref="W43:AF43"/>
    <mergeCell ref="W44:AF44"/>
    <mergeCell ref="T26:W26"/>
    <mergeCell ref="AB26:AE26"/>
    <mergeCell ref="Q5:T5"/>
    <mergeCell ref="U5:AQ5"/>
    <mergeCell ref="B10:E10"/>
    <mergeCell ref="F10:H10"/>
    <mergeCell ref="I10:L10"/>
    <mergeCell ref="AO10:AQ10"/>
    <mergeCell ref="A7:AE7"/>
    <mergeCell ref="Q1:T1"/>
    <mergeCell ref="U1:AL1"/>
    <mergeCell ref="AM1:AQ1"/>
    <mergeCell ref="Q2:T4"/>
    <mergeCell ref="U2:AL2"/>
    <mergeCell ref="AM2:AO4"/>
    <mergeCell ref="AP2:AQ4"/>
    <mergeCell ref="U3:AL3"/>
    <mergeCell ref="U4:AL4"/>
  </mergeCells>
  <phoneticPr fontId="4"/>
  <dataValidations count="6">
    <dataValidation type="list" allowBlank="1" showInputMessage="1" showErrorMessage="1" sqref="AK27:AK29 R13:R14 I14 R38:R41 R33:R35 R43:R45 R28:R31 R17:R18 AK47:AK50 AK12:AK17" xr:uid="{00000000-0002-0000-2300-000000000000}">
      <formula1>"■,□"</formula1>
    </dataValidation>
    <dataValidation type="list" allowBlank="1" showInputMessage="1" sqref="W43:AF43" xr:uid="{00000000-0002-0000-2300-000001000000}">
      <formula1>$AS$38:$AZ$38</formula1>
    </dataValidation>
    <dataValidation type="list" allowBlank="1" showInputMessage="1" sqref="W33:AF33" xr:uid="{00000000-0002-0000-2300-000002000000}">
      <formula1>$AS$28:$AZ$28</formula1>
    </dataValidation>
    <dataValidation type="list" allowBlank="1" showInputMessage="1" sqref="F25 F21" xr:uid="{00000000-0002-0000-2300-000003000000}">
      <formula1>"27,20,15,11,他,なし"</formula1>
    </dataValidation>
    <dataValidation type="list" allowBlank="1" showInputMessage="1" sqref="F13:H13 F16:H16" xr:uid="{00000000-0002-0000-2300-000004000000}">
      <formula1>"5,4,3,2,1,なし"</formula1>
    </dataValidation>
    <dataValidation type="list" allowBlank="1" showInputMessage="1" showErrorMessage="1" sqref="B16:E16 B23:E23" xr:uid="{00000000-0002-0000-2300-000005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3 B16" unlocked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rgb="FF92D050"/>
  </sheetPr>
  <dimension ref="A1:BB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54"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633</v>
      </c>
      <c r="AN1" s="1736"/>
      <c r="AO1" s="1736"/>
      <c r="AP1" s="1736"/>
      <c r="AQ1" s="1743"/>
      <c r="AR1" s="62"/>
      <c r="AS1" s="62"/>
      <c r="AT1" s="62"/>
      <c r="AU1" s="62"/>
      <c r="AV1" s="62"/>
      <c r="AW1" s="62"/>
      <c r="AX1" s="62"/>
      <c r="AY1" s="62"/>
      <c r="AZ1" s="62"/>
      <c r="BA1" s="62"/>
      <c r="BB1" s="62"/>
    </row>
    <row r="2" spans="1:54"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96"/>
      <c r="AM2" s="1860" t="s">
        <v>266</v>
      </c>
      <c r="AN2" s="1861"/>
      <c r="AO2" s="1861"/>
      <c r="AP2" s="1663">
        <v>1</v>
      </c>
      <c r="AQ2" s="1865"/>
      <c r="AR2" s="62"/>
      <c r="AS2" s="62"/>
      <c r="AT2" s="62"/>
      <c r="AU2" s="62"/>
      <c r="AV2" s="62"/>
      <c r="AW2" s="62"/>
      <c r="AX2" s="62"/>
      <c r="AY2" s="62"/>
      <c r="AZ2" s="62"/>
      <c r="BA2" s="62"/>
      <c r="BB2" s="62"/>
    </row>
    <row r="3" spans="1:54"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97"/>
      <c r="AM3" s="1862"/>
      <c r="AN3" s="1735"/>
      <c r="AO3" s="1735"/>
      <c r="AP3" s="1656"/>
      <c r="AQ3" s="1866"/>
      <c r="AR3" s="62"/>
      <c r="AS3" s="62"/>
      <c r="AT3" s="62"/>
      <c r="AU3" s="62"/>
      <c r="AV3" s="62"/>
      <c r="AW3" s="62"/>
      <c r="AX3" s="62"/>
      <c r="AY3" s="62"/>
      <c r="AZ3" s="62"/>
      <c r="BA3" s="62"/>
      <c r="BB3" s="62"/>
    </row>
    <row r="4" spans="1:54"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98"/>
      <c r="AM4" s="1863"/>
      <c r="AN4" s="1864"/>
      <c r="AO4" s="1864"/>
      <c r="AP4" s="1731"/>
      <c r="AQ4" s="1867"/>
      <c r="AR4" s="62"/>
      <c r="AS4" s="62"/>
      <c r="AT4" s="62"/>
      <c r="AU4" s="62"/>
      <c r="AV4" s="62"/>
      <c r="AW4" s="62"/>
      <c r="AX4" s="62"/>
      <c r="AY4" s="62"/>
      <c r="AZ4" s="62"/>
      <c r="BA4" s="62"/>
      <c r="BB4" s="62"/>
    </row>
    <row r="5" spans="1:54"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c r="AV5" s="62"/>
      <c r="AW5" s="62"/>
      <c r="AX5" s="62"/>
      <c r="AY5" s="62"/>
      <c r="AZ5" s="62"/>
      <c r="BA5" s="62"/>
      <c r="BB5" s="62"/>
    </row>
    <row r="6" spans="1:54"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row>
    <row r="7" spans="1:54"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62"/>
      <c r="AM7" s="62"/>
      <c r="AN7" s="62"/>
      <c r="AO7" s="125"/>
      <c r="AP7" s="125"/>
      <c r="AQ7" s="125" t="s">
        <v>2819</v>
      </c>
      <c r="AR7" s="62"/>
      <c r="AS7" s="62"/>
      <c r="AT7" s="62"/>
      <c r="AU7" s="62"/>
      <c r="AV7" s="62"/>
      <c r="AW7" s="62"/>
      <c r="AX7" s="62"/>
      <c r="AY7" s="62"/>
      <c r="AZ7" s="62"/>
      <c r="BA7" s="62"/>
      <c r="BB7" s="62"/>
    </row>
    <row r="8" spans="1:54"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62"/>
      <c r="AM8" s="62"/>
      <c r="AN8" s="62"/>
      <c r="AO8" s="125"/>
      <c r="AP8" s="125"/>
      <c r="AQ8" s="125"/>
      <c r="AR8" s="62"/>
      <c r="AS8" s="62"/>
      <c r="AT8" s="62"/>
      <c r="AU8" s="62"/>
      <c r="AV8" s="62"/>
      <c r="AW8" s="62"/>
      <c r="AX8" s="62"/>
      <c r="AY8" s="62"/>
      <c r="AZ8" s="62"/>
      <c r="BA8" s="62"/>
      <c r="BB8" s="62"/>
    </row>
    <row r="9" spans="1:54" ht="12" customHeight="1" thickBot="1">
      <c r="A9" s="155" t="s">
        <v>1493</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62"/>
      <c r="AM9" s="62"/>
      <c r="AN9" s="62"/>
      <c r="AO9" s="62"/>
      <c r="AP9" s="62"/>
      <c r="AQ9" s="62"/>
      <c r="AR9" s="62"/>
      <c r="AS9" s="62"/>
      <c r="AT9" s="62"/>
      <c r="AU9" s="62"/>
      <c r="AV9" s="62"/>
      <c r="AW9" s="62"/>
      <c r="AX9" s="62"/>
      <c r="AY9" s="62"/>
      <c r="AZ9" s="62"/>
      <c r="BA9" s="62"/>
      <c r="BB9" s="62"/>
    </row>
    <row r="10" spans="1:54" ht="12" customHeight="1">
      <c r="A10" s="523"/>
      <c r="B10" s="1687" t="s">
        <v>112</v>
      </c>
      <c r="C10" s="1688"/>
      <c r="D10" s="1688"/>
      <c r="E10" s="1689"/>
      <c r="F10" s="1690" t="s">
        <v>24</v>
      </c>
      <c r="G10" s="1691"/>
      <c r="H10" s="1692"/>
      <c r="I10" s="1690" t="s">
        <v>113</v>
      </c>
      <c r="J10" s="1691"/>
      <c r="K10" s="1691"/>
      <c r="L10" s="1692"/>
      <c r="M10" s="529"/>
      <c r="N10" s="146"/>
      <c r="O10" s="146"/>
      <c r="P10" s="146"/>
      <c r="Q10" s="518"/>
      <c r="R10" s="518"/>
      <c r="S10" s="518"/>
      <c r="T10" s="518"/>
      <c r="U10" s="518"/>
      <c r="V10" s="518" t="s">
        <v>114</v>
      </c>
      <c r="W10" s="518"/>
      <c r="X10" s="518"/>
      <c r="Y10" s="518"/>
      <c r="Z10" s="518"/>
      <c r="AA10" s="518"/>
      <c r="AB10" s="518"/>
      <c r="AC10" s="518"/>
      <c r="AD10" s="518"/>
      <c r="AE10" s="518"/>
      <c r="AF10" s="518"/>
      <c r="AG10" s="518"/>
      <c r="AH10" s="518"/>
      <c r="AI10" s="518"/>
      <c r="AJ10" s="518"/>
      <c r="AK10" s="518"/>
      <c r="AL10" s="648"/>
      <c r="AM10" s="648"/>
      <c r="AN10" s="525" t="s">
        <v>414</v>
      </c>
      <c r="AO10" s="1690" t="s">
        <v>116</v>
      </c>
      <c r="AP10" s="1691"/>
      <c r="AQ10" s="1696"/>
      <c r="AR10" s="62"/>
      <c r="AS10" s="62"/>
      <c r="AT10" s="62"/>
      <c r="AU10" s="62"/>
      <c r="AV10" s="62"/>
      <c r="AW10" s="62"/>
      <c r="AX10" s="62"/>
      <c r="AY10" s="62"/>
      <c r="AZ10" s="62"/>
      <c r="BA10" s="62"/>
      <c r="BB10" s="62"/>
    </row>
    <row r="11" spans="1:54"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649"/>
      <c r="AK11" s="1681" t="s">
        <v>117</v>
      </c>
      <c r="AL11" s="1996"/>
      <c r="AM11" s="1996"/>
      <c r="AN11" s="1997"/>
      <c r="AO11" s="1678" t="s">
        <v>1762</v>
      </c>
      <c r="AP11" s="1679"/>
      <c r="AQ11" s="1697"/>
      <c r="AR11" s="62"/>
      <c r="AS11" s="62"/>
      <c r="AT11" s="62"/>
      <c r="AU11" s="62"/>
      <c r="AV11" s="62"/>
      <c r="AW11" s="62"/>
      <c r="AX11" s="62"/>
      <c r="AY11" s="62"/>
      <c r="AZ11" s="62"/>
      <c r="BA11" s="62"/>
      <c r="BB11" s="62"/>
    </row>
    <row r="12" spans="1:54" ht="12" customHeight="1">
      <c r="A12" s="1665" t="s">
        <v>1243</v>
      </c>
      <c r="B12" s="154" t="s">
        <v>1494</v>
      </c>
      <c r="C12" s="155"/>
      <c r="D12" s="155"/>
      <c r="E12" s="156"/>
      <c r="F12" s="529" t="s">
        <v>25</v>
      </c>
      <c r="G12" s="146"/>
      <c r="H12" s="177"/>
      <c r="I12" s="188" t="s">
        <v>1609</v>
      </c>
      <c r="J12" s="64"/>
      <c r="K12" s="64"/>
      <c r="L12" s="189"/>
      <c r="M12" s="529" t="s">
        <v>634</v>
      </c>
      <c r="N12" s="146"/>
      <c r="O12" s="146"/>
      <c r="P12" s="177"/>
      <c r="Q12" s="146" t="s">
        <v>539</v>
      </c>
      <c r="R12" s="146" t="s">
        <v>1650</v>
      </c>
      <c r="S12" s="146"/>
      <c r="T12" s="146"/>
      <c r="U12" s="146"/>
      <c r="V12" s="146"/>
      <c r="W12" s="146"/>
      <c r="X12" s="146"/>
      <c r="Y12" s="146"/>
      <c r="Z12" s="146"/>
      <c r="AA12" s="146"/>
      <c r="AB12" s="146"/>
      <c r="AC12" s="146"/>
      <c r="AD12" s="146"/>
      <c r="AE12" s="146"/>
      <c r="AF12" s="146"/>
      <c r="AG12" s="146"/>
      <c r="AH12" s="146"/>
      <c r="AI12" s="146"/>
      <c r="AJ12" s="146"/>
      <c r="AK12" s="706" t="s">
        <v>1085</v>
      </c>
      <c r="AL12" s="64" t="s">
        <v>1018</v>
      </c>
      <c r="AM12" s="64"/>
      <c r="AN12" s="64"/>
      <c r="AO12" s="529"/>
      <c r="AP12" s="146"/>
      <c r="AQ12" s="530"/>
      <c r="AR12" s="62"/>
      <c r="AS12" s="62"/>
      <c r="AT12" s="62"/>
      <c r="AU12" s="62"/>
      <c r="AV12" s="62"/>
      <c r="AW12" s="62"/>
      <c r="AX12" s="62"/>
      <c r="AY12" s="62"/>
      <c r="AZ12" s="62"/>
      <c r="BA12" s="62"/>
      <c r="BB12" s="62"/>
    </row>
    <row r="13" spans="1:54" ht="12" customHeight="1">
      <c r="A13" s="1666"/>
      <c r="B13" s="124" t="s">
        <v>636</v>
      </c>
      <c r="C13" s="62"/>
      <c r="D13" s="62"/>
      <c r="E13" s="107"/>
      <c r="F13" s="1698"/>
      <c r="G13" s="1699"/>
      <c r="H13" s="1700"/>
      <c r="I13" s="124"/>
      <c r="J13" s="62"/>
      <c r="K13" s="62"/>
      <c r="L13" s="107"/>
      <c r="M13" s="124" t="s">
        <v>635</v>
      </c>
      <c r="N13" s="62"/>
      <c r="O13" s="62"/>
      <c r="P13" s="107"/>
      <c r="Q13" s="62"/>
      <c r="R13" s="694" t="s">
        <v>1032</v>
      </c>
      <c r="S13" s="62" t="s">
        <v>1613</v>
      </c>
      <c r="T13" s="62"/>
      <c r="U13" s="62"/>
      <c r="V13" s="62"/>
      <c r="W13" s="62"/>
      <c r="X13" s="62"/>
      <c r="Y13" s="62" t="s">
        <v>1618</v>
      </c>
      <c r="Z13" s="62"/>
      <c r="AA13" s="62"/>
      <c r="AB13" s="62" t="s">
        <v>265</v>
      </c>
      <c r="AC13" s="1699"/>
      <c r="AD13" s="1699"/>
      <c r="AE13" s="1699"/>
      <c r="AF13" s="1699"/>
      <c r="AG13" s="62" t="s">
        <v>1541</v>
      </c>
      <c r="AH13" s="62"/>
      <c r="AI13" s="62"/>
      <c r="AJ13" s="62"/>
      <c r="AK13" s="693" t="s">
        <v>1085</v>
      </c>
      <c r="AL13" s="63" t="s">
        <v>1585</v>
      </c>
      <c r="AM13" s="63"/>
      <c r="AN13" s="63"/>
      <c r="AO13" s="124"/>
      <c r="AP13" s="62"/>
      <c r="AQ13" s="110"/>
      <c r="AR13" s="62"/>
      <c r="AS13" s="62"/>
      <c r="AT13" s="62"/>
      <c r="AU13" s="62"/>
      <c r="AV13" s="62"/>
      <c r="AW13" s="62"/>
      <c r="AX13" s="62"/>
      <c r="AY13" s="62"/>
      <c r="AZ13" s="62"/>
      <c r="BA13" s="62"/>
      <c r="BB13" s="62"/>
    </row>
    <row r="14" spans="1:54" ht="12" customHeight="1">
      <c r="A14" s="1666"/>
      <c r="B14" s="124" t="s">
        <v>1321</v>
      </c>
      <c r="C14" s="62"/>
      <c r="D14" s="62"/>
      <c r="E14" s="107"/>
      <c r="F14" s="124"/>
      <c r="G14" s="62"/>
      <c r="H14" s="107"/>
      <c r="I14" s="1708" t="s">
        <v>1085</v>
      </c>
      <c r="J14" s="1709"/>
      <c r="K14" s="1709"/>
      <c r="L14" s="1795"/>
      <c r="M14" s="667"/>
      <c r="N14" s="668"/>
      <c r="O14" s="668"/>
      <c r="P14" s="669"/>
      <c r="Q14" s="62"/>
      <c r="R14" s="694" t="s">
        <v>538</v>
      </c>
      <c r="S14" s="62" t="s">
        <v>1495</v>
      </c>
      <c r="T14" s="62"/>
      <c r="U14" s="62"/>
      <c r="V14" s="62"/>
      <c r="W14" s="62"/>
      <c r="X14" s="62"/>
      <c r="Y14" s="62" t="s">
        <v>1618</v>
      </c>
      <c r="Z14" s="62"/>
      <c r="AA14" s="62"/>
      <c r="AB14" s="62" t="s">
        <v>265</v>
      </c>
      <c r="AC14" s="1699"/>
      <c r="AD14" s="1699"/>
      <c r="AE14" s="1699"/>
      <c r="AF14" s="1699"/>
      <c r="AG14" s="62" t="s">
        <v>1541</v>
      </c>
      <c r="AH14" s="62"/>
      <c r="AI14" s="62"/>
      <c r="AJ14" s="62"/>
      <c r="AK14" s="693" t="s">
        <v>1085</v>
      </c>
      <c r="AL14" s="63" t="s">
        <v>362</v>
      </c>
      <c r="AM14" s="63"/>
      <c r="AN14" s="63"/>
      <c r="AO14" s="124"/>
      <c r="AP14" s="62"/>
      <c r="AQ14" s="110"/>
      <c r="AR14" s="62"/>
      <c r="AS14" s="62"/>
      <c r="AT14" s="62"/>
      <c r="AU14" s="62"/>
      <c r="AV14" s="62"/>
      <c r="AW14" s="62"/>
      <c r="AX14" s="62"/>
      <c r="AY14" s="62"/>
      <c r="AZ14" s="62"/>
      <c r="BA14" s="62"/>
      <c r="BB14" s="62"/>
    </row>
    <row r="15" spans="1:54" ht="12" customHeight="1">
      <c r="A15" s="1666"/>
      <c r="B15" s="124"/>
      <c r="C15" s="62"/>
      <c r="D15" s="62"/>
      <c r="E15" s="107"/>
      <c r="F15" s="124" t="s">
        <v>26</v>
      </c>
      <c r="G15" s="62"/>
      <c r="H15" s="107"/>
      <c r="I15" s="124" t="s">
        <v>164</v>
      </c>
      <c r="J15" s="62"/>
      <c r="K15" s="62"/>
      <c r="L15" s="107"/>
      <c r="M15" s="667"/>
      <c r="N15" s="668"/>
      <c r="O15" s="668"/>
      <c r="P15" s="669"/>
      <c r="Q15" s="62"/>
      <c r="R15" s="62" t="s">
        <v>1651</v>
      </c>
      <c r="S15" s="62"/>
      <c r="T15" s="62" t="s">
        <v>896</v>
      </c>
      <c r="U15" s="1699"/>
      <c r="V15" s="1699"/>
      <c r="W15" s="1699"/>
      <c r="X15" s="1699"/>
      <c r="Y15" s="1699"/>
      <c r="Z15" s="1699"/>
      <c r="AA15" s="1699"/>
      <c r="AB15" s="1699"/>
      <c r="AC15" s="1699"/>
      <c r="AD15" s="1699"/>
      <c r="AE15" s="1699"/>
      <c r="AF15" s="1699"/>
      <c r="AG15" s="62" t="s">
        <v>897</v>
      </c>
      <c r="AH15" s="62"/>
      <c r="AI15" s="62"/>
      <c r="AJ15" s="62"/>
      <c r="AK15" s="109"/>
      <c r="AL15" s="63"/>
      <c r="AM15" s="63"/>
      <c r="AN15" s="63"/>
      <c r="AO15" s="124"/>
      <c r="AP15" s="62"/>
      <c r="AQ15" s="110"/>
      <c r="AR15" s="62"/>
      <c r="AS15" s="62"/>
      <c r="AT15" s="62" t="s">
        <v>1652</v>
      </c>
      <c r="AU15" s="62" t="s">
        <v>1653</v>
      </c>
      <c r="AV15" s="62" t="s">
        <v>1140</v>
      </c>
      <c r="AW15" s="62" t="s">
        <v>404</v>
      </c>
      <c r="AX15" s="62"/>
      <c r="AY15" s="62"/>
      <c r="AZ15" s="62"/>
      <c r="BA15" s="62"/>
      <c r="BB15" s="62"/>
    </row>
    <row r="16" spans="1:54" ht="12" customHeight="1">
      <c r="A16" s="1666"/>
      <c r="B16" s="1713" t="str">
        <f>IF(自己評価書表紙!A59="□","■選択無","□選択無")</f>
        <v>■選択無</v>
      </c>
      <c r="C16" s="1714"/>
      <c r="D16" s="1714"/>
      <c r="E16" s="1715"/>
      <c r="F16" s="1698"/>
      <c r="G16" s="1699"/>
      <c r="H16" s="1700"/>
      <c r="I16" s="124"/>
      <c r="J16" s="62"/>
      <c r="K16" s="62"/>
      <c r="L16" s="107"/>
      <c r="M16" s="667"/>
      <c r="N16" s="668"/>
      <c r="O16" s="668"/>
      <c r="P16" s="669"/>
      <c r="Q16" s="62" t="s">
        <v>411</v>
      </c>
      <c r="R16" s="62" t="s">
        <v>1141</v>
      </c>
      <c r="S16" s="62"/>
      <c r="T16" s="62"/>
      <c r="U16" s="62"/>
      <c r="V16" s="62"/>
      <c r="W16" s="62"/>
      <c r="X16" s="62"/>
      <c r="Y16" s="62"/>
      <c r="Z16" s="62"/>
      <c r="AA16" s="62"/>
      <c r="AB16" s="62"/>
      <c r="AC16" s="62"/>
      <c r="AD16" s="62"/>
      <c r="AE16" s="62"/>
      <c r="AF16" s="62"/>
      <c r="AG16" s="62"/>
      <c r="AH16" s="62"/>
      <c r="AI16" s="62"/>
      <c r="AJ16" s="62"/>
      <c r="AK16" s="109"/>
      <c r="AL16" s="63"/>
      <c r="AM16" s="63"/>
      <c r="AN16" s="63"/>
      <c r="AO16" s="124"/>
      <c r="AP16" s="62"/>
      <c r="AQ16" s="110"/>
      <c r="AR16" s="62"/>
      <c r="AS16" s="62"/>
      <c r="AT16" s="62"/>
      <c r="AU16" s="62"/>
      <c r="AV16" s="62"/>
      <c r="AW16" s="62"/>
      <c r="AX16" s="62"/>
      <c r="AY16" s="62"/>
      <c r="AZ16" s="62"/>
      <c r="BA16" s="62"/>
      <c r="BB16" s="62"/>
    </row>
    <row r="17" spans="1:54" ht="12" customHeight="1">
      <c r="A17" s="1666"/>
      <c r="B17" s="124"/>
      <c r="C17" s="62"/>
      <c r="D17" s="62"/>
      <c r="E17" s="107"/>
      <c r="F17" s="124"/>
      <c r="G17" s="62"/>
      <c r="H17" s="107"/>
      <c r="I17" s="124"/>
      <c r="J17" s="62"/>
      <c r="K17" s="62"/>
      <c r="L17" s="107"/>
      <c r="M17" s="667" t="s">
        <v>637</v>
      </c>
      <c r="N17" s="668"/>
      <c r="O17" s="668"/>
      <c r="P17" s="669"/>
      <c r="Q17" s="62"/>
      <c r="R17" s="694" t="s">
        <v>1068</v>
      </c>
      <c r="S17" s="62" t="s">
        <v>1613</v>
      </c>
      <c r="T17" s="62"/>
      <c r="U17" s="62"/>
      <c r="V17" s="62"/>
      <c r="W17" s="62"/>
      <c r="X17" s="62"/>
      <c r="Y17" s="62" t="s">
        <v>1618</v>
      </c>
      <c r="Z17" s="62"/>
      <c r="AA17" s="62"/>
      <c r="AB17" s="62" t="s">
        <v>265</v>
      </c>
      <c r="AC17" s="1699"/>
      <c r="AD17" s="1699"/>
      <c r="AE17" s="1699"/>
      <c r="AF17" s="1699"/>
      <c r="AG17" s="62" t="s">
        <v>1541</v>
      </c>
      <c r="AH17" s="62"/>
      <c r="AI17" s="62"/>
      <c r="AJ17" s="62"/>
      <c r="AK17" s="109"/>
      <c r="AL17" s="63"/>
      <c r="AM17" s="63"/>
      <c r="AN17" s="63"/>
      <c r="AO17" s="124"/>
      <c r="AP17" s="62"/>
      <c r="AQ17" s="110"/>
      <c r="AR17" s="62"/>
      <c r="AS17" s="62"/>
      <c r="AT17" s="62"/>
      <c r="AU17" s="62"/>
      <c r="AV17" s="62"/>
      <c r="AW17" s="62"/>
      <c r="AX17" s="62"/>
      <c r="AY17" s="62"/>
      <c r="AZ17" s="62"/>
      <c r="BA17" s="62"/>
      <c r="BB17" s="62"/>
    </row>
    <row r="18" spans="1:54" ht="12" customHeight="1">
      <c r="A18" s="1666"/>
      <c r="B18" s="124"/>
      <c r="C18" s="62"/>
      <c r="D18" s="62"/>
      <c r="E18" s="107"/>
      <c r="F18" s="124"/>
      <c r="G18" s="62"/>
      <c r="H18" s="107"/>
      <c r="I18" s="124"/>
      <c r="J18" s="62"/>
      <c r="K18" s="62"/>
      <c r="L18" s="107"/>
      <c r="M18" s="667" t="s">
        <v>1496</v>
      </c>
      <c r="N18" s="668"/>
      <c r="O18" s="668"/>
      <c r="P18" s="669"/>
      <c r="Q18" s="62"/>
      <c r="R18" s="694" t="s">
        <v>588</v>
      </c>
      <c r="S18" s="62" t="s">
        <v>1497</v>
      </c>
      <c r="T18" s="62"/>
      <c r="U18" s="62"/>
      <c r="V18" s="62"/>
      <c r="W18" s="62"/>
      <c r="X18" s="62"/>
      <c r="Y18" s="62" t="s">
        <v>1618</v>
      </c>
      <c r="Z18" s="62"/>
      <c r="AA18" s="62"/>
      <c r="AB18" s="62" t="s">
        <v>265</v>
      </c>
      <c r="AC18" s="1699"/>
      <c r="AD18" s="1699"/>
      <c r="AE18" s="1699"/>
      <c r="AF18" s="1699"/>
      <c r="AG18" s="62" t="s">
        <v>1541</v>
      </c>
      <c r="AH18" s="62"/>
      <c r="AI18" s="62"/>
      <c r="AJ18" s="62"/>
      <c r="AK18" s="109"/>
      <c r="AL18" s="63"/>
      <c r="AM18" s="63"/>
      <c r="AN18" s="63"/>
      <c r="AO18" s="124"/>
      <c r="AP18" s="62"/>
      <c r="AQ18" s="110"/>
      <c r="AR18" s="62"/>
      <c r="AS18" s="62"/>
      <c r="AT18" s="62"/>
      <c r="AU18" s="62"/>
      <c r="AV18" s="62"/>
      <c r="AW18" s="62"/>
      <c r="AX18" s="62"/>
      <c r="AY18" s="62"/>
      <c r="AZ18" s="62"/>
      <c r="BA18" s="62"/>
      <c r="BB18" s="62"/>
    </row>
    <row r="19" spans="1:54" ht="12" customHeight="1">
      <c r="A19" s="1666"/>
      <c r="B19" s="173"/>
      <c r="C19" s="174"/>
      <c r="D19" s="174"/>
      <c r="E19" s="585"/>
      <c r="F19" s="173"/>
      <c r="G19" s="174"/>
      <c r="H19" s="585"/>
      <c r="I19" s="124"/>
      <c r="J19" s="62"/>
      <c r="K19" s="62"/>
      <c r="L19" s="107"/>
      <c r="M19" s="667" t="s">
        <v>1498</v>
      </c>
      <c r="N19" s="668"/>
      <c r="O19" s="668"/>
      <c r="P19" s="669"/>
      <c r="Q19" s="192"/>
      <c r="R19" s="192" t="s">
        <v>1651</v>
      </c>
      <c r="S19" s="192"/>
      <c r="T19" s="192" t="s">
        <v>896</v>
      </c>
      <c r="U19" s="2011"/>
      <c r="V19" s="2011"/>
      <c r="W19" s="2011"/>
      <c r="X19" s="2011"/>
      <c r="Y19" s="2011"/>
      <c r="Z19" s="2011"/>
      <c r="AA19" s="2011"/>
      <c r="AB19" s="2011"/>
      <c r="AC19" s="2011"/>
      <c r="AD19" s="2011"/>
      <c r="AE19" s="2011"/>
      <c r="AF19" s="2011"/>
      <c r="AG19" s="192" t="s">
        <v>897</v>
      </c>
      <c r="AH19" s="192"/>
      <c r="AI19" s="192"/>
      <c r="AJ19" s="666"/>
      <c r="AK19" s="109"/>
      <c r="AL19" s="63"/>
      <c r="AM19" s="63"/>
      <c r="AN19" s="63"/>
      <c r="AO19" s="124"/>
      <c r="AP19" s="62"/>
      <c r="AQ19" s="110"/>
      <c r="AR19" s="62"/>
      <c r="AS19" s="62"/>
      <c r="AT19" s="62" t="s">
        <v>1652</v>
      </c>
      <c r="AU19" s="62" t="s">
        <v>1653</v>
      </c>
      <c r="AV19" s="62" t="s">
        <v>1140</v>
      </c>
      <c r="AW19" s="62" t="s">
        <v>404</v>
      </c>
      <c r="AX19" s="62"/>
      <c r="AY19" s="62"/>
      <c r="AZ19" s="62"/>
      <c r="BA19" s="62"/>
      <c r="BB19" s="62"/>
    </row>
    <row r="20" spans="1:54" ht="12" customHeight="1">
      <c r="A20" s="1666"/>
      <c r="B20" s="154" t="s">
        <v>1499</v>
      </c>
      <c r="C20" s="155"/>
      <c r="D20" s="155"/>
      <c r="E20" s="156"/>
      <c r="F20" s="164" t="s">
        <v>25</v>
      </c>
      <c r="G20" s="108"/>
      <c r="H20" s="112"/>
      <c r="I20" s="109"/>
      <c r="J20" s="63"/>
      <c r="K20" s="63"/>
      <c r="L20" s="190"/>
      <c r="M20" s="667" t="s">
        <v>1500</v>
      </c>
      <c r="N20" s="668"/>
      <c r="O20" s="668"/>
      <c r="P20" s="669"/>
      <c r="Q20" s="62" t="s">
        <v>411</v>
      </c>
      <c r="R20" s="107" t="s">
        <v>1142</v>
      </c>
      <c r="S20" s="62"/>
      <c r="T20" s="62"/>
      <c r="U20" s="62"/>
      <c r="V20" s="62"/>
      <c r="W20" s="62"/>
      <c r="X20" s="62" t="s">
        <v>429</v>
      </c>
      <c r="Y20" s="1661"/>
      <c r="Z20" s="1661"/>
      <c r="AA20" s="1661"/>
      <c r="AB20" s="1661"/>
      <c r="AC20" s="1661"/>
      <c r="AD20" s="1661"/>
      <c r="AE20" s="1661"/>
      <c r="AF20" s="1661"/>
      <c r="AG20" s="62" t="s">
        <v>431</v>
      </c>
      <c r="AH20" s="62"/>
      <c r="AI20" s="62"/>
      <c r="AJ20" s="62"/>
      <c r="AK20" s="109"/>
      <c r="AL20" s="63"/>
      <c r="AM20" s="63"/>
      <c r="AN20" s="63"/>
      <c r="AO20" s="124"/>
      <c r="AP20" s="62"/>
      <c r="AQ20" s="110"/>
      <c r="AR20" s="62"/>
      <c r="AS20" s="62"/>
      <c r="AT20" s="62"/>
      <c r="AU20" s="62"/>
      <c r="AV20" s="62"/>
      <c r="AW20" s="62"/>
      <c r="AX20" s="62"/>
      <c r="AY20" s="62"/>
      <c r="AZ20" s="62"/>
      <c r="BA20" s="62"/>
      <c r="BB20" s="62"/>
    </row>
    <row r="21" spans="1:54" ht="12" customHeight="1">
      <c r="A21" s="1666"/>
      <c r="B21" s="124" t="s">
        <v>636</v>
      </c>
      <c r="C21" s="62"/>
      <c r="D21" s="62"/>
      <c r="E21" s="107"/>
      <c r="F21" s="1698"/>
      <c r="G21" s="1699"/>
      <c r="H21" s="1700"/>
      <c r="I21" s="124"/>
      <c r="J21" s="62"/>
      <c r="K21" s="62"/>
      <c r="L21" s="107"/>
      <c r="M21" s="667" t="s">
        <v>1501</v>
      </c>
      <c r="N21" s="668"/>
      <c r="O21" s="668"/>
      <c r="P21" s="669"/>
      <c r="Q21" s="62" t="s">
        <v>1017</v>
      </c>
      <c r="R21" s="107" t="s">
        <v>1143</v>
      </c>
      <c r="S21" s="62"/>
      <c r="T21" s="62"/>
      <c r="U21" s="62"/>
      <c r="V21" s="62"/>
      <c r="W21" s="62"/>
      <c r="X21" s="62" t="s">
        <v>429</v>
      </c>
      <c r="Y21" s="1657"/>
      <c r="Z21" s="1657"/>
      <c r="AA21" s="1657"/>
      <c r="AB21" s="1657"/>
      <c r="AC21" s="1657"/>
      <c r="AD21" s="1657"/>
      <c r="AE21" s="1657"/>
      <c r="AF21" s="1657"/>
      <c r="AG21" s="62" t="s">
        <v>431</v>
      </c>
      <c r="AH21" s="62"/>
      <c r="AI21" s="62"/>
      <c r="AJ21" s="107"/>
      <c r="AK21" s="109"/>
      <c r="AL21" s="63"/>
      <c r="AM21" s="63"/>
      <c r="AN21" s="63"/>
      <c r="AO21" s="127"/>
      <c r="AP21" s="116"/>
      <c r="AQ21" s="119"/>
      <c r="AR21" s="62"/>
      <c r="AS21" s="62"/>
      <c r="AT21" s="62"/>
      <c r="AU21" s="62"/>
      <c r="AV21" s="62"/>
      <c r="AW21" s="62"/>
      <c r="AX21" s="62"/>
      <c r="AY21" s="62"/>
      <c r="AZ21" s="62"/>
      <c r="BA21" s="62"/>
      <c r="BB21" s="62"/>
    </row>
    <row r="22" spans="1:54" ht="12" customHeight="1">
      <c r="A22" s="1666"/>
      <c r="B22" s="124" t="s">
        <v>1502</v>
      </c>
      <c r="C22" s="62"/>
      <c r="D22" s="62"/>
      <c r="E22" s="107"/>
      <c r="F22" s="124"/>
      <c r="G22" s="62"/>
      <c r="H22" s="107"/>
      <c r="I22" s="109"/>
      <c r="J22" s="63"/>
      <c r="K22" s="63"/>
      <c r="L22" s="190"/>
      <c r="M22" s="143" t="s">
        <v>638</v>
      </c>
      <c r="N22" s="113"/>
      <c r="O22" s="113"/>
      <c r="P22" s="115"/>
      <c r="Q22" s="113" t="s">
        <v>539</v>
      </c>
      <c r="R22" s="113" t="s">
        <v>1629</v>
      </c>
      <c r="S22" s="113"/>
      <c r="T22" s="113"/>
      <c r="U22" s="113"/>
      <c r="V22" s="113"/>
      <c r="W22" s="113"/>
      <c r="X22" s="113"/>
      <c r="Y22" s="113"/>
      <c r="Z22" s="113"/>
      <c r="AA22" s="113"/>
      <c r="AB22" s="113"/>
      <c r="AC22" s="113"/>
      <c r="AD22" s="113"/>
      <c r="AE22" s="113"/>
      <c r="AF22" s="113"/>
      <c r="AG22" s="113"/>
      <c r="AH22" s="113"/>
      <c r="AI22" s="113"/>
      <c r="AJ22" s="113"/>
      <c r="AK22" s="696" t="s">
        <v>1085</v>
      </c>
      <c r="AL22" s="158" t="s">
        <v>1110</v>
      </c>
      <c r="AM22" s="158"/>
      <c r="AN22" s="158"/>
      <c r="AO22" s="143"/>
      <c r="AP22" s="113"/>
      <c r="AQ22" s="537"/>
      <c r="AR22" s="62"/>
      <c r="AS22" s="62"/>
      <c r="AT22" s="62"/>
      <c r="AU22" s="62"/>
      <c r="AV22" s="62"/>
      <c r="AW22" s="62"/>
      <c r="AX22" s="62"/>
      <c r="AY22" s="62"/>
      <c r="AZ22" s="62"/>
      <c r="BA22" s="62"/>
      <c r="BB22" s="62"/>
    </row>
    <row r="23" spans="1:54" ht="12" customHeight="1">
      <c r="A23" s="1666"/>
      <c r="B23" s="124" t="s">
        <v>1503</v>
      </c>
      <c r="C23" s="62"/>
      <c r="D23" s="62"/>
      <c r="E23" s="107"/>
      <c r="F23" s="124" t="s">
        <v>26</v>
      </c>
      <c r="G23" s="62"/>
      <c r="H23" s="107"/>
      <c r="I23" s="124"/>
      <c r="J23" s="62"/>
      <c r="K23" s="62"/>
      <c r="L23" s="107"/>
      <c r="M23" s="124" t="s">
        <v>639</v>
      </c>
      <c r="N23" s="62"/>
      <c r="O23" s="62"/>
      <c r="P23" s="107"/>
      <c r="Q23" s="62"/>
      <c r="R23" s="694" t="s">
        <v>1062</v>
      </c>
      <c r="S23" s="62" t="s">
        <v>1144</v>
      </c>
      <c r="T23" s="62"/>
      <c r="U23" s="62"/>
      <c r="V23" s="62"/>
      <c r="W23" s="62"/>
      <c r="X23" s="62"/>
      <c r="Y23" s="62"/>
      <c r="Z23" s="694" t="s">
        <v>1615</v>
      </c>
      <c r="AA23" s="62" t="s">
        <v>19</v>
      </c>
      <c r="AB23" s="62"/>
      <c r="AC23" s="62"/>
      <c r="AD23" s="62"/>
      <c r="AE23" s="62"/>
      <c r="AF23" s="62"/>
      <c r="AG23" s="62"/>
      <c r="AH23" s="62"/>
      <c r="AI23" s="62"/>
      <c r="AJ23" s="107"/>
      <c r="AK23" s="693" t="s">
        <v>1085</v>
      </c>
      <c r="AL23" s="63" t="s">
        <v>1209</v>
      </c>
      <c r="AM23" s="63"/>
      <c r="AN23" s="63"/>
      <c r="AO23" s="124"/>
      <c r="AP23" s="62"/>
      <c r="AQ23" s="110"/>
      <c r="AR23" s="62"/>
      <c r="AS23" s="62"/>
      <c r="AT23" s="62"/>
      <c r="AU23" s="62"/>
      <c r="AV23" s="62"/>
      <c r="AW23" s="62"/>
      <c r="AX23" s="62"/>
      <c r="AY23" s="62"/>
      <c r="AZ23" s="62"/>
      <c r="BA23" s="62"/>
      <c r="BB23" s="62"/>
    </row>
    <row r="24" spans="1:54" ht="12" customHeight="1">
      <c r="A24" s="1666"/>
      <c r="B24" s="124" t="s">
        <v>1145</v>
      </c>
      <c r="C24" s="62"/>
      <c r="D24" s="62"/>
      <c r="E24" s="107"/>
      <c r="F24" s="1698"/>
      <c r="G24" s="1699"/>
      <c r="H24" s="1700"/>
      <c r="I24" s="124"/>
      <c r="J24" s="62"/>
      <c r="K24" s="62"/>
      <c r="L24" s="107"/>
      <c r="M24" s="124"/>
      <c r="N24" s="62"/>
      <c r="O24" s="62"/>
      <c r="P24" s="107"/>
      <c r="Q24" s="62" t="s">
        <v>1009</v>
      </c>
      <c r="R24" s="62" t="s">
        <v>1643</v>
      </c>
      <c r="S24" s="62"/>
      <c r="T24" s="62"/>
      <c r="U24" s="62"/>
      <c r="V24" s="62"/>
      <c r="W24" s="62"/>
      <c r="X24" s="62"/>
      <c r="Y24" s="62"/>
      <c r="Z24" s="62"/>
      <c r="AA24" s="62"/>
      <c r="AB24" s="62"/>
      <c r="AC24" s="62"/>
      <c r="AD24" s="62"/>
      <c r="AE24" s="62"/>
      <c r="AF24" s="62"/>
      <c r="AG24" s="62"/>
      <c r="AH24" s="62"/>
      <c r="AI24" s="62"/>
      <c r="AJ24" s="62"/>
      <c r="AK24" s="693" t="s">
        <v>1085</v>
      </c>
      <c r="AL24" s="63" t="s">
        <v>393</v>
      </c>
      <c r="AM24" s="63"/>
      <c r="AN24" s="63"/>
      <c r="AO24" s="124"/>
      <c r="AP24" s="62"/>
      <c r="AQ24" s="110"/>
      <c r="AR24" s="62"/>
      <c r="AS24" s="62"/>
      <c r="AT24" s="62"/>
      <c r="AU24" s="62"/>
      <c r="AV24" s="62"/>
      <c r="AW24" s="62"/>
      <c r="AX24" s="62"/>
      <c r="AY24" s="62"/>
      <c r="AZ24" s="62"/>
      <c r="BA24" s="62"/>
      <c r="BB24" s="62"/>
    </row>
    <row r="25" spans="1:54" ht="12" customHeight="1">
      <c r="A25" s="1666"/>
      <c r="B25" s="124"/>
      <c r="C25" s="62"/>
      <c r="D25" s="62"/>
      <c r="E25" s="107"/>
      <c r="F25" s="111"/>
      <c r="G25" s="108"/>
      <c r="H25" s="112"/>
      <c r="I25" s="124"/>
      <c r="J25" s="62"/>
      <c r="K25" s="62"/>
      <c r="L25" s="107"/>
      <c r="M25" s="124"/>
      <c r="N25" s="62"/>
      <c r="O25" s="62"/>
      <c r="P25" s="107"/>
      <c r="Q25" s="192"/>
      <c r="R25" s="751" t="s">
        <v>909</v>
      </c>
      <c r="S25" s="192" t="s">
        <v>1144</v>
      </c>
      <c r="T25" s="192"/>
      <c r="U25" s="192"/>
      <c r="V25" s="192"/>
      <c r="W25" s="192"/>
      <c r="X25" s="192"/>
      <c r="Y25" s="192"/>
      <c r="Z25" s="751" t="s">
        <v>1615</v>
      </c>
      <c r="AA25" s="192" t="s">
        <v>19</v>
      </c>
      <c r="AB25" s="192"/>
      <c r="AC25" s="192"/>
      <c r="AD25" s="192"/>
      <c r="AE25" s="192"/>
      <c r="AF25" s="192"/>
      <c r="AG25" s="192"/>
      <c r="AH25" s="192"/>
      <c r="AI25" s="192"/>
      <c r="AJ25" s="666"/>
      <c r="AK25" s="109"/>
      <c r="AL25" s="63"/>
      <c r="AM25" s="63"/>
      <c r="AN25" s="63"/>
      <c r="AO25" s="124"/>
      <c r="AP25" s="62"/>
      <c r="AQ25" s="110"/>
      <c r="AR25" s="62"/>
      <c r="AS25" s="62"/>
      <c r="AT25" s="62"/>
      <c r="AU25" s="62"/>
      <c r="AV25" s="62"/>
      <c r="AW25" s="62"/>
      <c r="AX25" s="62"/>
      <c r="AY25" s="62"/>
      <c r="AZ25" s="62"/>
      <c r="BA25" s="62"/>
      <c r="BB25" s="62"/>
    </row>
    <row r="26" spans="1:54" ht="12" customHeight="1">
      <c r="A26" s="1666"/>
      <c r="B26" s="1713" t="str">
        <f>IF(自己評価書表紙!A59="□","■選択無","□選択無")</f>
        <v>■選択無</v>
      </c>
      <c r="C26" s="1714"/>
      <c r="D26" s="1714"/>
      <c r="E26" s="1715"/>
      <c r="F26" s="111"/>
      <c r="G26" s="108"/>
      <c r="H26" s="112"/>
      <c r="I26" s="124"/>
      <c r="J26" s="62"/>
      <c r="K26" s="62"/>
      <c r="L26" s="107"/>
      <c r="M26" s="124"/>
      <c r="N26" s="62"/>
      <c r="O26" s="62"/>
      <c r="P26" s="107"/>
      <c r="Q26" s="62" t="s">
        <v>439</v>
      </c>
      <c r="R26" s="62" t="s">
        <v>1146</v>
      </c>
      <c r="S26" s="62"/>
      <c r="T26" s="62"/>
      <c r="U26" s="62"/>
      <c r="V26" s="62"/>
      <c r="W26" s="62"/>
      <c r="X26" s="62"/>
      <c r="Y26" s="62"/>
      <c r="Z26" s="62"/>
      <c r="AA26" s="62"/>
      <c r="AB26" s="62"/>
      <c r="AC26" s="62"/>
      <c r="AD26" s="62"/>
      <c r="AE26" s="62"/>
      <c r="AF26" s="62"/>
      <c r="AG26" s="62"/>
      <c r="AH26" s="62"/>
      <c r="AI26" s="62"/>
      <c r="AJ26" s="107"/>
      <c r="AK26" s="109"/>
      <c r="AL26" s="63"/>
      <c r="AM26" s="63"/>
      <c r="AN26" s="63"/>
      <c r="AO26" s="124"/>
      <c r="AP26" s="62"/>
      <c r="AQ26" s="110"/>
      <c r="AR26" s="62"/>
      <c r="AS26" s="62"/>
      <c r="AT26" s="62"/>
      <c r="AU26" s="62"/>
      <c r="AV26" s="62"/>
      <c r="AW26" s="62"/>
      <c r="AX26" s="62"/>
      <c r="AY26" s="62"/>
      <c r="AZ26" s="62"/>
      <c r="BA26" s="62"/>
      <c r="BB26" s="62"/>
    </row>
    <row r="27" spans="1:54" ht="12" customHeight="1">
      <c r="A27" s="1666"/>
      <c r="B27" s="124"/>
      <c r="C27" s="62"/>
      <c r="D27" s="62"/>
      <c r="E27" s="107"/>
      <c r="F27" s="124"/>
      <c r="G27" s="62"/>
      <c r="H27" s="107"/>
      <c r="I27" s="124"/>
      <c r="J27" s="62"/>
      <c r="K27" s="62"/>
      <c r="L27" s="107"/>
      <c r="M27" s="124"/>
      <c r="N27" s="62"/>
      <c r="O27" s="62"/>
      <c r="P27" s="107"/>
      <c r="Q27" s="62"/>
      <c r="R27" s="62" t="s">
        <v>1651</v>
      </c>
      <c r="S27" s="62"/>
      <c r="T27" s="62" t="s">
        <v>896</v>
      </c>
      <c r="U27" s="1658"/>
      <c r="V27" s="1658"/>
      <c r="W27" s="1658"/>
      <c r="X27" s="1658"/>
      <c r="Y27" s="1658"/>
      <c r="Z27" s="1658"/>
      <c r="AA27" s="1658"/>
      <c r="AB27" s="1658"/>
      <c r="AC27" s="1658"/>
      <c r="AD27" s="1658"/>
      <c r="AE27" s="1658"/>
      <c r="AF27" s="1658"/>
      <c r="AG27" s="62" t="s">
        <v>897</v>
      </c>
      <c r="AH27" s="62"/>
      <c r="AI27" s="62"/>
      <c r="AJ27" s="62"/>
      <c r="AK27" s="109"/>
      <c r="AL27" s="63"/>
      <c r="AM27" s="63"/>
      <c r="AN27" s="63"/>
      <c r="AO27" s="124"/>
      <c r="AP27" s="62"/>
      <c r="AQ27" s="110"/>
      <c r="AR27" s="62"/>
      <c r="AS27" s="62"/>
      <c r="AT27" s="62" t="s">
        <v>1147</v>
      </c>
      <c r="AU27" s="62" t="s">
        <v>1148</v>
      </c>
      <c r="AV27" s="62" t="s">
        <v>1149</v>
      </c>
      <c r="AW27" s="62" t="s">
        <v>1150</v>
      </c>
      <c r="AX27" s="62" t="s">
        <v>1151</v>
      </c>
      <c r="AY27" s="62" t="s">
        <v>404</v>
      </c>
      <c r="AZ27" s="62"/>
      <c r="BA27" s="62"/>
      <c r="BB27" s="62"/>
    </row>
    <row r="28" spans="1:54" ht="12" customHeight="1">
      <c r="A28" s="1666"/>
      <c r="B28" s="124"/>
      <c r="C28" s="62"/>
      <c r="D28" s="62"/>
      <c r="E28" s="107"/>
      <c r="F28" s="124"/>
      <c r="G28" s="62"/>
      <c r="H28" s="107"/>
      <c r="I28" s="109"/>
      <c r="J28" s="63"/>
      <c r="K28" s="63"/>
      <c r="L28" s="190"/>
      <c r="M28" s="124"/>
      <c r="N28" s="62"/>
      <c r="O28" s="62"/>
      <c r="P28" s="107"/>
      <c r="Q28" s="62" t="s">
        <v>411</v>
      </c>
      <c r="R28" s="62" t="s">
        <v>1152</v>
      </c>
      <c r="S28" s="62"/>
      <c r="T28" s="62"/>
      <c r="U28" s="62"/>
      <c r="V28" s="62"/>
      <c r="W28" s="62"/>
      <c r="X28" s="62"/>
      <c r="Y28" s="62"/>
      <c r="Z28" s="62"/>
      <c r="AA28" s="62"/>
      <c r="AB28" s="62"/>
      <c r="AC28" s="62"/>
      <c r="AD28" s="62"/>
      <c r="AE28" s="62"/>
      <c r="AF28" s="62"/>
      <c r="AG28" s="62"/>
      <c r="AH28" s="62"/>
      <c r="AI28" s="62"/>
      <c r="AJ28" s="107"/>
      <c r="AK28" s="109"/>
      <c r="AL28" s="63"/>
      <c r="AM28" s="63"/>
      <c r="AN28" s="63"/>
      <c r="AO28" s="124"/>
      <c r="AP28" s="62"/>
      <c r="AQ28" s="110"/>
      <c r="AR28" s="62"/>
      <c r="AS28" s="62"/>
      <c r="AT28" s="62"/>
      <c r="AU28" s="62"/>
      <c r="AV28" s="62"/>
      <c r="AW28" s="62"/>
      <c r="AX28" s="62"/>
      <c r="AY28" s="62"/>
      <c r="AZ28" s="62"/>
      <c r="BA28" s="62"/>
      <c r="BB28" s="62"/>
    </row>
    <row r="29" spans="1:54" ht="12" customHeight="1">
      <c r="A29" s="1666"/>
      <c r="B29" s="124"/>
      <c r="C29" s="62"/>
      <c r="D29" s="62"/>
      <c r="E29" s="107"/>
      <c r="F29" s="124"/>
      <c r="G29" s="62"/>
      <c r="H29" s="107"/>
      <c r="I29" s="124"/>
      <c r="J29" s="62"/>
      <c r="K29" s="62"/>
      <c r="L29" s="107"/>
      <c r="M29" s="124"/>
      <c r="N29" s="62"/>
      <c r="O29" s="62"/>
      <c r="P29" s="107"/>
      <c r="Q29" s="62"/>
      <c r="R29" s="62" t="s">
        <v>1651</v>
      </c>
      <c r="S29" s="62"/>
      <c r="T29" s="62" t="s">
        <v>896</v>
      </c>
      <c r="U29" s="1658"/>
      <c r="V29" s="1658"/>
      <c r="W29" s="1658"/>
      <c r="X29" s="1658"/>
      <c r="Y29" s="1658"/>
      <c r="Z29" s="1658"/>
      <c r="AA29" s="1658"/>
      <c r="AB29" s="1658"/>
      <c r="AC29" s="1658"/>
      <c r="AD29" s="1658"/>
      <c r="AE29" s="1658"/>
      <c r="AF29" s="1658"/>
      <c r="AG29" s="62" t="s">
        <v>897</v>
      </c>
      <c r="AH29" s="62"/>
      <c r="AI29" s="62"/>
      <c r="AJ29" s="62"/>
      <c r="AK29" s="109"/>
      <c r="AL29" s="63"/>
      <c r="AM29" s="63"/>
      <c r="AN29" s="63"/>
      <c r="AO29" s="124"/>
      <c r="AP29" s="62"/>
      <c r="AQ29" s="110"/>
      <c r="AR29" s="62"/>
      <c r="AS29" s="62"/>
      <c r="AT29" s="62" t="s">
        <v>1147</v>
      </c>
      <c r="AU29" s="62" t="s">
        <v>1148</v>
      </c>
      <c r="AV29" s="62" t="s">
        <v>1149</v>
      </c>
      <c r="AW29" s="62" t="s">
        <v>1150</v>
      </c>
      <c r="AX29" s="62" t="s">
        <v>1151</v>
      </c>
      <c r="AY29" s="62" t="s">
        <v>404</v>
      </c>
      <c r="AZ29" s="62"/>
      <c r="BA29" s="62"/>
      <c r="BB29" s="62"/>
    </row>
    <row r="30" spans="1:54" ht="12" customHeight="1">
      <c r="A30" s="1666"/>
      <c r="B30" s="124"/>
      <c r="C30" s="62"/>
      <c r="D30" s="62"/>
      <c r="E30" s="107"/>
      <c r="F30" s="124"/>
      <c r="G30" s="62"/>
      <c r="H30" s="107"/>
      <c r="I30" s="124"/>
      <c r="J30" s="62"/>
      <c r="K30" s="62"/>
      <c r="L30" s="107"/>
      <c r="M30" s="124"/>
      <c r="N30" s="62"/>
      <c r="O30" s="62"/>
      <c r="P30" s="107"/>
      <c r="Q30" s="175" t="s">
        <v>411</v>
      </c>
      <c r="R30" s="175" t="s">
        <v>1639</v>
      </c>
      <c r="S30" s="175"/>
      <c r="T30" s="175"/>
      <c r="U30" s="175"/>
      <c r="V30" s="175"/>
      <c r="W30" s="175"/>
      <c r="X30" s="175"/>
      <c r="Y30" s="175"/>
      <c r="Z30" s="175"/>
      <c r="AA30" s="175"/>
      <c r="AB30" s="175"/>
      <c r="AC30" s="175"/>
      <c r="AD30" s="175"/>
      <c r="AE30" s="175"/>
      <c r="AF30" s="175"/>
      <c r="AG30" s="175"/>
      <c r="AH30" s="175"/>
      <c r="AI30" s="175"/>
      <c r="AJ30" s="643"/>
      <c r="AK30" s="109"/>
      <c r="AL30" s="63"/>
      <c r="AM30" s="63"/>
      <c r="AN30" s="63"/>
      <c r="AO30" s="124"/>
      <c r="AP30" s="62"/>
      <c r="AQ30" s="110"/>
      <c r="AR30" s="62"/>
      <c r="AS30" s="62"/>
      <c r="AT30" s="62"/>
      <c r="AU30" s="62"/>
      <c r="AV30" s="62"/>
      <c r="AW30" s="62"/>
      <c r="AX30" s="62"/>
      <c r="AY30" s="62"/>
      <c r="AZ30" s="62"/>
      <c r="BA30" s="62"/>
      <c r="BB30" s="62"/>
    </row>
    <row r="31" spans="1:54" ht="12" customHeight="1">
      <c r="A31" s="1666"/>
      <c r="B31" s="124"/>
      <c r="C31" s="62"/>
      <c r="D31" s="62"/>
      <c r="E31" s="107"/>
      <c r="F31" s="124"/>
      <c r="G31" s="62"/>
      <c r="H31" s="107"/>
      <c r="I31" s="124"/>
      <c r="J31" s="62"/>
      <c r="K31" s="62"/>
      <c r="L31" s="107"/>
      <c r="M31" s="124"/>
      <c r="N31" s="62"/>
      <c r="O31" s="62"/>
      <c r="P31" s="107"/>
      <c r="Q31" s="62"/>
      <c r="R31" s="62" t="s">
        <v>1153</v>
      </c>
      <c r="S31" s="62"/>
      <c r="T31" s="62"/>
      <c r="U31" s="62"/>
      <c r="V31" s="62"/>
      <c r="W31" s="62"/>
      <c r="X31" s="62"/>
      <c r="Y31" s="62"/>
      <c r="Z31" s="62"/>
      <c r="AA31" s="62"/>
      <c r="AB31" s="62"/>
      <c r="AC31" s="62"/>
      <c r="AD31" s="62"/>
      <c r="AE31" s="62"/>
      <c r="AF31" s="62"/>
      <c r="AG31" s="62"/>
      <c r="AH31" s="62"/>
      <c r="AI31" s="62"/>
      <c r="AJ31" s="62"/>
      <c r="AK31" s="109"/>
      <c r="AL31" s="63"/>
      <c r="AM31" s="63"/>
      <c r="AN31" s="63"/>
      <c r="AO31" s="124"/>
      <c r="AP31" s="62"/>
      <c r="AQ31" s="110"/>
      <c r="AR31" s="62"/>
      <c r="AS31" s="62"/>
      <c r="AT31" s="62"/>
      <c r="AU31" s="62"/>
      <c r="AV31" s="62"/>
      <c r="AW31" s="62"/>
      <c r="AX31" s="62"/>
      <c r="AY31" s="62"/>
      <c r="AZ31" s="62"/>
      <c r="BA31" s="62"/>
      <c r="BB31" s="62"/>
    </row>
    <row r="32" spans="1:54" ht="12" customHeight="1">
      <c r="A32" s="1666"/>
      <c r="B32" s="124"/>
      <c r="C32" s="62"/>
      <c r="D32" s="62"/>
      <c r="E32" s="107"/>
      <c r="F32" s="124"/>
      <c r="G32" s="62"/>
      <c r="H32" s="107"/>
      <c r="I32" s="124"/>
      <c r="J32" s="62"/>
      <c r="K32" s="62"/>
      <c r="L32" s="107"/>
      <c r="M32" s="124"/>
      <c r="N32" s="62"/>
      <c r="O32" s="62"/>
      <c r="P32" s="107"/>
      <c r="Q32" s="62"/>
      <c r="R32" s="62" t="s">
        <v>1154</v>
      </c>
      <c r="S32" s="62"/>
      <c r="T32" s="62" t="s">
        <v>270</v>
      </c>
      <c r="U32" s="1658"/>
      <c r="V32" s="1658"/>
      <c r="W32" s="1658"/>
      <c r="X32" s="1658"/>
      <c r="Y32" s="1658"/>
      <c r="Z32" s="1658"/>
      <c r="AA32" s="1658"/>
      <c r="AB32" s="1658"/>
      <c r="AC32" s="1658"/>
      <c r="AD32" s="1658"/>
      <c r="AE32" s="1658"/>
      <c r="AF32" s="1658"/>
      <c r="AG32" s="62" t="s">
        <v>287</v>
      </c>
      <c r="AH32" s="62"/>
      <c r="AI32" s="62"/>
      <c r="AJ32" s="62"/>
      <c r="AK32" s="109"/>
      <c r="AL32" s="63"/>
      <c r="AM32" s="63"/>
      <c r="AN32" s="63"/>
      <c r="AO32" s="124"/>
      <c r="AP32" s="62"/>
      <c r="AQ32" s="110"/>
      <c r="AR32" s="62"/>
      <c r="AS32" s="62"/>
      <c r="AT32" s="62" t="s">
        <v>1155</v>
      </c>
      <c r="AU32" s="62" t="s">
        <v>1156</v>
      </c>
      <c r="AV32" s="62" t="s">
        <v>1157</v>
      </c>
      <c r="AW32" s="62"/>
      <c r="AX32" s="62"/>
      <c r="AY32" s="62"/>
      <c r="AZ32" s="62"/>
      <c r="BA32" s="62"/>
      <c r="BB32" s="62"/>
    </row>
    <row r="33" spans="1:54" ht="12" customHeight="1">
      <c r="A33" s="1666"/>
      <c r="B33" s="124"/>
      <c r="C33" s="62"/>
      <c r="D33" s="62"/>
      <c r="E33" s="107"/>
      <c r="F33" s="124"/>
      <c r="G33" s="62"/>
      <c r="H33" s="107"/>
      <c r="I33" s="109"/>
      <c r="J33" s="63"/>
      <c r="K33" s="63"/>
      <c r="L33" s="190"/>
      <c r="M33" s="124"/>
      <c r="N33" s="62"/>
      <c r="O33" s="62"/>
      <c r="P33" s="107"/>
      <c r="Q33" s="62"/>
      <c r="R33" s="62" t="s">
        <v>1158</v>
      </c>
      <c r="S33" s="62"/>
      <c r="T33" s="62" t="s">
        <v>449</v>
      </c>
      <c r="U33" s="1658"/>
      <c r="V33" s="1658"/>
      <c r="W33" s="1658"/>
      <c r="X33" s="1658"/>
      <c r="Y33" s="1658"/>
      <c r="Z33" s="1658"/>
      <c r="AA33" s="1658"/>
      <c r="AB33" s="1658"/>
      <c r="AC33" s="1658"/>
      <c r="AD33" s="1658"/>
      <c r="AE33" s="1658"/>
      <c r="AF33" s="1658"/>
      <c r="AG33" s="62" t="s">
        <v>501</v>
      </c>
      <c r="AH33" s="62"/>
      <c r="AI33" s="62"/>
      <c r="AJ33" s="62"/>
      <c r="AK33" s="109"/>
      <c r="AL33" s="63"/>
      <c r="AM33" s="63"/>
      <c r="AN33" s="63"/>
      <c r="AO33" s="124"/>
      <c r="AP33" s="62"/>
      <c r="AQ33" s="110"/>
      <c r="AR33" s="62"/>
      <c r="AS33" s="62"/>
      <c r="AT33" s="62" t="s">
        <v>1159</v>
      </c>
      <c r="AU33" s="62" t="s">
        <v>1160</v>
      </c>
      <c r="AV33" s="62" t="s">
        <v>1161</v>
      </c>
      <c r="AW33" s="62" t="s">
        <v>1162</v>
      </c>
      <c r="AX33" s="62" t="s">
        <v>1163</v>
      </c>
      <c r="AY33" s="62" t="s">
        <v>1164</v>
      </c>
      <c r="AZ33" s="62" t="s">
        <v>1165</v>
      </c>
      <c r="BA33" s="62" t="s">
        <v>1166</v>
      </c>
      <c r="BB33" s="62"/>
    </row>
    <row r="34" spans="1:54" ht="12" customHeight="1">
      <c r="A34" s="1666"/>
      <c r="B34" s="124"/>
      <c r="C34" s="62"/>
      <c r="D34" s="62"/>
      <c r="E34" s="107"/>
      <c r="F34" s="124"/>
      <c r="G34" s="62"/>
      <c r="H34" s="107"/>
      <c r="I34" s="124"/>
      <c r="J34" s="62"/>
      <c r="K34" s="62"/>
      <c r="L34" s="107"/>
      <c r="M34" s="124"/>
      <c r="N34" s="62"/>
      <c r="O34" s="62"/>
      <c r="P34" s="107"/>
      <c r="Q34" s="62"/>
      <c r="R34" s="62" t="s">
        <v>1167</v>
      </c>
      <c r="S34" s="62"/>
      <c r="T34" s="62"/>
      <c r="U34" s="62"/>
      <c r="V34" s="62"/>
      <c r="W34" s="62"/>
      <c r="X34" s="62"/>
      <c r="Y34" s="62"/>
      <c r="Z34" s="62"/>
      <c r="AA34" s="62"/>
      <c r="AB34" s="62"/>
      <c r="AC34" s="62"/>
      <c r="AD34" s="62"/>
      <c r="AE34" s="62"/>
      <c r="AF34" s="62"/>
      <c r="AG34" s="62"/>
      <c r="AH34" s="62"/>
      <c r="AI34" s="62"/>
      <c r="AJ34" s="62"/>
      <c r="AK34" s="109"/>
      <c r="AL34" s="63"/>
      <c r="AM34" s="63"/>
      <c r="AN34" s="63"/>
      <c r="AO34" s="124"/>
      <c r="AP34" s="62"/>
      <c r="AQ34" s="110"/>
      <c r="AR34" s="62"/>
      <c r="AS34" s="62"/>
      <c r="AT34" s="62"/>
      <c r="AU34" s="62"/>
      <c r="AV34" s="62"/>
      <c r="AW34" s="62"/>
      <c r="AX34" s="62"/>
      <c r="AY34" s="62"/>
      <c r="AZ34" s="62"/>
      <c r="BA34" s="62"/>
      <c r="BB34" s="62"/>
    </row>
    <row r="35" spans="1:54" ht="12" customHeight="1">
      <c r="A35" s="1666"/>
      <c r="B35" s="124"/>
      <c r="C35" s="62"/>
      <c r="D35" s="62"/>
      <c r="E35" s="107"/>
      <c r="F35" s="124"/>
      <c r="G35" s="62"/>
      <c r="H35" s="107"/>
      <c r="I35" s="124"/>
      <c r="J35" s="62"/>
      <c r="K35" s="62"/>
      <c r="L35" s="107"/>
      <c r="M35" s="124"/>
      <c r="N35" s="62"/>
      <c r="O35" s="62"/>
      <c r="P35" s="107"/>
      <c r="Q35" s="62"/>
      <c r="R35" s="62"/>
      <c r="S35" s="62"/>
      <c r="T35" s="62" t="s">
        <v>416</v>
      </c>
      <c r="U35" s="1658"/>
      <c r="V35" s="1658"/>
      <c r="W35" s="1658"/>
      <c r="X35" s="1658"/>
      <c r="Y35" s="1658"/>
      <c r="Z35" s="1658"/>
      <c r="AA35" s="1658"/>
      <c r="AB35" s="1658"/>
      <c r="AC35" s="1658"/>
      <c r="AD35" s="1658"/>
      <c r="AE35" s="1658"/>
      <c r="AF35" s="1658"/>
      <c r="AG35" s="62" t="s">
        <v>998</v>
      </c>
      <c r="AH35" s="62"/>
      <c r="AI35" s="62"/>
      <c r="AJ35" s="62"/>
      <c r="AK35" s="109"/>
      <c r="AL35" s="63"/>
      <c r="AM35" s="63"/>
      <c r="AN35" s="63"/>
      <c r="AO35" s="124"/>
      <c r="AP35" s="62"/>
      <c r="AQ35" s="110"/>
      <c r="AR35" s="62"/>
      <c r="AS35" s="62"/>
      <c r="AT35" s="62" t="s">
        <v>1168</v>
      </c>
      <c r="AU35" s="62" t="s">
        <v>1169</v>
      </c>
      <c r="AV35" s="62" t="s">
        <v>1170</v>
      </c>
      <c r="AW35" s="62" t="s">
        <v>1171</v>
      </c>
      <c r="AX35" s="62"/>
      <c r="AY35" s="62"/>
      <c r="AZ35" s="62"/>
      <c r="BA35" s="62"/>
      <c r="BB35" s="62"/>
    </row>
    <row r="36" spans="1:54" ht="12" customHeight="1">
      <c r="A36" s="1666"/>
      <c r="B36" s="124"/>
      <c r="C36" s="62"/>
      <c r="D36" s="62"/>
      <c r="E36" s="107"/>
      <c r="F36" s="124"/>
      <c r="G36" s="62"/>
      <c r="H36" s="107"/>
      <c r="I36" s="124"/>
      <c r="J36" s="62"/>
      <c r="K36" s="62"/>
      <c r="L36" s="107"/>
      <c r="M36" s="124"/>
      <c r="N36" s="62"/>
      <c r="O36" s="62"/>
      <c r="P36" s="107"/>
      <c r="Q36" s="62"/>
      <c r="R36" s="62" t="s">
        <v>1172</v>
      </c>
      <c r="S36" s="62"/>
      <c r="T36" s="62"/>
      <c r="U36" s="62"/>
      <c r="V36" s="62"/>
      <c r="W36" s="62"/>
      <c r="X36" s="62"/>
      <c r="Y36" s="62"/>
      <c r="Z36" s="62"/>
      <c r="AA36" s="62"/>
      <c r="AB36" s="62"/>
      <c r="AC36" s="62"/>
      <c r="AD36" s="62"/>
      <c r="AE36" s="62"/>
      <c r="AF36" s="62"/>
      <c r="AG36" s="62"/>
      <c r="AH36" s="62"/>
      <c r="AI36" s="62"/>
      <c r="AJ36" s="62"/>
      <c r="AK36" s="109"/>
      <c r="AL36" s="63"/>
      <c r="AM36" s="63"/>
      <c r="AN36" s="63"/>
      <c r="AO36" s="124"/>
      <c r="AP36" s="62"/>
      <c r="AQ36" s="110"/>
      <c r="AR36" s="62"/>
      <c r="AS36" s="62"/>
      <c r="AT36" s="62"/>
      <c r="AU36" s="62"/>
      <c r="AV36" s="62"/>
      <c r="AW36" s="62"/>
      <c r="AX36" s="62"/>
      <c r="AY36" s="62"/>
      <c r="AZ36" s="62"/>
      <c r="BA36" s="62"/>
      <c r="BB36" s="62"/>
    </row>
    <row r="37" spans="1:54" ht="12" customHeight="1">
      <c r="A37" s="1666"/>
      <c r="B37" s="124"/>
      <c r="C37" s="62"/>
      <c r="D37" s="62"/>
      <c r="E37" s="107"/>
      <c r="F37" s="164"/>
      <c r="G37" s="108"/>
      <c r="H37" s="112"/>
      <c r="I37" s="124"/>
      <c r="J37" s="62"/>
      <c r="K37" s="62"/>
      <c r="L37" s="107"/>
      <c r="M37" s="124"/>
      <c r="N37" s="62"/>
      <c r="O37" s="62"/>
      <c r="P37" s="107"/>
      <c r="Q37" s="62"/>
      <c r="R37" s="62"/>
      <c r="S37" s="62"/>
      <c r="T37" s="62" t="s">
        <v>449</v>
      </c>
      <c r="U37" s="1658"/>
      <c r="V37" s="1658"/>
      <c r="W37" s="1658"/>
      <c r="X37" s="1658"/>
      <c r="Y37" s="1658"/>
      <c r="Z37" s="1658"/>
      <c r="AA37" s="1658"/>
      <c r="AB37" s="1658"/>
      <c r="AC37" s="1658"/>
      <c r="AD37" s="1658"/>
      <c r="AE37" s="1658"/>
      <c r="AF37" s="1658"/>
      <c r="AG37" s="62" t="s">
        <v>501</v>
      </c>
      <c r="AH37" s="62"/>
      <c r="AI37" s="62"/>
      <c r="AJ37" s="62"/>
      <c r="AK37" s="109"/>
      <c r="AL37" s="63"/>
      <c r="AM37" s="63"/>
      <c r="AN37" s="63"/>
      <c r="AO37" s="124"/>
      <c r="AP37" s="62"/>
      <c r="AQ37" s="110"/>
      <c r="AR37" s="62"/>
      <c r="AS37" s="62"/>
      <c r="AT37" s="62" t="s">
        <v>1631</v>
      </c>
      <c r="AU37" s="62" t="s">
        <v>629</v>
      </c>
      <c r="AV37" s="62" t="s">
        <v>1632</v>
      </c>
      <c r="AW37" s="62" t="s">
        <v>1633</v>
      </c>
      <c r="AX37" s="62"/>
      <c r="AY37" s="62"/>
      <c r="AZ37" s="62"/>
      <c r="BA37" s="62"/>
      <c r="BB37" s="62"/>
    </row>
    <row r="38" spans="1:54" ht="12" customHeight="1">
      <c r="A38" s="1666"/>
      <c r="B38" s="124"/>
      <c r="C38" s="62"/>
      <c r="D38" s="62"/>
      <c r="E38" s="107"/>
      <c r="F38" s="164"/>
      <c r="G38" s="108"/>
      <c r="H38" s="112"/>
      <c r="I38" s="124"/>
      <c r="J38" s="62"/>
      <c r="K38" s="62"/>
      <c r="L38" s="107"/>
      <c r="M38" s="124"/>
      <c r="N38" s="62"/>
      <c r="O38" s="62"/>
      <c r="P38" s="107"/>
      <c r="Q38" s="62" t="s">
        <v>372</v>
      </c>
      <c r="R38" s="62" t="s">
        <v>1644</v>
      </c>
      <c r="S38" s="62"/>
      <c r="T38" s="62"/>
      <c r="U38" s="62"/>
      <c r="V38" s="62"/>
      <c r="W38" s="62"/>
      <c r="X38" s="62"/>
      <c r="Y38" s="62"/>
      <c r="Z38" s="62"/>
      <c r="AA38" s="62"/>
      <c r="AB38" s="62"/>
      <c r="AC38" s="62"/>
      <c r="AD38" s="62"/>
      <c r="AE38" s="62"/>
      <c r="AF38" s="62"/>
      <c r="AG38" s="62"/>
      <c r="AH38" s="62"/>
      <c r="AI38" s="62"/>
      <c r="AJ38" s="107"/>
      <c r="AK38" s="109"/>
      <c r="AL38" s="63"/>
      <c r="AM38" s="63"/>
      <c r="AN38" s="63"/>
      <c r="AO38" s="124"/>
      <c r="AP38" s="62"/>
      <c r="AQ38" s="110"/>
      <c r="AR38" s="62"/>
      <c r="AS38" s="62"/>
      <c r="AT38" s="62"/>
      <c r="AU38" s="62"/>
      <c r="AV38" s="62"/>
      <c r="AW38" s="62"/>
      <c r="AX38" s="62"/>
      <c r="AY38" s="62"/>
      <c r="AZ38" s="62"/>
      <c r="BA38" s="62"/>
      <c r="BB38" s="62"/>
    </row>
    <row r="39" spans="1:54" ht="12" customHeight="1">
      <c r="A39" s="1666"/>
      <c r="B39" s="124"/>
      <c r="C39" s="62"/>
      <c r="D39" s="62"/>
      <c r="E39" s="107"/>
      <c r="F39" s="124"/>
      <c r="G39" s="62"/>
      <c r="H39" s="107"/>
      <c r="I39" s="124"/>
      <c r="J39" s="62"/>
      <c r="K39" s="62"/>
      <c r="L39" s="107"/>
      <c r="M39" s="124"/>
      <c r="N39" s="62"/>
      <c r="O39" s="62"/>
      <c r="P39" s="107"/>
      <c r="Q39" s="62"/>
      <c r="R39" s="62" t="s">
        <v>1153</v>
      </c>
      <c r="S39" s="62"/>
      <c r="T39" s="62"/>
      <c r="U39" s="62"/>
      <c r="V39" s="62"/>
      <c r="W39" s="62"/>
      <c r="X39" s="62"/>
      <c r="Y39" s="62"/>
      <c r="Z39" s="62"/>
      <c r="AA39" s="62"/>
      <c r="AB39" s="62"/>
      <c r="AC39" s="62"/>
      <c r="AD39" s="62"/>
      <c r="AE39" s="62"/>
      <c r="AF39" s="62"/>
      <c r="AG39" s="62"/>
      <c r="AH39" s="62"/>
      <c r="AI39" s="62"/>
      <c r="AJ39" s="62"/>
      <c r="AK39" s="109"/>
      <c r="AL39" s="63"/>
      <c r="AM39" s="63"/>
      <c r="AN39" s="63"/>
      <c r="AO39" s="124"/>
      <c r="AP39" s="62"/>
      <c r="AQ39" s="110"/>
      <c r="AR39" s="62"/>
      <c r="AS39" s="62"/>
      <c r="AT39" s="62"/>
      <c r="AU39" s="62"/>
      <c r="AV39" s="62"/>
      <c r="AW39" s="62"/>
      <c r="AX39" s="62"/>
      <c r="AY39" s="62"/>
      <c r="AZ39" s="62"/>
      <c r="BA39" s="62"/>
      <c r="BB39" s="62"/>
    </row>
    <row r="40" spans="1:54" ht="12" customHeight="1">
      <c r="A40" s="1666"/>
      <c r="B40" s="124"/>
      <c r="C40" s="62"/>
      <c r="D40" s="62"/>
      <c r="E40" s="107"/>
      <c r="F40" s="124"/>
      <c r="G40" s="62"/>
      <c r="H40" s="107"/>
      <c r="I40" s="124"/>
      <c r="J40" s="62"/>
      <c r="K40" s="62"/>
      <c r="L40" s="107"/>
      <c r="M40" s="124"/>
      <c r="N40" s="62"/>
      <c r="O40" s="62"/>
      <c r="P40" s="107"/>
      <c r="Q40" s="62"/>
      <c r="R40" s="62" t="s">
        <v>1154</v>
      </c>
      <c r="S40" s="62"/>
      <c r="T40" s="62" t="s">
        <v>270</v>
      </c>
      <c r="U40" s="1658"/>
      <c r="V40" s="1658"/>
      <c r="W40" s="1658"/>
      <c r="X40" s="1658"/>
      <c r="Y40" s="1658"/>
      <c r="Z40" s="1658"/>
      <c r="AA40" s="1658"/>
      <c r="AB40" s="1658"/>
      <c r="AC40" s="1658"/>
      <c r="AD40" s="1658"/>
      <c r="AE40" s="1658"/>
      <c r="AF40" s="1658"/>
      <c r="AG40" s="62" t="s">
        <v>287</v>
      </c>
      <c r="AH40" s="62"/>
      <c r="AI40" s="62"/>
      <c r="AJ40" s="62"/>
      <c r="AK40" s="109"/>
      <c r="AL40" s="63"/>
      <c r="AM40" s="63"/>
      <c r="AN40" s="63"/>
      <c r="AO40" s="124"/>
      <c r="AP40" s="62"/>
      <c r="AQ40" s="110"/>
      <c r="AR40" s="62"/>
      <c r="AS40" s="62"/>
      <c r="AT40" s="62" t="s">
        <v>1155</v>
      </c>
      <c r="AU40" s="62" t="s">
        <v>1156</v>
      </c>
      <c r="AV40" s="62" t="s">
        <v>1157</v>
      </c>
      <c r="AW40" s="62"/>
      <c r="AX40" s="62"/>
      <c r="AY40" s="62"/>
      <c r="AZ40" s="62"/>
      <c r="BA40" s="62"/>
      <c r="BB40" s="62"/>
    </row>
    <row r="41" spans="1:54" ht="12" customHeight="1">
      <c r="A41" s="1666"/>
      <c r="B41" s="124"/>
      <c r="C41" s="62"/>
      <c r="D41" s="62"/>
      <c r="E41" s="107"/>
      <c r="F41" s="124"/>
      <c r="G41" s="62"/>
      <c r="H41" s="107"/>
      <c r="I41" s="124"/>
      <c r="J41" s="62"/>
      <c r="K41" s="62"/>
      <c r="L41" s="107"/>
      <c r="M41" s="124"/>
      <c r="N41" s="62"/>
      <c r="O41" s="62"/>
      <c r="P41" s="107"/>
      <c r="Q41" s="62"/>
      <c r="R41" s="62" t="s">
        <v>1158</v>
      </c>
      <c r="S41" s="62"/>
      <c r="T41" s="62" t="s">
        <v>449</v>
      </c>
      <c r="U41" s="1658"/>
      <c r="V41" s="1658"/>
      <c r="W41" s="1658"/>
      <c r="X41" s="1658"/>
      <c r="Y41" s="1658"/>
      <c r="Z41" s="1658"/>
      <c r="AA41" s="1658"/>
      <c r="AB41" s="1658"/>
      <c r="AC41" s="1658"/>
      <c r="AD41" s="1658"/>
      <c r="AE41" s="1658"/>
      <c r="AF41" s="1658"/>
      <c r="AG41" s="62" t="s">
        <v>501</v>
      </c>
      <c r="AH41" s="62"/>
      <c r="AI41" s="62"/>
      <c r="AJ41" s="62"/>
      <c r="AK41" s="109"/>
      <c r="AL41" s="63"/>
      <c r="AM41" s="63"/>
      <c r="AN41" s="63"/>
      <c r="AO41" s="124"/>
      <c r="AP41" s="62"/>
      <c r="AQ41" s="110"/>
      <c r="AR41" s="62"/>
      <c r="AS41" s="62"/>
      <c r="AT41" s="62" t="s">
        <v>1159</v>
      </c>
      <c r="AU41" s="62" t="s">
        <v>1160</v>
      </c>
      <c r="AV41" s="62" t="s">
        <v>1161</v>
      </c>
      <c r="AW41" s="62" t="s">
        <v>1162</v>
      </c>
      <c r="AX41" s="62" t="s">
        <v>1163</v>
      </c>
      <c r="AY41" s="62" t="s">
        <v>1164</v>
      </c>
      <c r="AZ41" s="62" t="s">
        <v>1165</v>
      </c>
      <c r="BA41" s="62" t="s">
        <v>1166</v>
      </c>
      <c r="BB41" s="62"/>
    </row>
    <row r="42" spans="1:54" ht="12" customHeight="1">
      <c r="A42" s="1666"/>
      <c r="B42" s="124"/>
      <c r="C42" s="62"/>
      <c r="D42" s="62"/>
      <c r="E42" s="107"/>
      <c r="F42" s="124"/>
      <c r="G42" s="62"/>
      <c r="H42" s="107"/>
      <c r="I42" s="124"/>
      <c r="J42" s="62"/>
      <c r="K42" s="62"/>
      <c r="L42" s="107"/>
      <c r="M42" s="124"/>
      <c r="N42" s="62"/>
      <c r="O42" s="62"/>
      <c r="P42" s="107"/>
      <c r="Q42" s="62"/>
      <c r="R42" s="62" t="s">
        <v>1167</v>
      </c>
      <c r="S42" s="62"/>
      <c r="T42" s="62"/>
      <c r="U42" s="62"/>
      <c r="V42" s="62"/>
      <c r="W42" s="62"/>
      <c r="X42" s="62"/>
      <c r="Y42" s="62"/>
      <c r="Z42" s="62"/>
      <c r="AA42" s="62"/>
      <c r="AB42" s="62"/>
      <c r="AC42" s="62"/>
      <c r="AD42" s="62"/>
      <c r="AE42" s="62"/>
      <c r="AF42" s="62"/>
      <c r="AG42" s="62"/>
      <c r="AH42" s="62"/>
      <c r="AI42" s="62"/>
      <c r="AJ42" s="62"/>
      <c r="AK42" s="109"/>
      <c r="AL42" s="63"/>
      <c r="AM42" s="63"/>
      <c r="AN42" s="63"/>
      <c r="AO42" s="124"/>
      <c r="AP42" s="62"/>
      <c r="AQ42" s="110"/>
      <c r="AR42" s="62"/>
      <c r="AS42" s="62"/>
      <c r="AT42" s="62"/>
      <c r="AU42" s="62"/>
      <c r="AV42" s="62"/>
      <c r="AW42" s="62"/>
      <c r="AX42" s="62"/>
      <c r="AY42" s="62"/>
      <c r="AZ42" s="62"/>
      <c r="BA42" s="62"/>
      <c r="BB42" s="62"/>
    </row>
    <row r="43" spans="1:54" ht="12" customHeight="1">
      <c r="A43" s="1666"/>
      <c r="B43" s="124"/>
      <c r="C43" s="62"/>
      <c r="D43" s="62"/>
      <c r="E43" s="107"/>
      <c r="F43" s="124"/>
      <c r="G43" s="62"/>
      <c r="H43" s="107"/>
      <c r="I43" s="124"/>
      <c r="J43" s="62"/>
      <c r="K43" s="62"/>
      <c r="L43" s="107"/>
      <c r="M43" s="124"/>
      <c r="N43" s="62"/>
      <c r="O43" s="62"/>
      <c r="P43" s="107"/>
      <c r="Q43" s="62"/>
      <c r="R43" s="62"/>
      <c r="S43" s="62"/>
      <c r="T43" s="62" t="s">
        <v>416</v>
      </c>
      <c r="U43" s="1658"/>
      <c r="V43" s="1658"/>
      <c r="W43" s="1658"/>
      <c r="X43" s="1658"/>
      <c r="Y43" s="1658"/>
      <c r="Z43" s="1658"/>
      <c r="AA43" s="1658"/>
      <c r="AB43" s="1658"/>
      <c r="AC43" s="1658"/>
      <c r="AD43" s="1658"/>
      <c r="AE43" s="1658"/>
      <c r="AF43" s="1658"/>
      <c r="AG43" s="62" t="s">
        <v>998</v>
      </c>
      <c r="AH43" s="62"/>
      <c r="AI43" s="62"/>
      <c r="AJ43" s="62"/>
      <c r="AK43" s="109"/>
      <c r="AL43" s="63"/>
      <c r="AM43" s="63"/>
      <c r="AN43" s="63"/>
      <c r="AO43" s="124"/>
      <c r="AP43" s="62"/>
      <c r="AQ43" s="110"/>
      <c r="AR43" s="62"/>
      <c r="AS43" s="62"/>
      <c r="AT43" s="62" t="s">
        <v>1168</v>
      </c>
      <c r="AU43" s="62" t="s">
        <v>1169</v>
      </c>
      <c r="AV43" s="62" t="s">
        <v>1170</v>
      </c>
      <c r="AW43" s="62" t="s">
        <v>1171</v>
      </c>
      <c r="AX43" s="62"/>
      <c r="AY43" s="62"/>
      <c r="AZ43" s="62"/>
      <c r="BA43" s="62"/>
      <c r="BB43" s="62"/>
    </row>
    <row r="44" spans="1:54" ht="12" customHeight="1">
      <c r="A44" s="1666"/>
      <c r="B44" s="124"/>
      <c r="C44" s="62"/>
      <c r="D44" s="62"/>
      <c r="E44" s="107"/>
      <c r="F44" s="124"/>
      <c r="G44" s="62"/>
      <c r="H44" s="107"/>
      <c r="I44" s="124"/>
      <c r="J44" s="62"/>
      <c r="K44" s="62"/>
      <c r="L44" s="107"/>
      <c r="M44" s="124"/>
      <c r="N44" s="62"/>
      <c r="O44" s="62"/>
      <c r="P44" s="107"/>
      <c r="Q44" s="62"/>
      <c r="R44" s="62" t="s">
        <v>1172</v>
      </c>
      <c r="S44" s="62"/>
      <c r="T44" s="62"/>
      <c r="U44" s="62"/>
      <c r="V44" s="62"/>
      <c r="W44" s="62"/>
      <c r="X44" s="62"/>
      <c r="Y44" s="62"/>
      <c r="Z44" s="62"/>
      <c r="AA44" s="62"/>
      <c r="AB44" s="62"/>
      <c r="AC44" s="62"/>
      <c r="AD44" s="62"/>
      <c r="AE44" s="62"/>
      <c r="AF44" s="62"/>
      <c r="AG44" s="62"/>
      <c r="AH44" s="62"/>
      <c r="AI44" s="62"/>
      <c r="AJ44" s="62"/>
      <c r="AK44" s="109"/>
      <c r="AL44" s="63"/>
      <c r="AM44" s="63"/>
      <c r="AN44" s="63"/>
      <c r="AO44" s="124"/>
      <c r="AP44" s="62"/>
      <c r="AQ44" s="110"/>
      <c r="AR44" s="62"/>
      <c r="AS44" s="62"/>
      <c r="AT44" s="62"/>
      <c r="AU44" s="62"/>
      <c r="AV44" s="62"/>
      <c r="AW44" s="62"/>
      <c r="AX44" s="62"/>
      <c r="AY44" s="62"/>
      <c r="AZ44" s="62"/>
      <c r="BA44" s="62"/>
      <c r="BB44" s="62"/>
    </row>
    <row r="45" spans="1:54" ht="12" customHeight="1" thickBot="1">
      <c r="A45" s="1667"/>
      <c r="B45" s="145"/>
      <c r="C45" s="131"/>
      <c r="D45" s="131"/>
      <c r="E45" s="133"/>
      <c r="F45" s="145"/>
      <c r="G45" s="131"/>
      <c r="H45" s="133"/>
      <c r="I45" s="145"/>
      <c r="J45" s="131"/>
      <c r="K45" s="131"/>
      <c r="L45" s="133"/>
      <c r="M45" s="145"/>
      <c r="N45" s="131"/>
      <c r="O45" s="131"/>
      <c r="P45" s="133"/>
      <c r="Q45" s="131"/>
      <c r="R45" s="131"/>
      <c r="S45" s="131"/>
      <c r="T45" s="131" t="s">
        <v>449</v>
      </c>
      <c r="U45" s="2012"/>
      <c r="V45" s="2012"/>
      <c r="W45" s="2012"/>
      <c r="X45" s="2012"/>
      <c r="Y45" s="2012"/>
      <c r="Z45" s="2012"/>
      <c r="AA45" s="2012"/>
      <c r="AB45" s="2012"/>
      <c r="AC45" s="2012"/>
      <c r="AD45" s="2012"/>
      <c r="AE45" s="2012"/>
      <c r="AF45" s="2012"/>
      <c r="AG45" s="131" t="s">
        <v>501</v>
      </c>
      <c r="AH45" s="131"/>
      <c r="AI45" s="131"/>
      <c r="AJ45" s="131"/>
      <c r="AK45" s="134"/>
      <c r="AL45" s="66"/>
      <c r="AM45" s="66"/>
      <c r="AN45" s="66"/>
      <c r="AO45" s="145"/>
      <c r="AP45" s="131"/>
      <c r="AQ45" s="135"/>
      <c r="AR45" s="62"/>
      <c r="AS45" s="62"/>
      <c r="AT45" s="62" t="s">
        <v>1631</v>
      </c>
      <c r="AU45" s="62" t="s">
        <v>629</v>
      </c>
      <c r="AV45" s="62" t="s">
        <v>1632</v>
      </c>
      <c r="AW45" s="62" t="s">
        <v>1633</v>
      </c>
      <c r="AX45" s="62"/>
      <c r="AY45" s="62"/>
      <c r="AZ45" s="62"/>
      <c r="BA45" s="62"/>
      <c r="BB45" s="62"/>
    </row>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8">
    <mergeCell ref="F13:H13"/>
    <mergeCell ref="F16:H16"/>
    <mergeCell ref="F21:H21"/>
    <mergeCell ref="F24:H24"/>
    <mergeCell ref="U35:AF35"/>
    <mergeCell ref="U37:AF37"/>
    <mergeCell ref="U40:AF40"/>
    <mergeCell ref="U41:AF41"/>
    <mergeCell ref="B16:E16"/>
    <mergeCell ref="B26:E26"/>
    <mergeCell ref="AK11:AN11"/>
    <mergeCell ref="AO11:AQ11"/>
    <mergeCell ref="B11:E11"/>
    <mergeCell ref="F11:H11"/>
    <mergeCell ref="I11:L11"/>
    <mergeCell ref="M11:P11"/>
    <mergeCell ref="A12:A45"/>
    <mergeCell ref="AC13:AF13"/>
    <mergeCell ref="I14:L14"/>
    <mergeCell ref="AC14:AF14"/>
    <mergeCell ref="U15:AF15"/>
    <mergeCell ref="AC17:AF17"/>
    <mergeCell ref="AC18:AF18"/>
    <mergeCell ref="U19:AF19"/>
    <mergeCell ref="U27:AF27"/>
    <mergeCell ref="U29:AF29"/>
    <mergeCell ref="U32:AF32"/>
    <mergeCell ref="U33:AF33"/>
    <mergeCell ref="Y20:AF20"/>
    <mergeCell ref="Y21:AF21"/>
    <mergeCell ref="U43:AF43"/>
    <mergeCell ref="U45:AF45"/>
    <mergeCell ref="Q5:T5"/>
    <mergeCell ref="U5:AQ5"/>
    <mergeCell ref="B10:E10"/>
    <mergeCell ref="F10:H10"/>
    <mergeCell ref="I10:L10"/>
    <mergeCell ref="AO10:AQ10"/>
    <mergeCell ref="A7:AE7"/>
    <mergeCell ref="Q1:T1"/>
    <mergeCell ref="U1:AL1"/>
    <mergeCell ref="AM1:AQ1"/>
    <mergeCell ref="Q2:T4"/>
    <mergeCell ref="U2:AL2"/>
    <mergeCell ref="AM2:AO4"/>
    <mergeCell ref="AP2:AQ4"/>
    <mergeCell ref="U3:AL3"/>
    <mergeCell ref="U4:AL4"/>
  </mergeCells>
  <phoneticPr fontId="4"/>
  <dataValidations count="16">
    <dataValidation type="list" allowBlank="1" showInputMessage="1" showErrorMessage="1" sqref="AK22:AK24 Z23 Z25 R23 I14:L14 R25 R17:R18 R13:R14 AK12:AK14" xr:uid="{00000000-0002-0000-2400-000000000000}">
      <formula1>"■,□"</formula1>
    </dataValidation>
    <dataValidation type="list" allowBlank="1" showInputMessage="1" sqref="F24:H24 F21" xr:uid="{00000000-0002-0000-2400-000001000000}">
      <formula1>"30,25,20,15,他,なし"</formula1>
    </dataValidation>
    <dataValidation type="list" allowBlank="1" showInputMessage="1" sqref="U45:AF45" xr:uid="{00000000-0002-0000-2400-000002000000}">
      <formula1>$AS$45:$AW$45</formula1>
    </dataValidation>
    <dataValidation type="list" allowBlank="1" showInputMessage="1" sqref="U43:AF43" xr:uid="{00000000-0002-0000-2400-000003000000}">
      <formula1>$AS$43:$AW$43</formula1>
    </dataValidation>
    <dataValidation type="list" allowBlank="1" showInputMessage="1" sqref="U41:AF41" xr:uid="{00000000-0002-0000-2400-000004000000}">
      <formula1>$AS$41:$BA$41</formula1>
    </dataValidation>
    <dataValidation type="list" allowBlank="1" showInputMessage="1" sqref="U40:AF40" xr:uid="{00000000-0002-0000-2400-000005000000}">
      <formula1>$AS$40:$AV$40</formula1>
    </dataValidation>
    <dataValidation type="list" allowBlank="1" showInputMessage="1" sqref="U33:AF33" xr:uid="{00000000-0002-0000-2400-000006000000}">
      <formula1>$AS$33:$BA$33</formula1>
    </dataValidation>
    <dataValidation type="list" allowBlank="1" showInputMessage="1" sqref="U32:AF32" xr:uid="{00000000-0002-0000-2400-000007000000}">
      <formula1>$AS$32:$AV$32</formula1>
    </dataValidation>
    <dataValidation type="list" allowBlank="1" showInputMessage="1" sqref="U37:AF37" xr:uid="{00000000-0002-0000-2400-000008000000}">
      <formula1>$AS$37:$AW$37</formula1>
    </dataValidation>
    <dataValidation type="list" allowBlank="1" showInputMessage="1" sqref="U35:AF35" xr:uid="{00000000-0002-0000-2400-000009000000}">
      <formula1>$AS$35:$AW$35</formula1>
    </dataValidation>
    <dataValidation type="list" allowBlank="1" showInputMessage="1" sqref="U29:AF29" xr:uid="{00000000-0002-0000-2400-00000A000000}">
      <formula1>$AS$29:$AY$29</formula1>
    </dataValidation>
    <dataValidation type="list" allowBlank="1" showInputMessage="1" sqref="U27:AF27" xr:uid="{00000000-0002-0000-2400-00000B000000}">
      <formula1>$AS$27:$AY$27</formula1>
    </dataValidation>
    <dataValidation type="list" allowBlank="1" showInputMessage="1" sqref="U19:AF19" xr:uid="{00000000-0002-0000-2400-00000C000000}">
      <formula1>$AS$19:$AW$19</formula1>
    </dataValidation>
    <dataValidation type="list" allowBlank="1" showInputMessage="1" sqref="U15:AF15" xr:uid="{00000000-0002-0000-2400-00000D000000}">
      <formula1>$AS$15:$AW$15</formula1>
    </dataValidation>
    <dataValidation type="list" allowBlank="1" showInputMessage="1" sqref="F13:H13 F16:H16" xr:uid="{00000000-0002-0000-2400-00000E000000}">
      <formula1>"5,4,3,2,1,なし"</formula1>
    </dataValidation>
    <dataValidation type="list" allowBlank="1" showInputMessage="1" showErrorMessage="1" sqref="B16:E16 B26:E26" xr:uid="{00000000-0002-0000-2400-00000F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6" unlocked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rgb="FF92D050"/>
  </sheetPr>
  <dimension ref="A1:BA101"/>
  <sheetViews>
    <sheetView showGridLines="0" showZeros="0" view="pageBreakPreview" zoomScaleNormal="100" workbookViewId="0">
      <selection activeCell="AR1" sqref="AR1"/>
    </sheetView>
  </sheetViews>
  <sheetFormatPr defaultColWidth="9" defaultRowHeight="13.5"/>
  <cols>
    <col min="1" max="43" width="2.625" customWidth="1"/>
    <col min="45" max="67" width="0" hidden="1" customWidth="1"/>
  </cols>
  <sheetData>
    <row r="1" spans="1:53"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640</v>
      </c>
      <c r="AN1" s="1736"/>
      <c r="AO1" s="1736"/>
      <c r="AP1" s="1736"/>
      <c r="AQ1" s="1743"/>
      <c r="AR1" s="62"/>
      <c r="AS1" s="62"/>
      <c r="AT1" s="62"/>
      <c r="AU1" s="62"/>
      <c r="AV1" s="62"/>
      <c r="AW1" s="62"/>
      <c r="AX1" s="62"/>
      <c r="AY1" s="62"/>
      <c r="AZ1" s="62"/>
      <c r="BA1" s="62"/>
    </row>
    <row r="2" spans="1:53"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96"/>
      <c r="AM2" s="1860" t="s">
        <v>266</v>
      </c>
      <c r="AN2" s="1861"/>
      <c r="AO2" s="1861"/>
      <c r="AP2" s="1663">
        <v>1</v>
      </c>
      <c r="AQ2" s="1865"/>
      <c r="AR2" s="62"/>
      <c r="AS2" s="62"/>
      <c r="AT2" s="62"/>
      <c r="AU2" s="62"/>
      <c r="AV2" s="62"/>
      <c r="AW2" s="62"/>
      <c r="AX2" s="62"/>
      <c r="AY2" s="62"/>
      <c r="AZ2" s="62"/>
      <c r="BA2" s="62"/>
    </row>
    <row r="3" spans="1:53"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97"/>
      <c r="AM3" s="1862"/>
      <c r="AN3" s="1735"/>
      <c r="AO3" s="1735"/>
      <c r="AP3" s="1656"/>
      <c r="AQ3" s="1866"/>
      <c r="AR3" s="62"/>
      <c r="AS3" s="62"/>
      <c r="AT3" s="62"/>
      <c r="AU3" s="62"/>
      <c r="AV3" s="62"/>
      <c r="AW3" s="62"/>
      <c r="AX3" s="62"/>
      <c r="AY3" s="62"/>
      <c r="AZ3" s="62"/>
      <c r="BA3" s="62"/>
    </row>
    <row r="4" spans="1:53"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98"/>
      <c r="AM4" s="1863"/>
      <c r="AN4" s="1864"/>
      <c r="AO4" s="1864"/>
      <c r="AP4" s="1731"/>
      <c r="AQ4" s="1867"/>
      <c r="AR4" s="62"/>
      <c r="AS4" s="62"/>
      <c r="AT4" s="62"/>
      <c r="AU4" s="62"/>
      <c r="AV4" s="62"/>
      <c r="AW4" s="62"/>
      <c r="AX4" s="62"/>
      <c r="AY4" s="62"/>
      <c r="AZ4" s="62"/>
      <c r="BA4" s="62"/>
    </row>
    <row r="5" spans="1:53"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c r="AU5" s="62"/>
      <c r="AV5" s="62"/>
      <c r="AW5" s="62"/>
      <c r="AX5" s="62"/>
      <c r="AY5" s="62"/>
      <c r="AZ5" s="62"/>
      <c r="BA5" s="62"/>
    </row>
    <row r="6" spans="1:53"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row>
    <row r="7" spans="1:53"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62"/>
      <c r="AM7" s="62"/>
      <c r="AN7" s="62"/>
      <c r="AO7" s="125"/>
      <c r="AP7" s="125"/>
      <c r="AQ7" s="125" t="s">
        <v>2820</v>
      </c>
      <c r="AR7" s="62"/>
      <c r="AS7" s="62"/>
      <c r="AT7" s="62"/>
      <c r="AU7" s="62"/>
      <c r="AV7" s="62"/>
      <c r="AW7" s="62"/>
      <c r="AX7" s="62"/>
      <c r="AY7" s="62"/>
      <c r="AZ7" s="62"/>
      <c r="BA7" s="62"/>
    </row>
    <row r="8" spans="1:53"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62"/>
      <c r="AM8" s="62"/>
      <c r="AN8" s="62"/>
      <c r="AO8" s="125"/>
      <c r="AP8" s="125"/>
      <c r="AQ8" s="125"/>
      <c r="AR8" s="62"/>
      <c r="AS8" s="62"/>
      <c r="AT8" s="62"/>
      <c r="AU8" s="62"/>
      <c r="AV8" s="62"/>
      <c r="AW8" s="62"/>
      <c r="AX8" s="62"/>
      <c r="AY8" s="62"/>
      <c r="AZ8" s="62"/>
      <c r="BA8" s="62"/>
    </row>
    <row r="9" spans="1:53" ht="12" customHeight="1" thickBot="1">
      <c r="A9" s="155" t="s">
        <v>1493</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62"/>
      <c r="AM9" s="62"/>
      <c r="AN9" s="62"/>
      <c r="AO9" s="62"/>
      <c r="AP9" s="62"/>
      <c r="AQ9" s="62"/>
      <c r="AR9" s="62"/>
      <c r="AS9" s="62"/>
      <c r="AT9" s="62"/>
      <c r="AU9" s="62"/>
      <c r="AV9" s="62"/>
      <c r="AW9" s="62"/>
      <c r="AX9" s="62"/>
      <c r="AY9" s="62"/>
      <c r="AZ9" s="62"/>
      <c r="BA9" s="62"/>
    </row>
    <row r="10" spans="1:53" ht="12" customHeight="1">
      <c r="A10" s="523"/>
      <c r="B10" s="1687" t="s">
        <v>112</v>
      </c>
      <c r="C10" s="1688"/>
      <c r="D10" s="1688"/>
      <c r="E10" s="1689"/>
      <c r="F10" s="1690" t="s">
        <v>24</v>
      </c>
      <c r="G10" s="1691"/>
      <c r="H10" s="1692"/>
      <c r="I10" s="1690" t="s">
        <v>113</v>
      </c>
      <c r="J10" s="1691"/>
      <c r="K10" s="1691"/>
      <c r="L10" s="1692"/>
      <c r="M10" s="529"/>
      <c r="N10" s="146"/>
      <c r="O10" s="146"/>
      <c r="P10" s="146"/>
      <c r="Q10" s="518"/>
      <c r="R10" s="518"/>
      <c r="S10" s="518"/>
      <c r="T10" s="518"/>
      <c r="U10" s="518"/>
      <c r="V10" s="518" t="s">
        <v>114</v>
      </c>
      <c r="W10" s="518"/>
      <c r="X10" s="518"/>
      <c r="Y10" s="518"/>
      <c r="Z10" s="518"/>
      <c r="AA10" s="518"/>
      <c r="AB10" s="518"/>
      <c r="AC10" s="518"/>
      <c r="AD10" s="518"/>
      <c r="AE10" s="518"/>
      <c r="AF10" s="518"/>
      <c r="AG10" s="518"/>
      <c r="AH10" s="518"/>
      <c r="AI10" s="518"/>
      <c r="AJ10" s="518"/>
      <c r="AK10" s="518"/>
      <c r="AL10" s="648"/>
      <c r="AM10" s="648"/>
      <c r="AN10" s="525" t="s">
        <v>414</v>
      </c>
      <c r="AO10" s="1690" t="s">
        <v>116</v>
      </c>
      <c r="AP10" s="1691"/>
      <c r="AQ10" s="1696"/>
      <c r="AR10" s="62"/>
      <c r="AS10" s="62"/>
      <c r="AT10" s="62"/>
      <c r="AU10" s="62"/>
      <c r="AV10" s="62"/>
      <c r="AW10" s="62"/>
      <c r="AX10" s="62"/>
      <c r="AY10" s="62"/>
      <c r="AZ10" s="62"/>
      <c r="BA10" s="62"/>
    </row>
    <row r="11" spans="1:53"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649"/>
      <c r="AK11" s="1681" t="s">
        <v>117</v>
      </c>
      <c r="AL11" s="1996"/>
      <c r="AM11" s="1996"/>
      <c r="AN11" s="1997"/>
      <c r="AO11" s="1678" t="s">
        <v>1762</v>
      </c>
      <c r="AP11" s="1679"/>
      <c r="AQ11" s="1697"/>
      <c r="AR11" s="62"/>
      <c r="AS11" s="62"/>
      <c r="AT11" s="62"/>
      <c r="AU11" s="62"/>
      <c r="AV11" s="62"/>
      <c r="AW11" s="62"/>
      <c r="AX11" s="62"/>
      <c r="AY11" s="62"/>
      <c r="AZ11" s="62"/>
      <c r="BA11" s="62"/>
    </row>
    <row r="12" spans="1:53" ht="12" customHeight="1">
      <c r="A12" s="1665" t="s">
        <v>1243</v>
      </c>
      <c r="B12" s="154" t="s">
        <v>1494</v>
      </c>
      <c r="C12" s="155"/>
      <c r="D12" s="155"/>
      <c r="E12" s="156"/>
      <c r="F12" s="529" t="s">
        <v>25</v>
      </c>
      <c r="G12" s="146"/>
      <c r="H12" s="177"/>
      <c r="I12" s="188" t="s">
        <v>641</v>
      </c>
      <c r="J12" s="64"/>
      <c r="K12" s="64"/>
      <c r="L12" s="189"/>
      <c r="M12" s="529" t="s">
        <v>634</v>
      </c>
      <c r="N12" s="146"/>
      <c r="O12" s="146"/>
      <c r="P12" s="177"/>
      <c r="Q12" s="146" t="s">
        <v>539</v>
      </c>
      <c r="R12" s="146" t="s">
        <v>1650</v>
      </c>
      <c r="S12" s="146"/>
      <c r="T12" s="146"/>
      <c r="U12" s="146"/>
      <c r="V12" s="146"/>
      <c r="W12" s="146"/>
      <c r="X12" s="146"/>
      <c r="Y12" s="146"/>
      <c r="Z12" s="146"/>
      <c r="AA12" s="146"/>
      <c r="AB12" s="146"/>
      <c r="AC12" s="146"/>
      <c r="AD12" s="146"/>
      <c r="AE12" s="146"/>
      <c r="AF12" s="146"/>
      <c r="AG12" s="146"/>
      <c r="AH12" s="146"/>
      <c r="AI12" s="146"/>
      <c r="AJ12" s="146"/>
      <c r="AK12" s="706" t="s">
        <v>1085</v>
      </c>
      <c r="AL12" s="64" t="s">
        <v>1018</v>
      </c>
      <c r="AM12" s="64"/>
      <c r="AN12" s="64"/>
      <c r="AO12" s="529"/>
      <c r="AP12" s="146"/>
      <c r="AQ12" s="530"/>
      <c r="AR12" s="62"/>
      <c r="AS12" s="62"/>
      <c r="AT12" s="62"/>
      <c r="AU12" s="62"/>
      <c r="AV12" s="62"/>
      <c r="AW12" s="62"/>
      <c r="AX12" s="62"/>
      <c r="AY12" s="62"/>
      <c r="AZ12" s="62"/>
      <c r="BA12" s="62"/>
    </row>
    <row r="13" spans="1:53" ht="12" customHeight="1">
      <c r="A13" s="1666"/>
      <c r="B13" s="124" t="s">
        <v>636</v>
      </c>
      <c r="C13" s="62"/>
      <c r="D13" s="62"/>
      <c r="E13" s="107"/>
      <c r="F13" s="1698"/>
      <c r="G13" s="1699"/>
      <c r="H13" s="1700"/>
      <c r="I13" s="124"/>
      <c r="J13" s="62"/>
      <c r="K13" s="62"/>
      <c r="L13" s="107"/>
      <c r="M13" s="124" t="s">
        <v>635</v>
      </c>
      <c r="N13" s="62"/>
      <c r="O13" s="62"/>
      <c r="P13" s="107"/>
      <c r="Q13" s="62"/>
      <c r="R13" s="694" t="s">
        <v>1032</v>
      </c>
      <c r="S13" s="62" t="s">
        <v>1613</v>
      </c>
      <c r="T13" s="62"/>
      <c r="U13" s="62"/>
      <c r="V13" s="62"/>
      <c r="W13" s="62"/>
      <c r="X13" s="62"/>
      <c r="Y13" s="62" t="s">
        <v>1618</v>
      </c>
      <c r="Z13" s="62"/>
      <c r="AA13" s="62"/>
      <c r="AB13" s="62" t="s">
        <v>265</v>
      </c>
      <c r="AC13" s="1699"/>
      <c r="AD13" s="1699"/>
      <c r="AE13" s="1699"/>
      <c r="AF13" s="1699"/>
      <c r="AG13" s="62" t="s">
        <v>1541</v>
      </c>
      <c r="AH13" s="62"/>
      <c r="AI13" s="62"/>
      <c r="AJ13" s="62"/>
      <c r="AK13" s="693" t="s">
        <v>1085</v>
      </c>
      <c r="AL13" s="63" t="s">
        <v>1585</v>
      </c>
      <c r="AM13" s="63"/>
      <c r="AN13" s="63"/>
      <c r="AO13" s="124"/>
      <c r="AP13" s="62"/>
      <c r="AQ13" s="110"/>
      <c r="AR13" s="62"/>
      <c r="AS13" s="62"/>
      <c r="AT13" s="62"/>
      <c r="AU13" s="62"/>
      <c r="AV13" s="62"/>
      <c r="AW13" s="62"/>
      <c r="AX13" s="62"/>
      <c r="AY13" s="62"/>
      <c r="AZ13" s="62"/>
      <c r="BA13" s="62"/>
    </row>
    <row r="14" spans="1:53" ht="12" customHeight="1">
      <c r="A14" s="1666"/>
      <c r="B14" s="124" t="s">
        <v>1321</v>
      </c>
      <c r="C14" s="62"/>
      <c r="D14" s="62"/>
      <c r="E14" s="107"/>
      <c r="F14" s="124"/>
      <c r="G14" s="62"/>
      <c r="H14" s="107"/>
      <c r="I14" s="1708" t="s">
        <v>1085</v>
      </c>
      <c r="J14" s="1709"/>
      <c r="K14" s="1709"/>
      <c r="L14" s="1795"/>
      <c r="M14" s="667"/>
      <c r="N14" s="668"/>
      <c r="O14" s="668"/>
      <c r="P14" s="669"/>
      <c r="Q14" s="62"/>
      <c r="R14" s="694" t="s">
        <v>538</v>
      </c>
      <c r="S14" s="62" t="s">
        <v>1495</v>
      </c>
      <c r="T14" s="62"/>
      <c r="U14" s="62"/>
      <c r="V14" s="62"/>
      <c r="W14" s="62"/>
      <c r="X14" s="62"/>
      <c r="Y14" s="62" t="s">
        <v>1618</v>
      </c>
      <c r="Z14" s="62"/>
      <c r="AA14" s="62"/>
      <c r="AB14" s="62" t="s">
        <v>265</v>
      </c>
      <c r="AC14" s="1699"/>
      <c r="AD14" s="1699"/>
      <c r="AE14" s="1699"/>
      <c r="AF14" s="1699"/>
      <c r="AG14" s="62" t="s">
        <v>1541</v>
      </c>
      <c r="AH14" s="62"/>
      <c r="AI14" s="62"/>
      <c r="AJ14" s="62"/>
      <c r="AK14" s="693" t="s">
        <v>1085</v>
      </c>
      <c r="AL14" s="63" t="s">
        <v>362</v>
      </c>
      <c r="AM14" s="63"/>
      <c r="AN14" s="63"/>
      <c r="AO14" s="124"/>
      <c r="AP14" s="62"/>
      <c r="AQ14" s="110"/>
      <c r="AR14" s="62"/>
      <c r="AS14" s="62"/>
      <c r="AT14" s="62"/>
      <c r="AU14" s="62"/>
      <c r="AV14" s="62"/>
      <c r="AW14" s="62"/>
      <c r="AX14" s="62"/>
      <c r="AY14" s="62"/>
      <c r="AZ14" s="62"/>
      <c r="BA14" s="62"/>
    </row>
    <row r="15" spans="1:53" ht="12" customHeight="1">
      <c r="A15" s="1666"/>
      <c r="B15" s="124"/>
      <c r="C15" s="62"/>
      <c r="D15" s="62"/>
      <c r="E15" s="107"/>
      <c r="F15" s="124" t="s">
        <v>26</v>
      </c>
      <c r="G15" s="62"/>
      <c r="H15" s="107"/>
      <c r="I15" s="124" t="s">
        <v>164</v>
      </c>
      <c r="J15" s="62"/>
      <c r="K15" s="62"/>
      <c r="L15" s="107"/>
      <c r="M15" s="667"/>
      <c r="N15" s="668"/>
      <c r="O15" s="668"/>
      <c r="P15" s="669"/>
      <c r="Q15" s="62"/>
      <c r="R15" s="62" t="s">
        <v>1651</v>
      </c>
      <c r="S15" s="62"/>
      <c r="T15" s="62" t="s">
        <v>896</v>
      </c>
      <c r="U15" s="1699"/>
      <c r="V15" s="1699"/>
      <c r="W15" s="1699"/>
      <c r="X15" s="1699"/>
      <c r="Y15" s="1699"/>
      <c r="Z15" s="1699"/>
      <c r="AA15" s="1699"/>
      <c r="AB15" s="1699"/>
      <c r="AC15" s="1699"/>
      <c r="AD15" s="1699"/>
      <c r="AE15" s="1699"/>
      <c r="AF15" s="1699"/>
      <c r="AG15" s="62" t="s">
        <v>897</v>
      </c>
      <c r="AH15" s="62"/>
      <c r="AI15" s="62"/>
      <c r="AJ15" s="62"/>
      <c r="AK15" s="109"/>
      <c r="AL15" s="63"/>
      <c r="AM15" s="63"/>
      <c r="AN15" s="63"/>
      <c r="AO15" s="124"/>
      <c r="AP15" s="62"/>
      <c r="AQ15" s="110"/>
      <c r="AR15" s="62"/>
      <c r="AS15" s="62"/>
      <c r="AT15" s="62" t="s">
        <v>1652</v>
      </c>
      <c r="AU15" s="62" t="s">
        <v>1653</v>
      </c>
      <c r="AV15" s="62" t="s">
        <v>1140</v>
      </c>
      <c r="AW15" s="62" t="s">
        <v>404</v>
      </c>
      <c r="AX15" s="62"/>
      <c r="AY15" s="62"/>
      <c r="AZ15" s="62"/>
      <c r="BA15" s="62"/>
    </row>
    <row r="16" spans="1:53" ht="12" customHeight="1">
      <c r="A16" s="1666"/>
      <c r="B16" s="1713" t="str">
        <f>IF(自己評価書表紙!A59="□","■選択無","□選択無")</f>
        <v>■選択無</v>
      </c>
      <c r="C16" s="1714"/>
      <c r="D16" s="1714"/>
      <c r="E16" s="1715"/>
      <c r="F16" s="1698"/>
      <c r="G16" s="1699"/>
      <c r="H16" s="1700"/>
      <c r="I16" s="124"/>
      <c r="J16" s="62"/>
      <c r="K16" s="62"/>
      <c r="L16" s="107"/>
      <c r="M16" s="667"/>
      <c r="N16" s="668"/>
      <c r="O16" s="668"/>
      <c r="P16" s="669"/>
      <c r="Q16" s="62" t="s">
        <v>411</v>
      </c>
      <c r="R16" s="62" t="s">
        <v>1141</v>
      </c>
      <c r="S16" s="62"/>
      <c r="T16" s="62"/>
      <c r="U16" s="62"/>
      <c r="V16" s="62"/>
      <c r="W16" s="62"/>
      <c r="X16" s="62"/>
      <c r="Y16" s="62"/>
      <c r="Z16" s="62"/>
      <c r="AA16" s="62"/>
      <c r="AB16" s="62"/>
      <c r="AC16" s="62"/>
      <c r="AD16" s="62"/>
      <c r="AE16" s="62"/>
      <c r="AF16" s="62"/>
      <c r="AG16" s="62"/>
      <c r="AH16" s="62"/>
      <c r="AI16" s="62"/>
      <c r="AJ16" s="62"/>
      <c r="AK16" s="109"/>
      <c r="AL16" s="63"/>
      <c r="AM16" s="63"/>
      <c r="AN16" s="63"/>
      <c r="AO16" s="124"/>
      <c r="AP16" s="62"/>
      <c r="AQ16" s="110"/>
      <c r="AR16" s="62"/>
      <c r="AS16" s="62"/>
      <c r="AT16" s="62"/>
      <c r="AU16" s="62"/>
      <c r="AV16" s="62"/>
      <c r="AW16" s="62"/>
      <c r="AX16" s="62"/>
      <c r="AY16" s="62"/>
      <c r="AZ16" s="62"/>
      <c r="BA16" s="62"/>
    </row>
    <row r="17" spans="1:53" ht="12" customHeight="1">
      <c r="A17" s="1666"/>
      <c r="B17" s="124"/>
      <c r="C17" s="62"/>
      <c r="D17" s="62"/>
      <c r="E17" s="107"/>
      <c r="F17" s="124"/>
      <c r="G17" s="62"/>
      <c r="H17" s="107"/>
      <c r="I17" s="124"/>
      <c r="J17" s="62"/>
      <c r="K17" s="62"/>
      <c r="L17" s="107"/>
      <c r="M17" s="667" t="s">
        <v>637</v>
      </c>
      <c r="N17" s="668"/>
      <c r="O17" s="668"/>
      <c r="P17" s="669"/>
      <c r="Q17" s="62"/>
      <c r="R17" s="694" t="s">
        <v>1068</v>
      </c>
      <c r="S17" s="62" t="s">
        <v>1613</v>
      </c>
      <c r="T17" s="62"/>
      <c r="U17" s="62"/>
      <c r="V17" s="62"/>
      <c r="W17" s="62"/>
      <c r="X17" s="62"/>
      <c r="Y17" s="62" t="s">
        <v>1618</v>
      </c>
      <c r="Z17" s="62"/>
      <c r="AA17" s="62"/>
      <c r="AB17" s="62" t="s">
        <v>265</v>
      </c>
      <c r="AC17" s="1699"/>
      <c r="AD17" s="1699"/>
      <c r="AE17" s="1699"/>
      <c r="AF17" s="1699"/>
      <c r="AG17" s="62" t="s">
        <v>1541</v>
      </c>
      <c r="AH17" s="62"/>
      <c r="AI17" s="62"/>
      <c r="AJ17" s="62"/>
      <c r="AK17" s="109"/>
      <c r="AL17" s="63"/>
      <c r="AM17" s="63"/>
      <c r="AN17" s="63"/>
      <c r="AO17" s="124"/>
      <c r="AP17" s="62"/>
      <c r="AQ17" s="110"/>
      <c r="AR17" s="62"/>
      <c r="AS17" s="62"/>
      <c r="AT17" s="62"/>
      <c r="AU17" s="62"/>
      <c r="AV17" s="62"/>
      <c r="AW17" s="62"/>
      <c r="AX17" s="62"/>
      <c r="AY17" s="62"/>
      <c r="AZ17" s="62"/>
      <c r="BA17" s="62"/>
    </row>
    <row r="18" spans="1:53" ht="12" customHeight="1">
      <c r="A18" s="1666"/>
      <c r="B18" s="124"/>
      <c r="C18" s="62"/>
      <c r="D18" s="62"/>
      <c r="E18" s="107"/>
      <c r="F18" s="124"/>
      <c r="G18" s="62"/>
      <c r="H18" s="107"/>
      <c r="I18" s="124"/>
      <c r="J18" s="62"/>
      <c r="K18" s="62"/>
      <c r="L18" s="107"/>
      <c r="M18" s="667" t="s">
        <v>1496</v>
      </c>
      <c r="N18" s="668"/>
      <c r="O18" s="668"/>
      <c r="P18" s="669"/>
      <c r="Q18" s="62"/>
      <c r="R18" s="694" t="s">
        <v>588</v>
      </c>
      <c r="S18" s="62" t="s">
        <v>1497</v>
      </c>
      <c r="T18" s="62"/>
      <c r="U18" s="62"/>
      <c r="V18" s="62"/>
      <c r="W18" s="62"/>
      <c r="X18" s="62"/>
      <c r="Y18" s="62" t="s">
        <v>1618</v>
      </c>
      <c r="Z18" s="62"/>
      <c r="AA18" s="62"/>
      <c r="AB18" s="62" t="s">
        <v>265</v>
      </c>
      <c r="AC18" s="1699"/>
      <c r="AD18" s="1699"/>
      <c r="AE18" s="1699"/>
      <c r="AF18" s="1699"/>
      <c r="AG18" s="62" t="s">
        <v>1541</v>
      </c>
      <c r="AH18" s="62"/>
      <c r="AI18" s="62"/>
      <c r="AJ18" s="62"/>
      <c r="AK18" s="109"/>
      <c r="AL18" s="63"/>
      <c r="AM18" s="63"/>
      <c r="AN18" s="63"/>
      <c r="AO18" s="124"/>
      <c r="AP18" s="62"/>
      <c r="AQ18" s="110"/>
      <c r="AR18" s="62"/>
      <c r="AS18" s="62"/>
      <c r="AT18" s="62"/>
      <c r="AU18" s="62"/>
      <c r="AV18" s="62"/>
      <c r="AW18" s="62"/>
      <c r="AX18" s="62"/>
      <c r="AY18" s="62"/>
      <c r="AZ18" s="62"/>
      <c r="BA18" s="62"/>
    </row>
    <row r="19" spans="1:53" ht="12" customHeight="1">
      <c r="A19" s="1666"/>
      <c r="B19" s="173"/>
      <c r="C19" s="174"/>
      <c r="D19" s="174"/>
      <c r="E19" s="585"/>
      <c r="F19" s="173"/>
      <c r="G19" s="174"/>
      <c r="H19" s="585"/>
      <c r="I19" s="124"/>
      <c r="J19" s="62"/>
      <c r="K19" s="62"/>
      <c r="L19" s="107"/>
      <c r="M19" s="667" t="s">
        <v>1498</v>
      </c>
      <c r="N19" s="668"/>
      <c r="O19" s="668"/>
      <c r="P19" s="669"/>
      <c r="Q19" s="192"/>
      <c r="R19" s="192" t="s">
        <v>1651</v>
      </c>
      <c r="S19" s="192"/>
      <c r="T19" s="192" t="s">
        <v>896</v>
      </c>
      <c r="U19" s="2011"/>
      <c r="V19" s="2011"/>
      <c r="W19" s="2011"/>
      <c r="X19" s="2011"/>
      <c r="Y19" s="2011"/>
      <c r="Z19" s="2011"/>
      <c r="AA19" s="2011"/>
      <c r="AB19" s="2011"/>
      <c r="AC19" s="2011"/>
      <c r="AD19" s="2011"/>
      <c r="AE19" s="2011"/>
      <c r="AF19" s="2011"/>
      <c r="AG19" s="192" t="s">
        <v>897</v>
      </c>
      <c r="AH19" s="192"/>
      <c r="AI19" s="192"/>
      <c r="AJ19" s="666"/>
      <c r="AK19" s="109"/>
      <c r="AL19" s="63"/>
      <c r="AM19" s="63"/>
      <c r="AN19" s="63"/>
      <c r="AO19" s="124"/>
      <c r="AP19" s="62"/>
      <c r="AQ19" s="110"/>
      <c r="AR19" s="62"/>
      <c r="AS19" s="62"/>
      <c r="AT19" s="62" t="s">
        <v>1652</v>
      </c>
      <c r="AU19" s="62" t="s">
        <v>1653</v>
      </c>
      <c r="AV19" s="62" t="s">
        <v>1140</v>
      </c>
      <c r="AW19" s="62" t="s">
        <v>404</v>
      </c>
      <c r="AX19" s="62"/>
      <c r="AY19" s="62"/>
      <c r="AZ19" s="62"/>
      <c r="BA19" s="62"/>
    </row>
    <row r="20" spans="1:53" ht="12" customHeight="1">
      <c r="A20" s="1666"/>
      <c r="B20" s="154" t="s">
        <v>1499</v>
      </c>
      <c r="C20" s="155"/>
      <c r="D20" s="155"/>
      <c r="E20" s="156"/>
      <c r="F20" s="164" t="s">
        <v>25</v>
      </c>
      <c r="G20" s="108"/>
      <c r="H20" s="112"/>
      <c r="I20" s="109"/>
      <c r="J20" s="63"/>
      <c r="K20" s="63"/>
      <c r="L20" s="190"/>
      <c r="M20" s="667" t="s">
        <v>1500</v>
      </c>
      <c r="N20" s="668"/>
      <c r="O20" s="668"/>
      <c r="P20" s="669"/>
      <c r="Q20" s="62" t="s">
        <v>411</v>
      </c>
      <c r="R20" s="107" t="s">
        <v>1142</v>
      </c>
      <c r="S20" s="62"/>
      <c r="T20" s="62"/>
      <c r="U20" s="62"/>
      <c r="V20" s="62"/>
      <c r="W20" s="62"/>
      <c r="X20" s="62" t="s">
        <v>429</v>
      </c>
      <c r="Y20" s="1661"/>
      <c r="Z20" s="1661"/>
      <c r="AA20" s="1661"/>
      <c r="AB20" s="1661"/>
      <c r="AC20" s="1661"/>
      <c r="AD20" s="1661"/>
      <c r="AE20" s="1661"/>
      <c r="AF20" s="1661"/>
      <c r="AG20" s="62" t="s">
        <v>431</v>
      </c>
      <c r="AH20" s="62"/>
      <c r="AI20" s="62"/>
      <c r="AJ20" s="62"/>
      <c r="AK20" s="109"/>
      <c r="AL20" s="63"/>
      <c r="AM20" s="63"/>
      <c r="AN20" s="63"/>
      <c r="AO20" s="124"/>
      <c r="AP20" s="62"/>
      <c r="AQ20" s="110"/>
      <c r="AR20" s="62"/>
      <c r="AS20" s="62"/>
      <c r="AT20" s="62"/>
      <c r="AU20" s="62"/>
      <c r="AV20" s="62"/>
      <c r="AW20" s="62"/>
      <c r="AX20" s="62"/>
      <c r="AY20" s="62"/>
      <c r="AZ20" s="62"/>
      <c r="BA20" s="62"/>
    </row>
    <row r="21" spans="1:53" ht="12" customHeight="1">
      <c r="A21" s="1666"/>
      <c r="B21" s="124" t="s">
        <v>636</v>
      </c>
      <c r="C21" s="62"/>
      <c r="D21" s="62"/>
      <c r="E21" s="107"/>
      <c r="F21" s="1698"/>
      <c r="G21" s="1699"/>
      <c r="H21" s="1700"/>
      <c r="I21" s="124"/>
      <c r="J21" s="62"/>
      <c r="K21" s="62"/>
      <c r="L21" s="107"/>
      <c r="M21" s="667" t="s">
        <v>1501</v>
      </c>
      <c r="N21" s="668"/>
      <c r="O21" s="668"/>
      <c r="P21" s="669"/>
      <c r="Q21" s="62" t="s">
        <v>1017</v>
      </c>
      <c r="R21" s="107" t="s">
        <v>1143</v>
      </c>
      <c r="S21" s="62"/>
      <c r="T21" s="62"/>
      <c r="U21" s="62"/>
      <c r="V21" s="62"/>
      <c r="W21" s="62"/>
      <c r="X21" s="62" t="s">
        <v>429</v>
      </c>
      <c r="Y21" s="1657"/>
      <c r="Z21" s="1657"/>
      <c r="AA21" s="1657"/>
      <c r="AB21" s="1657"/>
      <c r="AC21" s="1657"/>
      <c r="AD21" s="1657"/>
      <c r="AE21" s="1657"/>
      <c r="AF21" s="1657"/>
      <c r="AG21" s="62" t="s">
        <v>431</v>
      </c>
      <c r="AH21" s="62"/>
      <c r="AI21" s="62"/>
      <c r="AJ21" s="107"/>
      <c r="AK21" s="109"/>
      <c r="AL21" s="63"/>
      <c r="AM21" s="63"/>
      <c r="AN21" s="63"/>
      <c r="AO21" s="127"/>
      <c r="AP21" s="116"/>
      <c r="AQ21" s="119"/>
      <c r="AR21" s="62"/>
      <c r="AS21" s="62"/>
      <c r="AT21" s="62"/>
      <c r="AU21" s="62"/>
      <c r="AV21" s="62"/>
      <c r="AW21" s="62"/>
      <c r="AX21" s="62"/>
      <c r="AY21" s="62"/>
      <c r="AZ21" s="62"/>
      <c r="BA21" s="62"/>
    </row>
    <row r="22" spans="1:53" ht="12" customHeight="1">
      <c r="A22" s="1666"/>
      <c r="B22" s="124" t="s">
        <v>1502</v>
      </c>
      <c r="C22" s="62"/>
      <c r="D22" s="62"/>
      <c r="E22" s="107"/>
      <c r="F22" s="124"/>
      <c r="G22" s="62"/>
      <c r="H22" s="107"/>
      <c r="I22" s="109"/>
      <c r="J22" s="63"/>
      <c r="K22" s="63"/>
      <c r="L22" s="190"/>
      <c r="M22" s="143" t="s">
        <v>638</v>
      </c>
      <c r="N22" s="113"/>
      <c r="O22" s="113"/>
      <c r="P22" s="115"/>
      <c r="Q22" s="113" t="s">
        <v>539</v>
      </c>
      <c r="R22" s="113" t="s">
        <v>1629</v>
      </c>
      <c r="S22" s="113"/>
      <c r="T22" s="113"/>
      <c r="U22" s="113"/>
      <c r="V22" s="113"/>
      <c r="W22" s="113"/>
      <c r="X22" s="113"/>
      <c r="Y22" s="113"/>
      <c r="Z22" s="113"/>
      <c r="AA22" s="113"/>
      <c r="AB22" s="113"/>
      <c r="AC22" s="113"/>
      <c r="AD22" s="113"/>
      <c r="AE22" s="113"/>
      <c r="AF22" s="113"/>
      <c r="AG22" s="113"/>
      <c r="AH22" s="113"/>
      <c r="AI22" s="113"/>
      <c r="AJ22" s="113"/>
      <c r="AK22" s="696" t="s">
        <v>1085</v>
      </c>
      <c r="AL22" s="158" t="s">
        <v>1110</v>
      </c>
      <c r="AM22" s="158"/>
      <c r="AN22" s="158"/>
      <c r="AO22" s="143"/>
      <c r="AP22" s="113"/>
      <c r="AQ22" s="537"/>
      <c r="AR22" s="62"/>
      <c r="AS22" s="62"/>
      <c r="AT22" s="62"/>
      <c r="AU22" s="62"/>
      <c r="AV22" s="62"/>
      <c r="AW22" s="62"/>
      <c r="AX22" s="62"/>
      <c r="AY22" s="62"/>
      <c r="AZ22" s="62"/>
      <c r="BA22" s="62"/>
    </row>
    <row r="23" spans="1:53" ht="12" customHeight="1">
      <c r="A23" s="1666"/>
      <c r="B23" s="124" t="s">
        <v>1503</v>
      </c>
      <c r="C23" s="62"/>
      <c r="D23" s="62"/>
      <c r="E23" s="107"/>
      <c r="F23" s="124" t="s">
        <v>26</v>
      </c>
      <c r="G23" s="62"/>
      <c r="H23" s="107"/>
      <c r="I23" s="124"/>
      <c r="J23" s="62"/>
      <c r="K23" s="62"/>
      <c r="L23" s="107"/>
      <c r="M23" s="124" t="s">
        <v>639</v>
      </c>
      <c r="N23" s="62"/>
      <c r="O23" s="62"/>
      <c r="P23" s="107"/>
      <c r="Q23" s="62"/>
      <c r="R23" s="694" t="s">
        <v>1062</v>
      </c>
      <c r="S23" s="62" t="s">
        <v>1144</v>
      </c>
      <c r="T23" s="62"/>
      <c r="U23" s="62"/>
      <c r="V23" s="62"/>
      <c r="W23" s="62"/>
      <c r="X23" s="62"/>
      <c r="Y23" s="62"/>
      <c r="Z23" s="694" t="s">
        <v>1615</v>
      </c>
      <c r="AA23" s="62" t="s">
        <v>19</v>
      </c>
      <c r="AB23" s="62"/>
      <c r="AC23" s="62"/>
      <c r="AD23" s="62"/>
      <c r="AE23" s="62"/>
      <c r="AF23" s="62"/>
      <c r="AG23" s="62"/>
      <c r="AH23" s="62"/>
      <c r="AI23" s="62"/>
      <c r="AJ23" s="107"/>
      <c r="AK23" s="693" t="s">
        <v>1085</v>
      </c>
      <c r="AL23" s="63" t="s">
        <v>1209</v>
      </c>
      <c r="AM23" s="63"/>
      <c r="AN23" s="63"/>
      <c r="AO23" s="124"/>
      <c r="AP23" s="62"/>
      <c r="AQ23" s="110"/>
      <c r="AR23" s="62"/>
      <c r="AS23" s="62"/>
      <c r="AT23" s="62"/>
      <c r="AU23" s="62"/>
      <c r="AV23" s="62"/>
      <c r="AW23" s="62"/>
      <c r="AX23" s="62"/>
      <c r="AY23" s="62"/>
      <c r="AZ23" s="62"/>
      <c r="BA23" s="62"/>
    </row>
    <row r="24" spans="1:53" ht="12" customHeight="1">
      <c r="A24" s="1666"/>
      <c r="B24" s="124" t="s">
        <v>1145</v>
      </c>
      <c r="C24" s="62"/>
      <c r="D24" s="62"/>
      <c r="E24" s="107"/>
      <c r="F24" s="1698"/>
      <c r="G24" s="1699"/>
      <c r="H24" s="1700"/>
      <c r="I24" s="124"/>
      <c r="J24" s="62"/>
      <c r="K24" s="62"/>
      <c r="L24" s="107"/>
      <c r="M24" s="124"/>
      <c r="N24" s="62"/>
      <c r="O24" s="62"/>
      <c r="P24" s="107"/>
      <c r="Q24" s="62" t="s">
        <v>1009</v>
      </c>
      <c r="R24" s="62" t="s">
        <v>1643</v>
      </c>
      <c r="S24" s="62"/>
      <c r="T24" s="62"/>
      <c r="U24" s="62"/>
      <c r="V24" s="62"/>
      <c r="W24" s="62"/>
      <c r="X24" s="62"/>
      <c r="Y24" s="62"/>
      <c r="Z24" s="62"/>
      <c r="AA24" s="62"/>
      <c r="AB24" s="62"/>
      <c r="AC24" s="62"/>
      <c r="AD24" s="62"/>
      <c r="AE24" s="62"/>
      <c r="AF24" s="62"/>
      <c r="AG24" s="62"/>
      <c r="AH24" s="62"/>
      <c r="AI24" s="62"/>
      <c r="AJ24" s="62"/>
      <c r="AK24" s="693" t="s">
        <v>1085</v>
      </c>
      <c r="AL24" s="63" t="s">
        <v>393</v>
      </c>
      <c r="AM24" s="63"/>
      <c r="AN24" s="63"/>
      <c r="AO24" s="124"/>
      <c r="AP24" s="62"/>
      <c r="AQ24" s="110"/>
      <c r="AR24" s="62"/>
      <c r="AS24" s="62"/>
      <c r="AT24" s="62"/>
      <c r="AU24" s="62"/>
      <c r="AV24" s="62"/>
      <c r="AW24" s="62"/>
      <c r="AX24" s="62"/>
      <c r="AY24" s="62"/>
      <c r="AZ24" s="62"/>
      <c r="BA24" s="62"/>
    </row>
    <row r="25" spans="1:53" ht="12" customHeight="1">
      <c r="A25" s="1666"/>
      <c r="B25" s="124"/>
      <c r="C25" s="62"/>
      <c r="D25" s="62"/>
      <c r="E25" s="107"/>
      <c r="F25" s="111"/>
      <c r="G25" s="108"/>
      <c r="H25" s="112"/>
      <c r="I25" s="124"/>
      <c r="J25" s="62"/>
      <c r="K25" s="62"/>
      <c r="L25" s="107"/>
      <c r="M25" s="124"/>
      <c r="N25" s="62"/>
      <c r="O25" s="62"/>
      <c r="P25" s="107"/>
      <c r="Q25" s="192"/>
      <c r="R25" s="751" t="s">
        <v>909</v>
      </c>
      <c r="S25" s="192" t="s">
        <v>1144</v>
      </c>
      <c r="T25" s="192"/>
      <c r="U25" s="192"/>
      <c r="V25" s="192"/>
      <c r="W25" s="192"/>
      <c r="X25" s="192"/>
      <c r="Y25" s="192"/>
      <c r="Z25" s="751" t="s">
        <v>1615</v>
      </c>
      <c r="AA25" s="192" t="s">
        <v>19</v>
      </c>
      <c r="AB25" s="192"/>
      <c r="AC25" s="192"/>
      <c r="AD25" s="192"/>
      <c r="AE25" s="192"/>
      <c r="AF25" s="192"/>
      <c r="AG25" s="192"/>
      <c r="AH25" s="192"/>
      <c r="AI25" s="192"/>
      <c r="AJ25" s="666"/>
      <c r="AK25" s="109"/>
      <c r="AL25" s="63"/>
      <c r="AM25" s="63"/>
      <c r="AN25" s="63"/>
      <c r="AO25" s="124"/>
      <c r="AP25" s="62"/>
      <c r="AQ25" s="110"/>
      <c r="AR25" s="62"/>
      <c r="AS25" s="62"/>
      <c r="AT25" s="62"/>
      <c r="AU25" s="62"/>
      <c r="AV25" s="62"/>
      <c r="AW25" s="62"/>
      <c r="AX25" s="62"/>
      <c r="AY25" s="62"/>
      <c r="AZ25" s="62"/>
      <c r="BA25" s="62"/>
    </row>
    <row r="26" spans="1:53" ht="12" customHeight="1">
      <c r="A26" s="1666"/>
      <c r="B26" s="1713" t="str">
        <f>IF(自己評価書表紙!A59="□","■選択無","□選択無")</f>
        <v>■選択無</v>
      </c>
      <c r="C26" s="1714"/>
      <c r="D26" s="1714"/>
      <c r="E26" s="1715"/>
      <c r="F26" s="111"/>
      <c r="G26" s="108"/>
      <c r="H26" s="112"/>
      <c r="I26" s="124"/>
      <c r="J26" s="62"/>
      <c r="K26" s="62"/>
      <c r="L26" s="107"/>
      <c r="M26" s="124"/>
      <c r="N26" s="62"/>
      <c r="O26" s="62"/>
      <c r="P26" s="107"/>
      <c r="Q26" s="62" t="s">
        <v>439</v>
      </c>
      <c r="R26" s="62" t="s">
        <v>1146</v>
      </c>
      <c r="S26" s="62"/>
      <c r="T26" s="62"/>
      <c r="U26" s="62"/>
      <c r="V26" s="62"/>
      <c r="W26" s="62"/>
      <c r="X26" s="62"/>
      <c r="Y26" s="62"/>
      <c r="Z26" s="62"/>
      <c r="AA26" s="62"/>
      <c r="AB26" s="62"/>
      <c r="AC26" s="62"/>
      <c r="AD26" s="62"/>
      <c r="AE26" s="62"/>
      <c r="AF26" s="62"/>
      <c r="AG26" s="62"/>
      <c r="AH26" s="62"/>
      <c r="AI26" s="62"/>
      <c r="AJ26" s="107"/>
      <c r="AK26" s="109"/>
      <c r="AL26" s="63"/>
      <c r="AM26" s="63"/>
      <c r="AN26" s="63"/>
      <c r="AO26" s="124"/>
      <c r="AP26" s="62"/>
      <c r="AQ26" s="110"/>
      <c r="AR26" s="62"/>
      <c r="AS26" s="62"/>
      <c r="AT26" s="62"/>
      <c r="AU26" s="62"/>
      <c r="AV26" s="62"/>
      <c r="AW26" s="62"/>
      <c r="AX26" s="62"/>
      <c r="AY26" s="62"/>
      <c r="AZ26" s="62"/>
      <c r="BA26" s="62"/>
    </row>
    <row r="27" spans="1:53" ht="12" customHeight="1">
      <c r="A27" s="1666"/>
      <c r="B27" s="124"/>
      <c r="C27" s="62"/>
      <c r="D27" s="62"/>
      <c r="E27" s="107"/>
      <c r="F27" s="124"/>
      <c r="G27" s="62"/>
      <c r="H27" s="107"/>
      <c r="I27" s="124"/>
      <c r="J27" s="62"/>
      <c r="K27" s="62"/>
      <c r="L27" s="107"/>
      <c r="M27" s="124"/>
      <c r="N27" s="62"/>
      <c r="O27" s="62"/>
      <c r="P27" s="107"/>
      <c r="Q27" s="62"/>
      <c r="R27" s="62" t="s">
        <v>1651</v>
      </c>
      <c r="S27" s="62"/>
      <c r="T27" s="62" t="s">
        <v>896</v>
      </c>
      <c r="U27" s="1658"/>
      <c r="V27" s="1658"/>
      <c r="W27" s="1658"/>
      <c r="X27" s="1658"/>
      <c r="Y27" s="1658"/>
      <c r="Z27" s="1658"/>
      <c r="AA27" s="1658"/>
      <c r="AB27" s="1658"/>
      <c r="AC27" s="1658"/>
      <c r="AD27" s="1658"/>
      <c r="AE27" s="1658"/>
      <c r="AF27" s="1658"/>
      <c r="AG27" s="62" t="s">
        <v>897</v>
      </c>
      <c r="AH27" s="62"/>
      <c r="AI27" s="62"/>
      <c r="AJ27" s="62"/>
      <c r="AK27" s="109"/>
      <c r="AL27" s="63"/>
      <c r="AM27" s="63"/>
      <c r="AN27" s="63"/>
      <c r="AO27" s="124"/>
      <c r="AP27" s="62"/>
      <c r="AQ27" s="110"/>
      <c r="AR27" s="62"/>
      <c r="AS27" s="62"/>
      <c r="AT27" s="62" t="s">
        <v>1147</v>
      </c>
      <c r="AU27" s="62" t="s">
        <v>1148</v>
      </c>
      <c r="AV27" s="62" t="s">
        <v>1149</v>
      </c>
      <c r="AW27" s="62" t="s">
        <v>1150</v>
      </c>
      <c r="AX27" s="62" t="s">
        <v>1151</v>
      </c>
      <c r="AY27" s="62" t="s">
        <v>404</v>
      </c>
      <c r="AZ27" s="62"/>
      <c r="BA27" s="62"/>
    </row>
    <row r="28" spans="1:53" ht="12" customHeight="1">
      <c r="A28" s="1666"/>
      <c r="B28" s="124"/>
      <c r="C28" s="62"/>
      <c r="D28" s="62"/>
      <c r="E28" s="107"/>
      <c r="F28" s="124"/>
      <c r="G28" s="62"/>
      <c r="H28" s="107"/>
      <c r="I28" s="109"/>
      <c r="J28" s="63"/>
      <c r="K28" s="63"/>
      <c r="L28" s="190"/>
      <c r="M28" s="124"/>
      <c r="N28" s="62"/>
      <c r="O28" s="62"/>
      <c r="P28" s="107"/>
      <c r="Q28" s="62" t="s">
        <v>411</v>
      </c>
      <c r="R28" s="62" t="s">
        <v>1152</v>
      </c>
      <c r="S28" s="62"/>
      <c r="T28" s="62"/>
      <c r="U28" s="62"/>
      <c r="V28" s="62"/>
      <c r="W28" s="62"/>
      <c r="X28" s="62"/>
      <c r="Y28" s="62"/>
      <c r="Z28" s="62"/>
      <c r="AA28" s="62"/>
      <c r="AB28" s="62"/>
      <c r="AC28" s="62"/>
      <c r="AD28" s="62"/>
      <c r="AE28" s="62"/>
      <c r="AF28" s="62"/>
      <c r="AG28" s="62"/>
      <c r="AH28" s="62"/>
      <c r="AI28" s="62"/>
      <c r="AJ28" s="107"/>
      <c r="AK28" s="109"/>
      <c r="AL28" s="63"/>
      <c r="AM28" s="63"/>
      <c r="AN28" s="63"/>
      <c r="AO28" s="124"/>
      <c r="AP28" s="62"/>
      <c r="AQ28" s="110"/>
      <c r="AR28" s="62"/>
      <c r="AS28" s="62"/>
      <c r="AT28" s="62"/>
      <c r="AU28" s="62"/>
      <c r="AV28" s="62"/>
      <c r="AW28" s="62"/>
      <c r="AX28" s="62"/>
      <c r="AY28" s="62"/>
      <c r="AZ28" s="62"/>
      <c r="BA28" s="62"/>
    </row>
    <row r="29" spans="1:53" ht="12" customHeight="1">
      <c r="A29" s="1666"/>
      <c r="B29" s="124"/>
      <c r="C29" s="62"/>
      <c r="D29" s="62"/>
      <c r="E29" s="107"/>
      <c r="F29" s="124"/>
      <c r="G29" s="62"/>
      <c r="H29" s="107"/>
      <c r="I29" s="124"/>
      <c r="J29" s="62"/>
      <c r="K29" s="62"/>
      <c r="L29" s="107"/>
      <c r="M29" s="124"/>
      <c r="N29" s="62"/>
      <c r="O29" s="62"/>
      <c r="P29" s="107"/>
      <c r="Q29" s="62"/>
      <c r="R29" s="62" t="s">
        <v>1651</v>
      </c>
      <c r="S29" s="62"/>
      <c r="T29" s="62" t="s">
        <v>896</v>
      </c>
      <c r="U29" s="1658"/>
      <c r="V29" s="1658"/>
      <c r="W29" s="1658"/>
      <c r="X29" s="1658"/>
      <c r="Y29" s="1658"/>
      <c r="Z29" s="1658"/>
      <c r="AA29" s="1658"/>
      <c r="AB29" s="1658"/>
      <c r="AC29" s="1658"/>
      <c r="AD29" s="1658"/>
      <c r="AE29" s="1658"/>
      <c r="AF29" s="1658"/>
      <c r="AG29" s="62" t="s">
        <v>897</v>
      </c>
      <c r="AH29" s="62"/>
      <c r="AI29" s="62"/>
      <c r="AJ29" s="62"/>
      <c r="AK29" s="109"/>
      <c r="AL29" s="63"/>
      <c r="AM29" s="63"/>
      <c r="AN29" s="63"/>
      <c r="AO29" s="124"/>
      <c r="AP29" s="62"/>
      <c r="AQ29" s="110"/>
      <c r="AR29" s="62"/>
      <c r="AS29" s="62"/>
      <c r="AT29" s="62" t="s">
        <v>1147</v>
      </c>
      <c r="AU29" s="62" t="s">
        <v>1148</v>
      </c>
      <c r="AV29" s="62" t="s">
        <v>1149</v>
      </c>
      <c r="AW29" s="62" t="s">
        <v>1150</v>
      </c>
      <c r="AX29" s="62" t="s">
        <v>1151</v>
      </c>
      <c r="AY29" s="62" t="s">
        <v>404</v>
      </c>
      <c r="AZ29" s="62"/>
      <c r="BA29" s="62"/>
    </row>
    <row r="30" spans="1:53" ht="12" customHeight="1">
      <c r="A30" s="1666"/>
      <c r="B30" s="124"/>
      <c r="C30" s="62"/>
      <c r="D30" s="62"/>
      <c r="E30" s="107"/>
      <c r="F30" s="124"/>
      <c r="G30" s="62"/>
      <c r="H30" s="107"/>
      <c r="I30" s="124"/>
      <c r="J30" s="62"/>
      <c r="K30" s="62"/>
      <c r="L30" s="107"/>
      <c r="M30" s="124"/>
      <c r="N30" s="62"/>
      <c r="O30" s="62"/>
      <c r="P30" s="107"/>
      <c r="Q30" s="175" t="s">
        <v>411</v>
      </c>
      <c r="R30" s="175" t="s">
        <v>1639</v>
      </c>
      <c r="S30" s="175"/>
      <c r="T30" s="175"/>
      <c r="U30" s="175"/>
      <c r="V30" s="175"/>
      <c r="W30" s="175"/>
      <c r="X30" s="175"/>
      <c r="Y30" s="175"/>
      <c r="Z30" s="175"/>
      <c r="AA30" s="175"/>
      <c r="AB30" s="175"/>
      <c r="AC30" s="175"/>
      <c r="AD30" s="175"/>
      <c r="AE30" s="175"/>
      <c r="AF30" s="175"/>
      <c r="AG30" s="175"/>
      <c r="AH30" s="175"/>
      <c r="AI30" s="175"/>
      <c r="AJ30" s="643"/>
      <c r="AK30" s="109"/>
      <c r="AL30" s="63"/>
      <c r="AM30" s="63"/>
      <c r="AN30" s="63"/>
      <c r="AO30" s="124"/>
      <c r="AP30" s="62"/>
      <c r="AQ30" s="110"/>
      <c r="AR30" s="62"/>
      <c r="AS30" s="62"/>
      <c r="AT30" s="62"/>
      <c r="AU30" s="62"/>
      <c r="AV30" s="62"/>
      <c r="AW30" s="62"/>
      <c r="AX30" s="62"/>
      <c r="AY30" s="62"/>
      <c r="AZ30" s="62"/>
      <c r="BA30" s="62"/>
    </row>
    <row r="31" spans="1:53" ht="12" customHeight="1">
      <c r="A31" s="1666"/>
      <c r="B31" s="124"/>
      <c r="C31" s="62"/>
      <c r="D31" s="62"/>
      <c r="E31" s="107"/>
      <c r="F31" s="124"/>
      <c r="G31" s="62"/>
      <c r="H31" s="107"/>
      <c r="I31" s="124"/>
      <c r="J31" s="62"/>
      <c r="K31" s="62"/>
      <c r="L31" s="107"/>
      <c r="M31" s="124"/>
      <c r="N31" s="62"/>
      <c r="O31" s="62"/>
      <c r="P31" s="107"/>
      <c r="Q31" s="62"/>
      <c r="R31" s="62" t="s">
        <v>1153</v>
      </c>
      <c r="S31" s="62"/>
      <c r="T31" s="62"/>
      <c r="U31" s="62"/>
      <c r="V31" s="62"/>
      <c r="W31" s="62"/>
      <c r="X31" s="62"/>
      <c r="Y31" s="62"/>
      <c r="Z31" s="62"/>
      <c r="AA31" s="62"/>
      <c r="AB31" s="62"/>
      <c r="AC31" s="62"/>
      <c r="AD31" s="62"/>
      <c r="AE31" s="62"/>
      <c r="AF31" s="62"/>
      <c r="AG31" s="62"/>
      <c r="AH31" s="62"/>
      <c r="AI31" s="62"/>
      <c r="AJ31" s="62"/>
      <c r="AK31" s="109"/>
      <c r="AL31" s="63"/>
      <c r="AM31" s="63"/>
      <c r="AN31" s="63"/>
      <c r="AO31" s="124"/>
      <c r="AP31" s="62"/>
      <c r="AQ31" s="110"/>
      <c r="AR31" s="62"/>
      <c r="AS31" s="62"/>
      <c r="AT31" s="62"/>
      <c r="AU31" s="62"/>
      <c r="AV31" s="62"/>
      <c r="AW31" s="62"/>
      <c r="AX31" s="62"/>
      <c r="AY31" s="62"/>
      <c r="AZ31" s="62"/>
      <c r="BA31" s="62"/>
    </row>
    <row r="32" spans="1:53" ht="12" customHeight="1">
      <c r="A32" s="1666"/>
      <c r="B32" s="124"/>
      <c r="C32" s="62"/>
      <c r="D32" s="62"/>
      <c r="E32" s="107"/>
      <c r="F32" s="124"/>
      <c r="G32" s="62"/>
      <c r="H32" s="107"/>
      <c r="I32" s="124"/>
      <c r="J32" s="62"/>
      <c r="K32" s="62"/>
      <c r="L32" s="107"/>
      <c r="M32" s="124"/>
      <c r="N32" s="62"/>
      <c r="O32" s="62"/>
      <c r="P32" s="107"/>
      <c r="Q32" s="62"/>
      <c r="R32" s="62" t="s">
        <v>1154</v>
      </c>
      <c r="S32" s="62"/>
      <c r="T32" s="62" t="s">
        <v>270</v>
      </c>
      <c r="U32" s="1658"/>
      <c r="V32" s="1658"/>
      <c r="W32" s="1658"/>
      <c r="X32" s="1658"/>
      <c r="Y32" s="1658"/>
      <c r="Z32" s="1658"/>
      <c r="AA32" s="1658"/>
      <c r="AB32" s="1658"/>
      <c r="AC32" s="1658"/>
      <c r="AD32" s="1658"/>
      <c r="AE32" s="1658"/>
      <c r="AF32" s="1658"/>
      <c r="AG32" s="62" t="s">
        <v>287</v>
      </c>
      <c r="AH32" s="62"/>
      <c r="AI32" s="62"/>
      <c r="AJ32" s="62"/>
      <c r="AK32" s="109"/>
      <c r="AL32" s="63"/>
      <c r="AM32" s="63"/>
      <c r="AN32" s="63"/>
      <c r="AO32" s="124"/>
      <c r="AP32" s="62"/>
      <c r="AQ32" s="110"/>
      <c r="AR32" s="62"/>
      <c r="AS32" s="62"/>
      <c r="AT32" s="62" t="s">
        <v>1155</v>
      </c>
      <c r="AU32" s="62" t="s">
        <v>1156</v>
      </c>
      <c r="AV32" s="62" t="s">
        <v>1157</v>
      </c>
      <c r="AW32" s="62"/>
      <c r="AX32" s="62"/>
      <c r="AY32" s="62"/>
      <c r="AZ32" s="62"/>
      <c r="BA32" s="62"/>
    </row>
    <row r="33" spans="1:53" ht="12" customHeight="1">
      <c r="A33" s="1666"/>
      <c r="B33" s="124"/>
      <c r="C33" s="62"/>
      <c r="D33" s="62"/>
      <c r="E33" s="107"/>
      <c r="F33" s="124"/>
      <c r="G33" s="62"/>
      <c r="H33" s="107"/>
      <c r="I33" s="109"/>
      <c r="J33" s="63"/>
      <c r="K33" s="63"/>
      <c r="L33" s="190"/>
      <c r="M33" s="124"/>
      <c r="N33" s="62"/>
      <c r="O33" s="62"/>
      <c r="P33" s="107"/>
      <c r="Q33" s="62"/>
      <c r="R33" s="62" t="s">
        <v>1158</v>
      </c>
      <c r="S33" s="62"/>
      <c r="T33" s="62" t="s">
        <v>449</v>
      </c>
      <c r="U33" s="1658"/>
      <c r="V33" s="1658"/>
      <c r="W33" s="1658"/>
      <c r="X33" s="1658"/>
      <c r="Y33" s="1658"/>
      <c r="Z33" s="1658"/>
      <c r="AA33" s="1658"/>
      <c r="AB33" s="1658"/>
      <c r="AC33" s="1658"/>
      <c r="AD33" s="1658"/>
      <c r="AE33" s="1658"/>
      <c r="AF33" s="1658"/>
      <c r="AG33" s="62" t="s">
        <v>501</v>
      </c>
      <c r="AH33" s="62"/>
      <c r="AI33" s="62"/>
      <c r="AJ33" s="62"/>
      <c r="AK33" s="109"/>
      <c r="AL33" s="63"/>
      <c r="AM33" s="63"/>
      <c r="AN33" s="63"/>
      <c r="AO33" s="124"/>
      <c r="AP33" s="62"/>
      <c r="AQ33" s="110"/>
      <c r="AR33" s="62"/>
      <c r="AS33" s="62"/>
      <c r="AT33" s="62" t="s">
        <v>1159</v>
      </c>
      <c r="AU33" s="62" t="s">
        <v>1160</v>
      </c>
      <c r="AV33" s="62" t="s">
        <v>1161</v>
      </c>
      <c r="AW33" s="62" t="s">
        <v>1162</v>
      </c>
      <c r="AX33" s="62" t="s">
        <v>1163</v>
      </c>
      <c r="AY33" s="62" t="s">
        <v>1164</v>
      </c>
      <c r="AZ33" s="62" t="s">
        <v>1165</v>
      </c>
      <c r="BA33" s="62" t="s">
        <v>1166</v>
      </c>
    </row>
    <row r="34" spans="1:53" ht="12" customHeight="1">
      <c r="A34" s="1666"/>
      <c r="B34" s="124"/>
      <c r="C34" s="62"/>
      <c r="D34" s="62"/>
      <c r="E34" s="107"/>
      <c r="F34" s="124"/>
      <c r="G34" s="62"/>
      <c r="H34" s="107"/>
      <c r="I34" s="124"/>
      <c r="J34" s="62"/>
      <c r="K34" s="62"/>
      <c r="L34" s="107"/>
      <c r="M34" s="124"/>
      <c r="N34" s="62"/>
      <c r="O34" s="62"/>
      <c r="P34" s="107"/>
      <c r="Q34" s="62"/>
      <c r="R34" s="62" t="s">
        <v>1167</v>
      </c>
      <c r="S34" s="62"/>
      <c r="T34" s="62"/>
      <c r="U34" s="62"/>
      <c r="V34" s="62"/>
      <c r="W34" s="62"/>
      <c r="X34" s="62"/>
      <c r="Y34" s="62"/>
      <c r="Z34" s="62"/>
      <c r="AA34" s="62"/>
      <c r="AB34" s="62"/>
      <c r="AC34" s="62"/>
      <c r="AD34" s="62"/>
      <c r="AE34" s="62"/>
      <c r="AF34" s="62"/>
      <c r="AG34" s="62"/>
      <c r="AH34" s="62"/>
      <c r="AI34" s="62"/>
      <c r="AJ34" s="62"/>
      <c r="AK34" s="109"/>
      <c r="AL34" s="63"/>
      <c r="AM34" s="63"/>
      <c r="AN34" s="63"/>
      <c r="AO34" s="124"/>
      <c r="AP34" s="62"/>
      <c r="AQ34" s="110"/>
      <c r="AR34" s="62"/>
      <c r="AS34" s="62"/>
      <c r="AT34" s="62"/>
      <c r="AU34" s="62"/>
      <c r="AV34" s="62"/>
      <c r="AW34" s="62"/>
      <c r="AX34" s="62"/>
      <c r="AY34" s="62"/>
      <c r="AZ34" s="62"/>
      <c r="BA34" s="62"/>
    </row>
    <row r="35" spans="1:53" ht="12" customHeight="1">
      <c r="A35" s="1666"/>
      <c r="B35" s="124"/>
      <c r="C35" s="62"/>
      <c r="D35" s="62"/>
      <c r="E35" s="107"/>
      <c r="F35" s="124"/>
      <c r="G35" s="62"/>
      <c r="H35" s="107"/>
      <c r="I35" s="124"/>
      <c r="J35" s="62"/>
      <c r="K35" s="62"/>
      <c r="L35" s="107"/>
      <c r="M35" s="124"/>
      <c r="N35" s="62"/>
      <c r="O35" s="62"/>
      <c r="P35" s="107"/>
      <c r="Q35" s="62"/>
      <c r="R35" s="62"/>
      <c r="S35" s="62"/>
      <c r="T35" s="62" t="s">
        <v>416</v>
      </c>
      <c r="U35" s="1658"/>
      <c r="V35" s="1658"/>
      <c r="W35" s="1658"/>
      <c r="X35" s="1658"/>
      <c r="Y35" s="1658"/>
      <c r="Z35" s="1658"/>
      <c r="AA35" s="1658"/>
      <c r="AB35" s="1658"/>
      <c r="AC35" s="1658"/>
      <c r="AD35" s="1658"/>
      <c r="AE35" s="1658"/>
      <c r="AF35" s="1658"/>
      <c r="AG35" s="62" t="s">
        <v>998</v>
      </c>
      <c r="AH35" s="62"/>
      <c r="AI35" s="62"/>
      <c r="AJ35" s="62"/>
      <c r="AK35" s="109"/>
      <c r="AL35" s="63"/>
      <c r="AM35" s="63"/>
      <c r="AN35" s="63"/>
      <c r="AO35" s="124"/>
      <c r="AP35" s="62"/>
      <c r="AQ35" s="110"/>
      <c r="AR35" s="62"/>
      <c r="AS35" s="62"/>
      <c r="AT35" s="62" t="s">
        <v>1168</v>
      </c>
      <c r="AU35" s="62" t="s">
        <v>1169</v>
      </c>
      <c r="AV35" s="62" t="s">
        <v>1170</v>
      </c>
      <c r="AW35" s="62" t="s">
        <v>1171</v>
      </c>
      <c r="AX35" s="62"/>
      <c r="AY35" s="62"/>
      <c r="AZ35" s="62"/>
      <c r="BA35" s="62"/>
    </row>
    <row r="36" spans="1:53" ht="12" customHeight="1">
      <c r="A36" s="1666"/>
      <c r="B36" s="124"/>
      <c r="C36" s="62"/>
      <c r="D36" s="62"/>
      <c r="E36" s="107"/>
      <c r="F36" s="124"/>
      <c r="G36" s="62"/>
      <c r="H36" s="107"/>
      <c r="I36" s="124"/>
      <c r="J36" s="62"/>
      <c r="K36" s="62"/>
      <c r="L36" s="107"/>
      <c r="M36" s="124"/>
      <c r="N36" s="62"/>
      <c r="O36" s="62"/>
      <c r="P36" s="107"/>
      <c r="Q36" s="62"/>
      <c r="R36" s="62" t="s">
        <v>1172</v>
      </c>
      <c r="S36" s="62"/>
      <c r="T36" s="62"/>
      <c r="U36" s="62"/>
      <c r="V36" s="62"/>
      <c r="W36" s="62"/>
      <c r="X36" s="62"/>
      <c r="Y36" s="62"/>
      <c r="Z36" s="62"/>
      <c r="AA36" s="62"/>
      <c r="AB36" s="62"/>
      <c r="AC36" s="62"/>
      <c r="AD36" s="62"/>
      <c r="AE36" s="62"/>
      <c r="AF36" s="62"/>
      <c r="AG36" s="62"/>
      <c r="AH36" s="62"/>
      <c r="AI36" s="62"/>
      <c r="AJ36" s="62"/>
      <c r="AK36" s="109"/>
      <c r="AL36" s="63"/>
      <c r="AM36" s="63"/>
      <c r="AN36" s="63"/>
      <c r="AO36" s="124"/>
      <c r="AP36" s="62"/>
      <c r="AQ36" s="110"/>
      <c r="AR36" s="62"/>
      <c r="AS36" s="62"/>
      <c r="AT36" s="62"/>
      <c r="AU36" s="62"/>
      <c r="AV36" s="62"/>
      <c r="AW36" s="62"/>
      <c r="AX36" s="62"/>
      <c r="AY36" s="62"/>
      <c r="AZ36" s="62"/>
      <c r="BA36" s="62"/>
    </row>
    <row r="37" spans="1:53" ht="12" customHeight="1">
      <c r="A37" s="1666"/>
      <c r="B37" s="124"/>
      <c r="C37" s="62"/>
      <c r="D37" s="62"/>
      <c r="E37" s="107"/>
      <c r="F37" s="124"/>
      <c r="G37" s="62"/>
      <c r="H37" s="107"/>
      <c r="I37" s="124"/>
      <c r="J37" s="62"/>
      <c r="K37" s="62"/>
      <c r="L37" s="107"/>
      <c r="M37" s="124"/>
      <c r="N37" s="62"/>
      <c r="O37" s="62"/>
      <c r="P37" s="107"/>
      <c r="Q37" s="62"/>
      <c r="R37" s="62"/>
      <c r="S37" s="62"/>
      <c r="T37" s="62" t="s">
        <v>449</v>
      </c>
      <c r="U37" s="1658"/>
      <c r="V37" s="1658"/>
      <c r="W37" s="1658"/>
      <c r="X37" s="1658"/>
      <c r="Y37" s="1658"/>
      <c r="Z37" s="1658"/>
      <c r="AA37" s="1658"/>
      <c r="AB37" s="1658"/>
      <c r="AC37" s="1658"/>
      <c r="AD37" s="1658"/>
      <c r="AE37" s="1658"/>
      <c r="AF37" s="1658"/>
      <c r="AG37" s="62" t="s">
        <v>501</v>
      </c>
      <c r="AH37" s="62"/>
      <c r="AI37" s="62"/>
      <c r="AJ37" s="62"/>
      <c r="AK37" s="109"/>
      <c r="AL37" s="63"/>
      <c r="AM37" s="63"/>
      <c r="AN37" s="63"/>
      <c r="AO37" s="124"/>
      <c r="AP37" s="62"/>
      <c r="AQ37" s="110"/>
      <c r="AR37" s="62"/>
      <c r="AS37" s="62"/>
      <c r="AT37" s="62" t="s">
        <v>1631</v>
      </c>
      <c r="AU37" s="62" t="s">
        <v>629</v>
      </c>
      <c r="AV37" s="62" t="s">
        <v>1632</v>
      </c>
      <c r="AW37" s="62" t="s">
        <v>1633</v>
      </c>
      <c r="AX37" s="62"/>
      <c r="AY37" s="62"/>
      <c r="AZ37" s="62"/>
      <c r="BA37" s="62"/>
    </row>
    <row r="38" spans="1:53" ht="12" customHeight="1">
      <c r="A38" s="1666"/>
      <c r="B38" s="124"/>
      <c r="C38" s="62"/>
      <c r="D38" s="62"/>
      <c r="E38" s="107"/>
      <c r="F38" s="124"/>
      <c r="G38" s="62"/>
      <c r="H38" s="107"/>
      <c r="I38" s="124"/>
      <c r="J38" s="62"/>
      <c r="K38" s="62"/>
      <c r="L38" s="107"/>
      <c r="M38" s="124"/>
      <c r="N38" s="62"/>
      <c r="O38" s="62"/>
      <c r="P38" s="107"/>
      <c r="Q38" s="62" t="s">
        <v>372</v>
      </c>
      <c r="R38" s="62" t="s">
        <v>1644</v>
      </c>
      <c r="S38" s="62"/>
      <c r="T38" s="62"/>
      <c r="U38" s="62"/>
      <c r="V38" s="62"/>
      <c r="W38" s="62"/>
      <c r="X38" s="62"/>
      <c r="Y38" s="62"/>
      <c r="Z38" s="62"/>
      <c r="AA38" s="62"/>
      <c r="AB38" s="62"/>
      <c r="AC38" s="62"/>
      <c r="AD38" s="62"/>
      <c r="AE38" s="62"/>
      <c r="AF38" s="62"/>
      <c r="AG38" s="62"/>
      <c r="AH38" s="62"/>
      <c r="AI38" s="62"/>
      <c r="AJ38" s="107"/>
      <c r="AK38" s="109"/>
      <c r="AL38" s="63"/>
      <c r="AM38" s="63"/>
      <c r="AN38" s="63"/>
      <c r="AO38" s="124"/>
      <c r="AP38" s="62"/>
      <c r="AQ38" s="110"/>
      <c r="AR38" s="62"/>
      <c r="AS38" s="62"/>
      <c r="AT38" s="62"/>
      <c r="AU38" s="62"/>
      <c r="AV38" s="62"/>
      <c r="AW38" s="62"/>
      <c r="AX38" s="62"/>
      <c r="AY38" s="62"/>
      <c r="AZ38" s="62"/>
      <c r="BA38" s="62"/>
    </row>
    <row r="39" spans="1:53" ht="12" customHeight="1">
      <c r="A39" s="1666"/>
      <c r="B39" s="124"/>
      <c r="C39" s="62"/>
      <c r="D39" s="62"/>
      <c r="E39" s="107"/>
      <c r="F39" s="124"/>
      <c r="G39" s="62"/>
      <c r="H39" s="107"/>
      <c r="I39" s="124"/>
      <c r="J39" s="62"/>
      <c r="K39" s="62"/>
      <c r="L39" s="107"/>
      <c r="M39" s="124"/>
      <c r="N39" s="62"/>
      <c r="O39" s="62"/>
      <c r="P39" s="107"/>
      <c r="Q39" s="62"/>
      <c r="R39" s="62" t="s">
        <v>1153</v>
      </c>
      <c r="S39" s="62"/>
      <c r="T39" s="62"/>
      <c r="U39" s="62"/>
      <c r="V39" s="62"/>
      <c r="W39" s="62"/>
      <c r="X39" s="62"/>
      <c r="Y39" s="62"/>
      <c r="Z39" s="62"/>
      <c r="AA39" s="62"/>
      <c r="AB39" s="62"/>
      <c r="AC39" s="62"/>
      <c r="AD39" s="62"/>
      <c r="AE39" s="62"/>
      <c r="AF39" s="62"/>
      <c r="AG39" s="62"/>
      <c r="AH39" s="62"/>
      <c r="AI39" s="62"/>
      <c r="AJ39" s="62"/>
      <c r="AK39" s="109"/>
      <c r="AL39" s="63"/>
      <c r="AM39" s="63"/>
      <c r="AN39" s="63"/>
      <c r="AO39" s="124"/>
      <c r="AP39" s="62"/>
      <c r="AQ39" s="110"/>
      <c r="AR39" s="62"/>
      <c r="AS39" s="62"/>
      <c r="AT39" s="62"/>
      <c r="AU39" s="62"/>
      <c r="AV39" s="62"/>
      <c r="AW39" s="62"/>
      <c r="AX39" s="62"/>
      <c r="AY39" s="62"/>
      <c r="AZ39" s="62"/>
      <c r="BA39" s="62"/>
    </row>
    <row r="40" spans="1:53" ht="12" customHeight="1">
      <c r="A40" s="1666"/>
      <c r="B40" s="124"/>
      <c r="C40" s="62"/>
      <c r="D40" s="62"/>
      <c r="E40" s="107"/>
      <c r="F40" s="124"/>
      <c r="G40" s="62"/>
      <c r="H40" s="107"/>
      <c r="I40" s="124"/>
      <c r="J40" s="62"/>
      <c r="K40" s="62"/>
      <c r="L40" s="107"/>
      <c r="M40" s="124"/>
      <c r="N40" s="62"/>
      <c r="O40" s="62"/>
      <c r="P40" s="107"/>
      <c r="Q40" s="62"/>
      <c r="R40" s="62" t="s">
        <v>1154</v>
      </c>
      <c r="S40" s="62"/>
      <c r="T40" s="62" t="s">
        <v>270</v>
      </c>
      <c r="U40" s="1658"/>
      <c r="V40" s="1658"/>
      <c r="W40" s="1658"/>
      <c r="X40" s="1658"/>
      <c r="Y40" s="1658"/>
      <c r="Z40" s="1658"/>
      <c r="AA40" s="1658"/>
      <c r="AB40" s="1658"/>
      <c r="AC40" s="1658"/>
      <c r="AD40" s="1658"/>
      <c r="AE40" s="1658"/>
      <c r="AF40" s="1658"/>
      <c r="AG40" s="62" t="s">
        <v>287</v>
      </c>
      <c r="AH40" s="62"/>
      <c r="AI40" s="62"/>
      <c r="AJ40" s="62"/>
      <c r="AK40" s="109"/>
      <c r="AL40" s="63"/>
      <c r="AM40" s="63"/>
      <c r="AN40" s="63"/>
      <c r="AO40" s="124"/>
      <c r="AP40" s="62"/>
      <c r="AQ40" s="110"/>
      <c r="AR40" s="62"/>
      <c r="AS40" s="62"/>
      <c r="AT40" s="62" t="s">
        <v>1155</v>
      </c>
      <c r="AU40" s="62" t="s">
        <v>1156</v>
      </c>
      <c r="AV40" s="62" t="s">
        <v>1157</v>
      </c>
      <c r="AW40" s="62"/>
      <c r="AX40" s="62"/>
      <c r="AY40" s="62"/>
      <c r="AZ40" s="62"/>
      <c r="BA40" s="62"/>
    </row>
    <row r="41" spans="1:53" ht="12" customHeight="1">
      <c r="A41" s="1666"/>
      <c r="B41" s="124"/>
      <c r="C41" s="62"/>
      <c r="D41" s="62"/>
      <c r="E41" s="107"/>
      <c r="F41" s="124"/>
      <c r="G41" s="62"/>
      <c r="H41" s="107"/>
      <c r="I41" s="124"/>
      <c r="J41" s="62"/>
      <c r="K41" s="62"/>
      <c r="L41" s="107"/>
      <c r="M41" s="124"/>
      <c r="N41" s="62"/>
      <c r="O41" s="62"/>
      <c r="P41" s="107"/>
      <c r="Q41" s="62"/>
      <c r="R41" s="62" t="s">
        <v>1158</v>
      </c>
      <c r="S41" s="62"/>
      <c r="T41" s="62" t="s">
        <v>449</v>
      </c>
      <c r="U41" s="1658"/>
      <c r="V41" s="1658"/>
      <c r="W41" s="1658"/>
      <c r="X41" s="1658"/>
      <c r="Y41" s="1658"/>
      <c r="Z41" s="1658"/>
      <c r="AA41" s="1658"/>
      <c r="AB41" s="1658"/>
      <c r="AC41" s="1658"/>
      <c r="AD41" s="1658"/>
      <c r="AE41" s="1658"/>
      <c r="AF41" s="1658"/>
      <c r="AG41" s="62" t="s">
        <v>501</v>
      </c>
      <c r="AH41" s="62"/>
      <c r="AI41" s="62"/>
      <c r="AJ41" s="62"/>
      <c r="AK41" s="109"/>
      <c r="AL41" s="63"/>
      <c r="AM41" s="63"/>
      <c r="AN41" s="63"/>
      <c r="AO41" s="124"/>
      <c r="AP41" s="62"/>
      <c r="AQ41" s="110"/>
      <c r="AR41" s="62"/>
      <c r="AS41" s="62"/>
      <c r="AT41" s="62" t="s">
        <v>1159</v>
      </c>
      <c r="AU41" s="62" t="s">
        <v>1160</v>
      </c>
      <c r="AV41" s="62" t="s">
        <v>1161</v>
      </c>
      <c r="AW41" s="62" t="s">
        <v>1162</v>
      </c>
      <c r="AX41" s="62" t="s">
        <v>1163</v>
      </c>
      <c r="AY41" s="62" t="s">
        <v>1164</v>
      </c>
      <c r="AZ41" s="62" t="s">
        <v>1165</v>
      </c>
      <c r="BA41" s="62" t="s">
        <v>1166</v>
      </c>
    </row>
    <row r="42" spans="1:53" ht="12" customHeight="1">
      <c r="A42" s="1666"/>
      <c r="B42" s="124"/>
      <c r="C42" s="62"/>
      <c r="D42" s="62"/>
      <c r="E42" s="107"/>
      <c r="F42" s="124"/>
      <c r="G42" s="62"/>
      <c r="H42" s="107"/>
      <c r="I42" s="124"/>
      <c r="J42" s="62"/>
      <c r="K42" s="62"/>
      <c r="L42" s="107"/>
      <c r="M42" s="124"/>
      <c r="N42" s="62"/>
      <c r="O42" s="62"/>
      <c r="P42" s="107"/>
      <c r="Q42" s="62"/>
      <c r="R42" s="62" t="s">
        <v>1167</v>
      </c>
      <c r="S42" s="62"/>
      <c r="T42" s="62"/>
      <c r="U42" s="62"/>
      <c r="V42" s="62"/>
      <c r="W42" s="62"/>
      <c r="X42" s="62"/>
      <c r="Y42" s="62"/>
      <c r="Z42" s="62"/>
      <c r="AA42" s="62"/>
      <c r="AB42" s="62"/>
      <c r="AC42" s="62"/>
      <c r="AD42" s="62"/>
      <c r="AE42" s="62"/>
      <c r="AF42" s="62"/>
      <c r="AG42" s="62"/>
      <c r="AH42" s="62"/>
      <c r="AI42" s="62"/>
      <c r="AJ42" s="62"/>
      <c r="AK42" s="109"/>
      <c r="AL42" s="63"/>
      <c r="AM42" s="63"/>
      <c r="AN42" s="63"/>
      <c r="AO42" s="124"/>
      <c r="AP42" s="62"/>
      <c r="AQ42" s="110"/>
      <c r="AR42" s="62"/>
      <c r="AS42" s="62"/>
      <c r="AT42" s="62"/>
      <c r="AU42" s="62"/>
      <c r="AV42" s="62"/>
      <c r="AW42" s="62"/>
      <c r="AX42" s="62"/>
      <c r="AY42" s="62"/>
      <c r="AZ42" s="62"/>
      <c r="BA42" s="62"/>
    </row>
    <row r="43" spans="1:53" ht="12" customHeight="1">
      <c r="A43" s="1666"/>
      <c r="B43" s="124"/>
      <c r="C43" s="62"/>
      <c r="D43" s="62"/>
      <c r="E43" s="107"/>
      <c r="F43" s="124"/>
      <c r="G43" s="62"/>
      <c r="H43" s="107"/>
      <c r="I43" s="124"/>
      <c r="J43" s="62"/>
      <c r="K43" s="62"/>
      <c r="L43" s="107"/>
      <c r="M43" s="124"/>
      <c r="N43" s="62"/>
      <c r="O43" s="62"/>
      <c r="P43" s="107"/>
      <c r="Q43" s="62"/>
      <c r="R43" s="62"/>
      <c r="S43" s="62"/>
      <c r="T43" s="62" t="s">
        <v>416</v>
      </c>
      <c r="U43" s="1658"/>
      <c r="V43" s="1658"/>
      <c r="W43" s="1658"/>
      <c r="X43" s="1658"/>
      <c r="Y43" s="1658"/>
      <c r="Z43" s="1658"/>
      <c r="AA43" s="1658"/>
      <c r="AB43" s="1658"/>
      <c r="AC43" s="1658"/>
      <c r="AD43" s="1658"/>
      <c r="AE43" s="1658"/>
      <c r="AF43" s="1658"/>
      <c r="AG43" s="62" t="s">
        <v>998</v>
      </c>
      <c r="AH43" s="62"/>
      <c r="AI43" s="62"/>
      <c r="AJ43" s="62"/>
      <c r="AK43" s="109"/>
      <c r="AL43" s="63"/>
      <c r="AM43" s="63"/>
      <c r="AN43" s="63"/>
      <c r="AO43" s="124"/>
      <c r="AP43" s="62"/>
      <c r="AQ43" s="110"/>
      <c r="AR43" s="62"/>
      <c r="AS43" s="62"/>
      <c r="AT43" s="62" t="s">
        <v>1168</v>
      </c>
      <c r="AU43" s="62" t="s">
        <v>1169</v>
      </c>
      <c r="AV43" s="62" t="s">
        <v>1170</v>
      </c>
      <c r="AW43" s="62" t="s">
        <v>1171</v>
      </c>
      <c r="AX43" s="62"/>
      <c r="AY43" s="62"/>
      <c r="AZ43" s="62"/>
      <c r="BA43" s="62"/>
    </row>
    <row r="44" spans="1:53" ht="12" customHeight="1">
      <c r="A44" s="1666"/>
      <c r="B44" s="124"/>
      <c r="C44" s="62"/>
      <c r="D44" s="62"/>
      <c r="E44" s="107"/>
      <c r="F44" s="124"/>
      <c r="G44" s="62"/>
      <c r="H44" s="107"/>
      <c r="I44" s="124"/>
      <c r="J44" s="62"/>
      <c r="K44" s="62"/>
      <c r="L44" s="107"/>
      <c r="M44" s="124"/>
      <c r="N44" s="62"/>
      <c r="O44" s="62"/>
      <c r="P44" s="107"/>
      <c r="Q44" s="62"/>
      <c r="R44" s="62" t="s">
        <v>1172</v>
      </c>
      <c r="S44" s="62"/>
      <c r="T44" s="62"/>
      <c r="U44" s="62"/>
      <c r="V44" s="62"/>
      <c r="W44" s="62"/>
      <c r="X44" s="62"/>
      <c r="Y44" s="62"/>
      <c r="Z44" s="62"/>
      <c r="AA44" s="62"/>
      <c r="AB44" s="62"/>
      <c r="AC44" s="62"/>
      <c r="AD44" s="62"/>
      <c r="AE44" s="62"/>
      <c r="AF44" s="62"/>
      <c r="AG44" s="62"/>
      <c r="AH44" s="62"/>
      <c r="AI44" s="62"/>
      <c r="AJ44" s="62"/>
      <c r="AK44" s="109"/>
      <c r="AL44" s="63"/>
      <c r="AM44" s="63"/>
      <c r="AN44" s="63"/>
      <c r="AO44" s="124"/>
      <c r="AP44" s="62"/>
      <c r="AQ44" s="110"/>
      <c r="AR44" s="62"/>
      <c r="AS44" s="62"/>
      <c r="AT44" s="62"/>
      <c r="AU44" s="62"/>
      <c r="AV44" s="62"/>
      <c r="AW44" s="62"/>
      <c r="AX44" s="62"/>
      <c r="AY44" s="62"/>
      <c r="AZ44" s="62"/>
      <c r="BA44" s="62"/>
    </row>
    <row r="45" spans="1:53" ht="12" customHeight="1" thickBot="1">
      <c r="A45" s="1667"/>
      <c r="B45" s="145"/>
      <c r="C45" s="131"/>
      <c r="D45" s="131"/>
      <c r="E45" s="133"/>
      <c r="F45" s="145"/>
      <c r="G45" s="131"/>
      <c r="H45" s="133"/>
      <c r="I45" s="145"/>
      <c r="J45" s="131"/>
      <c r="K45" s="131"/>
      <c r="L45" s="133"/>
      <c r="M45" s="145"/>
      <c r="N45" s="131"/>
      <c r="O45" s="131"/>
      <c r="P45" s="133"/>
      <c r="Q45" s="131"/>
      <c r="R45" s="131"/>
      <c r="S45" s="131"/>
      <c r="T45" s="131" t="s">
        <v>449</v>
      </c>
      <c r="U45" s="2012"/>
      <c r="V45" s="2012"/>
      <c r="W45" s="2012"/>
      <c r="X45" s="2012"/>
      <c r="Y45" s="2012"/>
      <c r="Z45" s="2012"/>
      <c r="AA45" s="2012"/>
      <c r="AB45" s="2012"/>
      <c r="AC45" s="2012"/>
      <c r="AD45" s="2012"/>
      <c r="AE45" s="2012"/>
      <c r="AF45" s="2012"/>
      <c r="AG45" s="131" t="s">
        <v>501</v>
      </c>
      <c r="AH45" s="131"/>
      <c r="AI45" s="131"/>
      <c r="AJ45" s="131"/>
      <c r="AK45" s="134"/>
      <c r="AL45" s="66"/>
      <c r="AM45" s="66"/>
      <c r="AN45" s="66"/>
      <c r="AO45" s="145"/>
      <c r="AP45" s="131"/>
      <c r="AQ45" s="135"/>
      <c r="AR45" s="62"/>
      <c r="AS45" s="62"/>
      <c r="AT45" s="62" t="s">
        <v>1631</v>
      </c>
      <c r="AU45" s="62" t="s">
        <v>629</v>
      </c>
      <c r="AV45" s="62" t="s">
        <v>1632</v>
      </c>
      <c r="AW45" s="62" t="s">
        <v>1633</v>
      </c>
      <c r="AX45" s="62"/>
      <c r="AY45" s="62"/>
      <c r="AZ45" s="62"/>
      <c r="BA45" s="62"/>
    </row>
    <row r="46" spans="1:53" ht="12" customHeight="1"/>
    <row r="47" spans="1:53" ht="12" customHeight="1"/>
    <row r="48" spans="1:53"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8">
    <mergeCell ref="B16:E16"/>
    <mergeCell ref="B26:E26"/>
    <mergeCell ref="U43:AF43"/>
    <mergeCell ref="U45:AF45"/>
    <mergeCell ref="U35:AF35"/>
    <mergeCell ref="U37:AF37"/>
    <mergeCell ref="U40:AF40"/>
    <mergeCell ref="U41:AF41"/>
    <mergeCell ref="U32:AF32"/>
    <mergeCell ref="U33:AF33"/>
    <mergeCell ref="AK11:AN11"/>
    <mergeCell ref="AO11:AQ11"/>
    <mergeCell ref="B11:E11"/>
    <mergeCell ref="F11:H11"/>
    <mergeCell ref="I11:L11"/>
    <mergeCell ref="M11:P11"/>
    <mergeCell ref="A12:A45"/>
    <mergeCell ref="AC13:AF13"/>
    <mergeCell ref="I14:L14"/>
    <mergeCell ref="AC14:AF14"/>
    <mergeCell ref="U15:AF15"/>
    <mergeCell ref="AC17:AF17"/>
    <mergeCell ref="AC18:AF18"/>
    <mergeCell ref="U29:AF29"/>
    <mergeCell ref="F13:H13"/>
    <mergeCell ref="F16:H16"/>
    <mergeCell ref="Y20:AF20"/>
    <mergeCell ref="Y21:AF21"/>
    <mergeCell ref="U19:AF19"/>
    <mergeCell ref="F21:H21"/>
    <mergeCell ref="F24:H24"/>
    <mergeCell ref="U27:AF27"/>
    <mergeCell ref="Q5:T5"/>
    <mergeCell ref="U5:AQ5"/>
    <mergeCell ref="B10:E10"/>
    <mergeCell ref="F10:H10"/>
    <mergeCell ref="I10:L10"/>
    <mergeCell ref="AO10:AQ10"/>
    <mergeCell ref="A7:AE7"/>
    <mergeCell ref="Q1:T1"/>
    <mergeCell ref="U1:AL1"/>
    <mergeCell ref="AM1:AQ1"/>
    <mergeCell ref="Q2:T4"/>
    <mergeCell ref="U2:AL2"/>
    <mergeCell ref="AM2:AO4"/>
    <mergeCell ref="AP2:AQ4"/>
    <mergeCell ref="U3:AL3"/>
    <mergeCell ref="U4:AL4"/>
  </mergeCells>
  <phoneticPr fontId="4"/>
  <dataValidations count="16">
    <dataValidation type="list" allowBlank="1" showInputMessage="1" showErrorMessage="1" sqref="AK22:AK24 Z23 Z25 R23 I14:L14 R25 R17:R18 R13:R14 AK12:AK14" xr:uid="{00000000-0002-0000-2500-000000000000}">
      <formula1>"■,□"</formula1>
    </dataValidation>
    <dataValidation type="list" allowBlank="1" showInputMessage="1" sqref="U15:AF15" xr:uid="{00000000-0002-0000-2500-000001000000}">
      <formula1>$AS$15:$AW$15</formula1>
    </dataValidation>
    <dataValidation type="list" allowBlank="1" showInputMessage="1" sqref="U19:AF19" xr:uid="{00000000-0002-0000-2500-000002000000}">
      <formula1>$AS$19:$AW$19</formula1>
    </dataValidation>
    <dataValidation type="list" allowBlank="1" showInputMessage="1" sqref="U27:AF27" xr:uid="{00000000-0002-0000-2500-000003000000}">
      <formula1>$AS$27:$AY$27</formula1>
    </dataValidation>
    <dataValidation type="list" allowBlank="1" showInputMessage="1" sqref="U29:AF29" xr:uid="{00000000-0002-0000-2500-000004000000}">
      <formula1>$AS$29:$AY$29</formula1>
    </dataValidation>
    <dataValidation type="list" allowBlank="1" showInputMessage="1" sqref="U35:AF35" xr:uid="{00000000-0002-0000-2500-000005000000}">
      <formula1>$AS$35:$AW$35</formula1>
    </dataValidation>
    <dataValidation type="list" allowBlank="1" showInputMessage="1" sqref="U37:AF37" xr:uid="{00000000-0002-0000-2500-000006000000}">
      <formula1>$AS$37:$AW$37</formula1>
    </dataValidation>
    <dataValidation type="list" allowBlank="1" showInputMessage="1" sqref="U32:AF32" xr:uid="{00000000-0002-0000-2500-000007000000}">
      <formula1>$AS$32:$AV$32</formula1>
    </dataValidation>
    <dataValidation type="list" allowBlank="1" showInputMessage="1" sqref="U33:AF33" xr:uid="{00000000-0002-0000-2500-000008000000}">
      <formula1>$AS$33:$BA$33</formula1>
    </dataValidation>
    <dataValidation type="list" allowBlank="1" showInputMessage="1" sqref="U40:AF40" xr:uid="{00000000-0002-0000-2500-000009000000}">
      <formula1>$AS$40:$AV$40</formula1>
    </dataValidation>
    <dataValidation type="list" allowBlank="1" showInputMessage="1" sqref="U41:AF41" xr:uid="{00000000-0002-0000-2500-00000A000000}">
      <formula1>$AS$41:$BA$41</formula1>
    </dataValidation>
    <dataValidation type="list" allowBlank="1" showInputMessage="1" sqref="U43:AF43" xr:uid="{00000000-0002-0000-2500-00000B000000}">
      <formula1>$AS$43:$AW$43</formula1>
    </dataValidation>
    <dataValidation type="list" allowBlank="1" showInputMessage="1" sqref="U45:AF45" xr:uid="{00000000-0002-0000-2500-00000C000000}">
      <formula1>$AS$45:$AW$45</formula1>
    </dataValidation>
    <dataValidation type="list" allowBlank="1" showInputMessage="1" sqref="F24:H24 F21" xr:uid="{00000000-0002-0000-2500-00000D000000}">
      <formula1>"30,25,20,15,他,なし"</formula1>
    </dataValidation>
    <dataValidation type="list" allowBlank="1" showInputMessage="1" sqref="F13:H13 F16:H16" xr:uid="{00000000-0002-0000-2500-00000E000000}">
      <formula1>"5,4,3,2,1,なし"</formula1>
    </dataValidation>
    <dataValidation type="list" allowBlank="1" showInputMessage="1" showErrorMessage="1" sqref="B16:E16 B26:E26" xr:uid="{00000000-0002-0000-2500-00000F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E26" unlocked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rgb="FF92D050"/>
  </sheetPr>
  <dimension ref="A1:AT101"/>
  <sheetViews>
    <sheetView showGridLines="0" showZeros="0" view="pageBreakPreview" zoomScaleNormal="100" zoomScaleSheetLayoutView="100" workbookViewId="0">
      <selection activeCell="AR1" sqref="AR1"/>
    </sheetView>
  </sheetViews>
  <sheetFormatPr defaultColWidth="9" defaultRowHeight="13.5"/>
  <cols>
    <col min="1" max="43" width="2.625" customWidth="1"/>
    <col min="45" max="67" width="0" hidden="1" customWidth="1"/>
  </cols>
  <sheetData>
    <row r="1" spans="1:46" ht="12" customHeight="1">
      <c r="A1" s="62"/>
      <c r="B1" s="62"/>
      <c r="C1" s="62"/>
      <c r="D1" s="62"/>
      <c r="E1" s="62"/>
      <c r="F1" s="62"/>
      <c r="G1" s="62"/>
      <c r="H1" s="62"/>
      <c r="I1" s="62"/>
      <c r="J1" s="62"/>
      <c r="K1" s="62"/>
      <c r="L1" s="62"/>
      <c r="M1" s="62"/>
      <c r="N1" s="62"/>
      <c r="O1" s="62"/>
      <c r="P1" s="62"/>
      <c r="Q1" s="1742" t="s">
        <v>1531</v>
      </c>
      <c r="R1" s="1736"/>
      <c r="S1" s="1736"/>
      <c r="T1" s="1743"/>
      <c r="U1" s="1852"/>
      <c r="V1" s="1853"/>
      <c r="W1" s="1853"/>
      <c r="X1" s="1853"/>
      <c r="Y1" s="1853"/>
      <c r="Z1" s="1853"/>
      <c r="AA1" s="1853"/>
      <c r="AB1" s="1853"/>
      <c r="AC1" s="1853"/>
      <c r="AD1" s="1853"/>
      <c r="AE1" s="1853"/>
      <c r="AF1" s="1853"/>
      <c r="AG1" s="1853"/>
      <c r="AH1" s="1853"/>
      <c r="AI1" s="1853"/>
      <c r="AJ1" s="1853"/>
      <c r="AK1" s="1853"/>
      <c r="AL1" s="1854"/>
      <c r="AM1" s="1742" t="s">
        <v>642</v>
      </c>
      <c r="AN1" s="1736"/>
      <c r="AO1" s="1736"/>
      <c r="AP1" s="1736"/>
      <c r="AQ1" s="1743"/>
      <c r="AR1" s="62"/>
      <c r="AS1" s="62"/>
      <c r="AT1" s="62"/>
    </row>
    <row r="2" spans="1:46" ht="12" customHeight="1">
      <c r="A2" s="62"/>
      <c r="B2" s="62"/>
      <c r="C2" s="62"/>
      <c r="D2" s="62"/>
      <c r="E2" s="62"/>
      <c r="F2" s="62"/>
      <c r="G2" s="62"/>
      <c r="H2" s="62"/>
      <c r="I2" s="62"/>
      <c r="J2" s="62"/>
      <c r="K2" s="62"/>
      <c r="L2" s="62"/>
      <c r="M2" s="62"/>
      <c r="N2" s="62"/>
      <c r="O2" s="62"/>
      <c r="P2" s="62"/>
      <c r="Q2" s="1746" t="s">
        <v>105</v>
      </c>
      <c r="R2" s="1747"/>
      <c r="S2" s="1747"/>
      <c r="T2" s="1748"/>
      <c r="U2" s="1858"/>
      <c r="V2" s="1859"/>
      <c r="W2" s="1859"/>
      <c r="X2" s="1859"/>
      <c r="Y2" s="1859"/>
      <c r="Z2" s="1859"/>
      <c r="AA2" s="1859"/>
      <c r="AB2" s="1859"/>
      <c r="AC2" s="1859"/>
      <c r="AD2" s="1859"/>
      <c r="AE2" s="1859"/>
      <c r="AF2" s="1859"/>
      <c r="AG2" s="1859"/>
      <c r="AH2" s="1859"/>
      <c r="AI2" s="1859"/>
      <c r="AJ2" s="1859"/>
      <c r="AK2" s="1859"/>
      <c r="AL2" s="1896"/>
      <c r="AM2" s="1860" t="s">
        <v>266</v>
      </c>
      <c r="AN2" s="1861"/>
      <c r="AO2" s="1861"/>
      <c r="AP2" s="1663">
        <v>1</v>
      </c>
      <c r="AQ2" s="1865"/>
      <c r="AR2" s="62"/>
      <c r="AS2" s="62"/>
      <c r="AT2" s="62"/>
    </row>
    <row r="3" spans="1:46" ht="12" customHeight="1">
      <c r="A3" s="62"/>
      <c r="B3" s="62"/>
      <c r="C3" s="62"/>
      <c r="D3" s="62"/>
      <c r="E3" s="62"/>
      <c r="F3" s="62"/>
      <c r="G3" s="62"/>
      <c r="H3" s="62"/>
      <c r="I3" s="62"/>
      <c r="J3" s="62"/>
      <c r="K3" s="62"/>
      <c r="L3" s="62"/>
      <c r="M3" s="62"/>
      <c r="N3" s="62"/>
      <c r="O3" s="62"/>
      <c r="P3" s="62"/>
      <c r="Q3" s="1855"/>
      <c r="R3" s="1856"/>
      <c r="S3" s="1856"/>
      <c r="T3" s="1857"/>
      <c r="U3" s="1868"/>
      <c r="V3" s="1869"/>
      <c r="W3" s="1869"/>
      <c r="X3" s="1869"/>
      <c r="Y3" s="1869"/>
      <c r="Z3" s="1869"/>
      <c r="AA3" s="1869"/>
      <c r="AB3" s="1869"/>
      <c r="AC3" s="1869"/>
      <c r="AD3" s="1869"/>
      <c r="AE3" s="1869"/>
      <c r="AF3" s="1869"/>
      <c r="AG3" s="1869"/>
      <c r="AH3" s="1869"/>
      <c r="AI3" s="1869"/>
      <c r="AJ3" s="1869"/>
      <c r="AK3" s="1869"/>
      <c r="AL3" s="1897"/>
      <c r="AM3" s="1862"/>
      <c r="AN3" s="1735"/>
      <c r="AO3" s="1735"/>
      <c r="AP3" s="1656"/>
      <c r="AQ3" s="1866"/>
      <c r="AR3" s="62"/>
      <c r="AS3" s="62"/>
      <c r="AT3" s="62"/>
    </row>
    <row r="4" spans="1:46" ht="12" customHeight="1">
      <c r="A4" s="62"/>
      <c r="B4" s="62"/>
      <c r="C4" s="62"/>
      <c r="D4" s="62"/>
      <c r="E4" s="62"/>
      <c r="F4" s="62"/>
      <c r="G4" s="62"/>
      <c r="H4" s="62"/>
      <c r="I4" s="62"/>
      <c r="J4" s="62"/>
      <c r="K4" s="62"/>
      <c r="L4" s="62"/>
      <c r="M4" s="62"/>
      <c r="N4" s="62"/>
      <c r="O4" s="62"/>
      <c r="P4" s="62"/>
      <c r="Q4" s="1749"/>
      <c r="R4" s="1750"/>
      <c r="S4" s="1750"/>
      <c r="T4" s="1751"/>
      <c r="U4" s="1870"/>
      <c r="V4" s="1871"/>
      <c r="W4" s="1871"/>
      <c r="X4" s="1871"/>
      <c r="Y4" s="1871"/>
      <c r="Z4" s="1871"/>
      <c r="AA4" s="1871"/>
      <c r="AB4" s="1871"/>
      <c r="AC4" s="1871"/>
      <c r="AD4" s="1871"/>
      <c r="AE4" s="1871"/>
      <c r="AF4" s="1871"/>
      <c r="AG4" s="1871"/>
      <c r="AH4" s="1871"/>
      <c r="AI4" s="1871"/>
      <c r="AJ4" s="1871"/>
      <c r="AK4" s="1871"/>
      <c r="AL4" s="1898"/>
      <c r="AM4" s="1863"/>
      <c r="AN4" s="1864"/>
      <c r="AO4" s="1864"/>
      <c r="AP4" s="1731"/>
      <c r="AQ4" s="1867"/>
      <c r="AR4" s="62"/>
      <c r="AS4" s="62"/>
      <c r="AT4" s="62"/>
    </row>
    <row r="5" spans="1:46" ht="12" customHeight="1">
      <c r="A5" s="62"/>
      <c r="B5" s="62"/>
      <c r="C5" s="62"/>
      <c r="D5" s="62"/>
      <c r="E5" s="62"/>
      <c r="F5" s="62"/>
      <c r="G5" s="62"/>
      <c r="H5" s="62"/>
      <c r="I5" s="62"/>
      <c r="J5" s="62"/>
      <c r="K5" s="62"/>
      <c r="L5" s="62"/>
      <c r="M5" s="62"/>
      <c r="N5" s="62"/>
      <c r="O5" s="62"/>
      <c r="P5" s="62"/>
      <c r="Q5" s="1742" t="s">
        <v>1535</v>
      </c>
      <c r="R5" s="1736"/>
      <c r="S5" s="1736"/>
      <c r="T5" s="1743"/>
      <c r="U5" s="1742" t="s">
        <v>1885</v>
      </c>
      <c r="V5" s="1736"/>
      <c r="W5" s="1736"/>
      <c r="X5" s="1736"/>
      <c r="Y5" s="1736"/>
      <c r="Z5" s="1736"/>
      <c r="AA5" s="1736"/>
      <c r="AB5" s="1736"/>
      <c r="AC5" s="1736"/>
      <c r="AD5" s="1736"/>
      <c r="AE5" s="1736"/>
      <c r="AF5" s="1736"/>
      <c r="AG5" s="1736"/>
      <c r="AH5" s="1736"/>
      <c r="AI5" s="1736"/>
      <c r="AJ5" s="1736"/>
      <c r="AK5" s="1736"/>
      <c r="AL5" s="1736"/>
      <c r="AM5" s="1736"/>
      <c r="AN5" s="1736"/>
      <c r="AO5" s="1736"/>
      <c r="AP5" s="1736"/>
      <c r="AQ5" s="1743"/>
      <c r="AR5" s="62"/>
      <c r="AS5" s="62"/>
      <c r="AT5" s="62"/>
    </row>
    <row r="6" spans="1:46" ht="1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581"/>
      <c r="AM6" s="581"/>
      <c r="AN6" s="581"/>
      <c r="AO6" s="62"/>
      <c r="AP6" s="62"/>
      <c r="AQ6" s="62"/>
      <c r="AR6" s="62"/>
      <c r="AS6" s="62"/>
      <c r="AT6" s="62"/>
    </row>
    <row r="7" spans="1:46" ht="12" customHeight="1">
      <c r="A7" s="1794" t="s">
        <v>2633</v>
      </c>
      <c r="B7" s="1794"/>
      <c r="C7" s="1794"/>
      <c r="D7" s="1794"/>
      <c r="E7" s="1794"/>
      <c r="F7" s="1794"/>
      <c r="G7" s="1794"/>
      <c r="H7" s="1794"/>
      <c r="I7" s="1794"/>
      <c r="J7" s="1794"/>
      <c r="K7" s="1794"/>
      <c r="L7" s="1794"/>
      <c r="M7" s="1794"/>
      <c r="N7" s="1794"/>
      <c r="O7" s="1794"/>
      <c r="P7" s="1794"/>
      <c r="Q7" s="1794"/>
      <c r="R7" s="1794"/>
      <c r="S7" s="1794"/>
      <c r="T7" s="1794"/>
      <c r="U7" s="1794"/>
      <c r="V7" s="1794"/>
      <c r="W7" s="1794"/>
      <c r="X7" s="1794"/>
      <c r="Y7" s="1794"/>
      <c r="Z7" s="1794"/>
      <c r="AA7" s="1794"/>
      <c r="AB7" s="1794"/>
      <c r="AC7" s="1794"/>
      <c r="AD7" s="1794"/>
      <c r="AE7" s="1794"/>
      <c r="AF7" s="62"/>
      <c r="AG7" s="62"/>
      <c r="AH7" s="62"/>
      <c r="AI7" s="62"/>
      <c r="AJ7" s="62"/>
      <c r="AK7" s="62"/>
      <c r="AL7" s="581"/>
      <c r="AM7" s="581"/>
      <c r="AN7" s="581"/>
      <c r="AO7" s="125"/>
      <c r="AP7" s="125"/>
      <c r="AQ7" s="125" t="s">
        <v>2821</v>
      </c>
      <c r="AR7" s="62"/>
      <c r="AS7" s="62"/>
      <c r="AT7" s="62"/>
    </row>
    <row r="8" spans="1:46" ht="12"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62"/>
      <c r="AE8" s="62"/>
      <c r="AF8" s="62"/>
      <c r="AG8" s="62"/>
      <c r="AH8" s="62"/>
      <c r="AI8" s="62"/>
      <c r="AJ8" s="62"/>
      <c r="AK8" s="62"/>
      <c r="AL8" s="581"/>
      <c r="AM8" s="581"/>
      <c r="AN8" s="581"/>
      <c r="AO8" s="125"/>
      <c r="AP8" s="125"/>
      <c r="AQ8" s="125"/>
      <c r="AR8" s="62"/>
      <c r="AS8" s="62"/>
      <c r="AT8" s="62"/>
    </row>
    <row r="9" spans="1:46" ht="12" customHeight="1" thickBot="1">
      <c r="A9" s="155" t="s">
        <v>1493</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t="s">
        <v>108</v>
      </c>
      <c r="AK9" s="62"/>
      <c r="AL9" s="581"/>
      <c r="AM9" s="581"/>
      <c r="AN9" s="581"/>
      <c r="AO9" s="62"/>
      <c r="AP9" s="62"/>
      <c r="AQ9" s="62"/>
      <c r="AR9" s="62"/>
      <c r="AS9" s="62"/>
      <c r="AT9" s="62"/>
    </row>
    <row r="10" spans="1:46" ht="12" customHeight="1">
      <c r="A10" s="523"/>
      <c r="B10" s="1687" t="s">
        <v>112</v>
      </c>
      <c r="C10" s="1688"/>
      <c r="D10" s="1688"/>
      <c r="E10" s="1689"/>
      <c r="F10" s="1690" t="s">
        <v>24</v>
      </c>
      <c r="G10" s="1691"/>
      <c r="H10" s="1692"/>
      <c r="I10" s="1690" t="s">
        <v>113</v>
      </c>
      <c r="J10" s="1691"/>
      <c r="K10" s="1691"/>
      <c r="L10" s="1692"/>
      <c r="M10" s="529"/>
      <c r="N10" s="146"/>
      <c r="O10" s="146"/>
      <c r="P10" s="146"/>
      <c r="Q10" s="518"/>
      <c r="R10" s="518"/>
      <c r="S10" s="518"/>
      <c r="T10" s="518"/>
      <c r="U10" s="518"/>
      <c r="V10" s="518" t="s">
        <v>114</v>
      </c>
      <c r="W10" s="518"/>
      <c r="X10" s="518"/>
      <c r="Y10" s="518"/>
      <c r="Z10" s="518"/>
      <c r="AA10" s="518"/>
      <c r="AB10" s="518"/>
      <c r="AC10" s="518"/>
      <c r="AD10" s="518"/>
      <c r="AE10" s="518"/>
      <c r="AF10" s="518"/>
      <c r="AG10" s="518"/>
      <c r="AH10" s="518"/>
      <c r="AI10" s="518"/>
      <c r="AJ10" s="518"/>
      <c r="AK10" s="518"/>
      <c r="AL10" s="648"/>
      <c r="AM10" s="648"/>
      <c r="AN10" s="525" t="s">
        <v>414</v>
      </c>
      <c r="AO10" s="1690" t="s">
        <v>116</v>
      </c>
      <c r="AP10" s="1691"/>
      <c r="AQ10" s="1696"/>
      <c r="AR10" s="62"/>
      <c r="AS10" s="62"/>
      <c r="AT10" s="62"/>
    </row>
    <row r="11" spans="1:46" ht="12" customHeight="1" thickBot="1">
      <c r="A11" s="526"/>
      <c r="B11" s="1678" t="s">
        <v>1760</v>
      </c>
      <c r="C11" s="1679"/>
      <c r="D11" s="1679"/>
      <c r="E11" s="1680"/>
      <c r="F11" s="1678" t="s">
        <v>1761</v>
      </c>
      <c r="G11" s="1679"/>
      <c r="H11" s="1680"/>
      <c r="I11" s="1678"/>
      <c r="J11" s="1679"/>
      <c r="K11" s="1679"/>
      <c r="L11" s="1680"/>
      <c r="M11" s="1681" t="s">
        <v>115</v>
      </c>
      <c r="N11" s="1682"/>
      <c r="O11" s="1682"/>
      <c r="P11" s="1683"/>
      <c r="Q11" s="131"/>
      <c r="R11" s="131"/>
      <c r="S11" s="131"/>
      <c r="T11" s="131"/>
      <c r="U11" s="131"/>
      <c r="V11" s="131"/>
      <c r="W11" s="131"/>
      <c r="X11" s="131" t="s">
        <v>116</v>
      </c>
      <c r="Y11" s="131"/>
      <c r="Z11" s="131"/>
      <c r="AA11" s="131"/>
      <c r="AB11" s="131"/>
      <c r="AC11" s="131"/>
      <c r="AD11" s="131"/>
      <c r="AE11" s="131"/>
      <c r="AF11" s="131"/>
      <c r="AG11" s="131"/>
      <c r="AH11" s="131"/>
      <c r="AI11" s="131"/>
      <c r="AJ11" s="649"/>
      <c r="AK11" s="1681" t="s">
        <v>117</v>
      </c>
      <c r="AL11" s="1682"/>
      <c r="AM11" s="1682"/>
      <c r="AN11" s="1683"/>
      <c r="AO11" s="1678" t="s">
        <v>1762</v>
      </c>
      <c r="AP11" s="1679"/>
      <c r="AQ11" s="1697"/>
      <c r="AR11" s="62"/>
      <c r="AS11" s="62"/>
      <c r="AT11" s="62"/>
    </row>
    <row r="12" spans="1:46" ht="12" customHeight="1">
      <c r="A12" s="1846" t="s">
        <v>1244</v>
      </c>
      <c r="B12" s="151" t="s">
        <v>1504</v>
      </c>
      <c r="C12" s="152"/>
      <c r="D12" s="152"/>
      <c r="E12" s="153"/>
      <c r="F12" s="1705"/>
      <c r="G12" s="1706"/>
      <c r="H12" s="1707"/>
      <c r="I12" s="529" t="s">
        <v>1173</v>
      </c>
      <c r="J12" s="146"/>
      <c r="K12" s="146"/>
      <c r="L12" s="177"/>
      <c r="M12" s="529" t="s">
        <v>1174</v>
      </c>
      <c r="N12" s="146"/>
      <c r="O12" s="146"/>
      <c r="P12" s="177"/>
      <c r="Q12" s="62" t="s">
        <v>495</v>
      </c>
      <c r="R12" s="62" t="s">
        <v>1175</v>
      </c>
      <c r="S12" s="62"/>
      <c r="T12" s="62"/>
      <c r="U12" s="62"/>
      <c r="V12" s="62"/>
      <c r="W12" s="62"/>
      <c r="X12" s="62"/>
      <c r="Y12" s="62"/>
      <c r="Z12" s="62"/>
      <c r="AA12" s="62"/>
      <c r="AB12" s="62"/>
      <c r="AC12" s="62"/>
      <c r="AD12" s="62"/>
      <c r="AE12" s="62"/>
      <c r="AF12" s="62"/>
      <c r="AG12" s="62"/>
      <c r="AH12" s="62"/>
      <c r="AI12" s="62"/>
      <c r="AJ12" s="62"/>
      <c r="AK12" s="693" t="s">
        <v>1085</v>
      </c>
      <c r="AL12" s="63" t="s">
        <v>1018</v>
      </c>
      <c r="AM12" s="63"/>
      <c r="AN12" s="63"/>
      <c r="AO12" s="529"/>
      <c r="AP12" s="146"/>
      <c r="AQ12" s="530"/>
      <c r="AR12" s="62"/>
      <c r="AS12" s="62"/>
      <c r="AT12" s="62"/>
    </row>
    <row r="13" spans="1:46" ht="12" customHeight="1">
      <c r="A13" s="1847"/>
      <c r="B13" s="124" t="s">
        <v>643</v>
      </c>
      <c r="C13" s="62"/>
      <c r="D13" s="62"/>
      <c r="E13" s="107"/>
      <c r="F13" s="124"/>
      <c r="G13" s="62"/>
      <c r="H13" s="107"/>
      <c r="I13" s="124" t="s">
        <v>1176</v>
      </c>
      <c r="J13" s="62"/>
      <c r="K13" s="62"/>
      <c r="L13" s="107"/>
      <c r="M13" s="124" t="s">
        <v>1177</v>
      </c>
      <c r="N13" s="62"/>
      <c r="O13" s="62"/>
      <c r="P13" s="107"/>
      <c r="Q13" s="62"/>
      <c r="R13" s="694" t="s">
        <v>1649</v>
      </c>
      <c r="S13" s="62" t="s">
        <v>1178</v>
      </c>
      <c r="T13" s="62"/>
      <c r="U13" s="62"/>
      <c r="V13" s="62"/>
      <c r="W13" s="62"/>
      <c r="X13" s="62"/>
      <c r="Y13" s="62"/>
      <c r="Z13" s="694" t="s">
        <v>953</v>
      </c>
      <c r="AA13" s="62" t="s">
        <v>1179</v>
      </c>
      <c r="AB13" s="62"/>
      <c r="AC13" s="62"/>
      <c r="AD13" s="62"/>
      <c r="AE13" s="62"/>
      <c r="AF13" s="62"/>
      <c r="AG13" s="62"/>
      <c r="AH13" s="62"/>
      <c r="AI13" s="62"/>
      <c r="AJ13" s="62"/>
      <c r="AK13" s="693" t="s">
        <v>1085</v>
      </c>
      <c r="AL13" s="63" t="s">
        <v>1718</v>
      </c>
      <c r="AM13" s="63"/>
      <c r="AN13" s="63"/>
      <c r="AO13" s="124"/>
      <c r="AP13" s="62"/>
      <c r="AQ13" s="110"/>
      <c r="AR13" s="62"/>
      <c r="AS13" s="62"/>
      <c r="AT13" s="62"/>
    </row>
    <row r="14" spans="1:46" ht="12" customHeight="1">
      <c r="A14" s="1847"/>
      <c r="B14" s="124" t="s">
        <v>1181</v>
      </c>
      <c r="C14" s="62"/>
      <c r="D14" s="62"/>
      <c r="E14" s="107"/>
      <c r="F14" s="124"/>
      <c r="G14" s="62"/>
      <c r="H14" s="107"/>
      <c r="I14" s="124"/>
      <c r="J14" s="62"/>
      <c r="K14" s="62"/>
      <c r="L14" s="107"/>
      <c r="M14" s="124" t="s">
        <v>644</v>
      </c>
      <c r="N14" s="62"/>
      <c r="O14" s="62"/>
      <c r="P14" s="107"/>
      <c r="Q14" s="62"/>
      <c r="R14" s="694" t="s">
        <v>176</v>
      </c>
      <c r="S14" s="62" t="s">
        <v>1180</v>
      </c>
      <c r="T14" s="62"/>
      <c r="U14" s="62"/>
      <c r="V14" s="62"/>
      <c r="W14" s="62"/>
      <c r="X14" s="62"/>
      <c r="Y14" s="62"/>
      <c r="Z14" s="62"/>
      <c r="AA14" s="62"/>
      <c r="AB14" s="62"/>
      <c r="AC14" s="62"/>
      <c r="AD14" s="62"/>
      <c r="AE14" s="62"/>
      <c r="AF14" s="62"/>
      <c r="AG14" s="62"/>
      <c r="AH14" s="62"/>
      <c r="AI14" s="62"/>
      <c r="AJ14" s="62"/>
      <c r="AK14" s="693" t="s">
        <v>1085</v>
      </c>
      <c r="AL14" s="63" t="s">
        <v>362</v>
      </c>
      <c r="AM14" s="63"/>
      <c r="AN14" s="63"/>
      <c r="AO14" s="124"/>
      <c r="AP14" s="62"/>
      <c r="AQ14" s="110"/>
      <c r="AR14" s="62"/>
      <c r="AS14" s="62"/>
      <c r="AT14" s="62"/>
    </row>
    <row r="15" spans="1:46" ht="12" customHeight="1">
      <c r="A15" s="1847"/>
      <c r="B15" s="124"/>
      <c r="C15" s="62"/>
      <c r="D15" s="62"/>
      <c r="E15" s="107"/>
      <c r="F15" s="124"/>
      <c r="G15" s="62"/>
      <c r="H15" s="107"/>
      <c r="I15" s="124"/>
      <c r="J15" s="62"/>
      <c r="K15" s="62"/>
      <c r="L15" s="107"/>
      <c r="M15" s="124" t="s">
        <v>1505</v>
      </c>
      <c r="N15" s="62"/>
      <c r="O15" s="62"/>
      <c r="P15" s="107"/>
      <c r="Q15" s="62"/>
      <c r="R15" s="694" t="s">
        <v>1085</v>
      </c>
      <c r="S15" s="62" t="s">
        <v>1182</v>
      </c>
      <c r="T15" s="62"/>
      <c r="U15" s="62"/>
      <c r="V15" s="62"/>
      <c r="W15" s="62" t="s">
        <v>1183</v>
      </c>
      <c r="X15" s="62"/>
      <c r="Y15" s="1658"/>
      <c r="Z15" s="1658"/>
      <c r="AA15" s="1658"/>
      <c r="AB15" s="1658"/>
      <c r="AC15" s="1658"/>
      <c r="AD15" s="1658"/>
      <c r="AE15" s="1658"/>
      <c r="AF15" s="1658"/>
      <c r="AG15" s="62" t="s">
        <v>998</v>
      </c>
      <c r="AH15" s="62"/>
      <c r="AI15" s="62"/>
      <c r="AJ15" s="62"/>
      <c r="AK15" s="693" t="s">
        <v>1085</v>
      </c>
      <c r="AL15" s="63" t="s">
        <v>1716</v>
      </c>
      <c r="AM15" s="63"/>
      <c r="AN15" s="63"/>
      <c r="AO15" s="124"/>
      <c r="AP15" s="62"/>
      <c r="AQ15" s="110"/>
      <c r="AR15" s="62"/>
      <c r="AS15" s="62"/>
      <c r="AT15" s="62"/>
    </row>
    <row r="16" spans="1:46" ht="12" customHeight="1">
      <c r="A16" s="1847"/>
      <c r="B16" s="1713" t="str">
        <f>IF(自己評価書表紙!A60="□","■選択無","□選択無")</f>
        <v>■選択無</v>
      </c>
      <c r="C16" s="1714"/>
      <c r="D16" s="1714"/>
      <c r="E16" s="1715"/>
      <c r="F16" s="124"/>
      <c r="G16" s="62"/>
      <c r="H16" s="107"/>
      <c r="I16" s="124"/>
      <c r="J16" s="62"/>
      <c r="K16" s="62"/>
      <c r="L16" s="107"/>
      <c r="M16" s="124"/>
      <c r="N16" s="62"/>
      <c r="O16" s="62"/>
      <c r="P16" s="107"/>
      <c r="Q16" s="62"/>
      <c r="R16" s="694" t="s">
        <v>1085</v>
      </c>
      <c r="S16" s="62" t="s">
        <v>645</v>
      </c>
      <c r="T16" s="62"/>
      <c r="U16" s="62"/>
      <c r="V16" s="62"/>
      <c r="W16" s="62" t="s">
        <v>1477</v>
      </c>
      <c r="X16" s="62"/>
      <c r="Y16" s="108"/>
      <c r="Z16" s="108"/>
      <c r="AA16" s="108"/>
      <c r="AB16" s="108"/>
      <c r="AC16" s="108"/>
      <c r="AD16" s="108"/>
      <c r="AE16" s="108"/>
      <c r="AF16" s="108"/>
      <c r="AG16" s="62"/>
      <c r="AH16" s="62"/>
      <c r="AI16" s="62"/>
      <c r="AJ16" s="62"/>
      <c r="AK16" s="109"/>
      <c r="AL16" s="63" t="s">
        <v>1717</v>
      </c>
      <c r="AM16" s="63"/>
      <c r="AN16" s="63"/>
      <c r="AO16" s="124"/>
      <c r="AP16" s="62"/>
      <c r="AQ16" s="110"/>
      <c r="AR16" s="62"/>
      <c r="AS16" s="62"/>
      <c r="AT16" s="62"/>
    </row>
    <row r="17" spans="1:46" ht="12" customHeight="1">
      <c r="A17" s="1847"/>
      <c r="B17" s="124"/>
      <c r="C17" s="62"/>
      <c r="D17" s="62"/>
      <c r="E17" s="107"/>
      <c r="F17" s="124"/>
      <c r="G17" s="62"/>
      <c r="H17" s="107"/>
      <c r="I17" s="124"/>
      <c r="J17" s="62"/>
      <c r="K17" s="62"/>
      <c r="L17" s="107"/>
      <c r="M17" s="124"/>
      <c r="N17" s="62"/>
      <c r="O17" s="62"/>
      <c r="P17" s="107"/>
      <c r="Q17" s="62" t="s">
        <v>1596</v>
      </c>
      <c r="R17" s="62" t="s">
        <v>1184</v>
      </c>
      <c r="S17" s="62"/>
      <c r="T17" s="62"/>
      <c r="U17" s="62"/>
      <c r="V17" s="62"/>
      <c r="W17" s="62"/>
      <c r="X17" s="62"/>
      <c r="Y17" s="62"/>
      <c r="Z17" s="62"/>
      <c r="AA17" s="62"/>
      <c r="AB17" s="62"/>
      <c r="AC17" s="62"/>
      <c r="AD17" s="62"/>
      <c r="AE17" s="62"/>
      <c r="AF17" s="62"/>
      <c r="AG17" s="62"/>
      <c r="AH17" s="62"/>
      <c r="AI17" s="62"/>
      <c r="AJ17" s="62"/>
      <c r="AK17" s="693" t="s">
        <v>1085</v>
      </c>
      <c r="AL17" s="63" t="s">
        <v>1506</v>
      </c>
      <c r="AM17" s="63"/>
      <c r="AN17" s="63"/>
      <c r="AO17" s="124"/>
      <c r="AP17" s="62"/>
      <c r="AQ17" s="110"/>
      <c r="AR17" s="62"/>
      <c r="AS17" s="62"/>
      <c r="AT17" s="62"/>
    </row>
    <row r="18" spans="1:46" ht="12" customHeight="1">
      <c r="A18" s="1847"/>
      <c r="B18" s="124"/>
      <c r="C18" s="62"/>
      <c r="D18" s="62"/>
      <c r="E18" s="107"/>
      <c r="F18" s="124"/>
      <c r="G18" s="62"/>
      <c r="H18" s="107"/>
      <c r="I18" s="124"/>
      <c r="J18" s="62"/>
      <c r="K18" s="62"/>
      <c r="L18" s="107"/>
      <c r="M18" s="124"/>
      <c r="N18" s="62"/>
      <c r="O18" s="62"/>
      <c r="P18" s="107"/>
      <c r="Q18" s="62"/>
      <c r="R18" s="694" t="s">
        <v>1649</v>
      </c>
      <c r="S18" s="62" t="s">
        <v>1185</v>
      </c>
      <c r="T18" s="62"/>
      <c r="U18" s="62"/>
      <c r="V18" s="62"/>
      <c r="W18" s="62"/>
      <c r="X18" s="62"/>
      <c r="Y18" s="62"/>
      <c r="Z18" s="62"/>
      <c r="AA18" s="62"/>
      <c r="AB18" s="62"/>
      <c r="AC18" s="62"/>
      <c r="AD18" s="62"/>
      <c r="AE18" s="62"/>
      <c r="AF18" s="62"/>
      <c r="AG18" s="62"/>
      <c r="AH18" s="62"/>
      <c r="AI18" s="62"/>
      <c r="AJ18" s="62"/>
      <c r="AK18" s="109"/>
      <c r="AL18" s="63"/>
      <c r="AM18" s="63"/>
      <c r="AN18" s="63"/>
      <c r="AO18" s="124"/>
      <c r="AP18" s="62"/>
      <c r="AQ18" s="110"/>
      <c r="AR18" s="62"/>
      <c r="AS18" s="62"/>
      <c r="AT18" s="62"/>
    </row>
    <row r="19" spans="1:46" ht="12" customHeight="1">
      <c r="A19" s="1847"/>
      <c r="B19" s="124"/>
      <c r="C19" s="62"/>
      <c r="D19" s="62"/>
      <c r="E19" s="107"/>
      <c r="F19" s="124"/>
      <c r="G19" s="62"/>
      <c r="H19" s="107"/>
      <c r="I19" s="124"/>
      <c r="J19" s="62"/>
      <c r="K19" s="62"/>
      <c r="L19" s="107"/>
      <c r="M19" s="124"/>
      <c r="N19" s="62"/>
      <c r="O19" s="62"/>
      <c r="P19" s="107"/>
      <c r="Q19" s="62"/>
      <c r="R19" s="62"/>
      <c r="S19" s="62" t="s">
        <v>1186</v>
      </c>
      <c r="T19" s="62"/>
      <c r="U19" s="1699"/>
      <c r="V19" s="1699"/>
      <c r="W19" s="1699"/>
      <c r="X19" s="62" t="s">
        <v>1507</v>
      </c>
      <c r="Y19" s="62"/>
      <c r="Z19" s="62"/>
      <c r="AA19" s="62"/>
      <c r="AB19" s="62"/>
      <c r="AC19" s="62"/>
      <c r="AD19" s="62"/>
      <c r="AE19" s="62"/>
      <c r="AF19" s="62"/>
      <c r="AG19" s="62"/>
      <c r="AH19" s="62"/>
      <c r="AI19" s="62"/>
      <c r="AJ19" s="62"/>
      <c r="AK19" s="109"/>
      <c r="AL19" s="63"/>
      <c r="AM19" s="63"/>
      <c r="AN19" s="63"/>
      <c r="AO19" s="124"/>
      <c r="AP19" s="62"/>
      <c r="AQ19" s="110"/>
      <c r="AR19" s="62"/>
      <c r="AS19" s="62"/>
      <c r="AT19" s="62"/>
    </row>
    <row r="20" spans="1:46" ht="12" customHeight="1">
      <c r="A20" s="1847"/>
      <c r="B20" s="124"/>
      <c r="C20" s="62"/>
      <c r="D20" s="62"/>
      <c r="E20" s="107"/>
      <c r="F20" s="124"/>
      <c r="G20" s="62"/>
      <c r="H20" s="107"/>
      <c r="I20" s="124"/>
      <c r="J20" s="62"/>
      <c r="K20" s="62"/>
      <c r="L20" s="107"/>
      <c r="M20" s="124"/>
      <c r="N20" s="62"/>
      <c r="O20" s="62"/>
      <c r="P20" s="107"/>
      <c r="Q20" s="62"/>
      <c r="R20" s="694" t="s">
        <v>1508</v>
      </c>
      <c r="S20" s="62" t="s">
        <v>900</v>
      </c>
      <c r="T20" s="62"/>
      <c r="U20" s="62"/>
      <c r="V20" s="62"/>
      <c r="W20" s="62"/>
      <c r="X20" s="62"/>
      <c r="Y20" s="62"/>
      <c r="Z20" s="62"/>
      <c r="AA20" s="62"/>
      <c r="AB20" s="62"/>
      <c r="AC20" s="62"/>
      <c r="AD20" s="62"/>
      <c r="AE20" s="62"/>
      <c r="AF20" s="62"/>
      <c r="AG20" s="62"/>
      <c r="AH20" s="62"/>
      <c r="AI20" s="62"/>
      <c r="AJ20" s="62"/>
      <c r="AK20" s="109"/>
      <c r="AL20" s="63"/>
      <c r="AM20" s="63"/>
      <c r="AN20" s="63"/>
      <c r="AO20" s="124"/>
      <c r="AP20" s="62"/>
      <c r="AQ20" s="110"/>
      <c r="AR20" s="62"/>
      <c r="AS20" s="62"/>
      <c r="AT20" s="62"/>
    </row>
    <row r="21" spans="1:46" ht="12" customHeight="1">
      <c r="A21" s="1847"/>
      <c r="B21" s="124"/>
      <c r="C21" s="62"/>
      <c r="D21" s="62"/>
      <c r="E21" s="107"/>
      <c r="F21" s="124"/>
      <c r="G21" s="62"/>
      <c r="H21" s="107"/>
      <c r="I21" s="124"/>
      <c r="J21" s="62"/>
      <c r="K21" s="62"/>
      <c r="L21" s="107"/>
      <c r="M21" s="124"/>
      <c r="N21" s="62"/>
      <c r="O21" s="62"/>
      <c r="P21" s="107"/>
      <c r="Q21" s="62"/>
      <c r="R21" s="62"/>
      <c r="S21" s="62" t="s">
        <v>1186</v>
      </c>
      <c r="T21" s="62"/>
      <c r="U21" s="1699"/>
      <c r="V21" s="1699"/>
      <c r="W21" s="1699"/>
      <c r="X21" s="62" t="s">
        <v>1507</v>
      </c>
      <c r="Y21" s="62"/>
      <c r="Z21" s="62" t="s">
        <v>1187</v>
      </c>
      <c r="AA21" s="62"/>
      <c r="AB21" s="62"/>
      <c r="AC21" s="1699"/>
      <c r="AD21" s="1699"/>
      <c r="AE21" s="1699"/>
      <c r="AF21" s="62" t="s">
        <v>1509</v>
      </c>
      <c r="AG21" s="62"/>
      <c r="AH21" s="62"/>
      <c r="AI21" s="62"/>
      <c r="AJ21" s="62"/>
      <c r="AK21" s="109"/>
      <c r="AL21" s="63"/>
      <c r="AM21" s="63"/>
      <c r="AN21" s="63"/>
      <c r="AO21" s="124"/>
      <c r="AP21" s="62"/>
      <c r="AQ21" s="110"/>
      <c r="AR21" s="62"/>
      <c r="AS21" s="62"/>
      <c r="AT21" s="62"/>
    </row>
    <row r="22" spans="1:46" ht="12" customHeight="1">
      <c r="A22" s="1847"/>
      <c r="B22" s="124"/>
      <c r="C22" s="62"/>
      <c r="D22" s="62"/>
      <c r="E22" s="107"/>
      <c r="F22" s="124"/>
      <c r="G22" s="62"/>
      <c r="H22" s="107"/>
      <c r="I22" s="124"/>
      <c r="J22" s="62"/>
      <c r="K22" s="62"/>
      <c r="L22" s="107"/>
      <c r="M22" s="124"/>
      <c r="N22" s="62"/>
      <c r="O22" s="62"/>
      <c r="P22" s="107"/>
      <c r="Q22" s="62"/>
      <c r="R22" s="694" t="s">
        <v>1510</v>
      </c>
      <c r="S22" s="62" t="s">
        <v>1188</v>
      </c>
      <c r="T22" s="62"/>
      <c r="U22" s="62"/>
      <c r="V22" s="62"/>
      <c r="W22" s="62"/>
      <c r="X22" s="62"/>
      <c r="Y22" s="62"/>
      <c r="Z22" s="62"/>
      <c r="AA22" s="62"/>
      <c r="AB22" s="62"/>
      <c r="AC22" s="62"/>
      <c r="AD22" s="62"/>
      <c r="AE22" s="62"/>
      <c r="AF22" s="62"/>
      <c r="AG22" s="62"/>
      <c r="AH22" s="62"/>
      <c r="AI22" s="62"/>
      <c r="AJ22" s="62"/>
      <c r="AK22" s="109"/>
      <c r="AL22" s="63"/>
      <c r="AM22" s="63"/>
      <c r="AN22" s="63"/>
      <c r="AO22" s="124"/>
      <c r="AP22" s="62"/>
      <c r="AQ22" s="110"/>
      <c r="AR22" s="62"/>
      <c r="AS22" s="62"/>
      <c r="AT22" s="62"/>
    </row>
    <row r="23" spans="1:46" ht="12" customHeight="1">
      <c r="A23" s="1847"/>
      <c r="B23" s="124"/>
      <c r="C23" s="62"/>
      <c r="D23" s="62"/>
      <c r="E23" s="107"/>
      <c r="F23" s="124"/>
      <c r="G23" s="62"/>
      <c r="H23" s="107"/>
      <c r="I23" s="124"/>
      <c r="J23" s="62"/>
      <c r="K23" s="62"/>
      <c r="L23" s="107"/>
      <c r="M23" s="124"/>
      <c r="N23" s="62"/>
      <c r="O23" s="62"/>
      <c r="P23" s="107"/>
      <c r="Q23" s="62"/>
      <c r="R23" s="62"/>
      <c r="S23" s="62" t="s">
        <v>1186</v>
      </c>
      <c r="T23" s="62"/>
      <c r="U23" s="1699"/>
      <c r="V23" s="1699"/>
      <c r="W23" s="1699"/>
      <c r="X23" s="62" t="s">
        <v>1507</v>
      </c>
      <c r="Y23" s="62"/>
      <c r="Z23" s="62" t="s">
        <v>1187</v>
      </c>
      <c r="AA23" s="62"/>
      <c r="AB23" s="62"/>
      <c r="AC23" s="1699"/>
      <c r="AD23" s="1699"/>
      <c r="AE23" s="1699"/>
      <c r="AF23" s="62" t="s">
        <v>1509</v>
      </c>
      <c r="AG23" s="62"/>
      <c r="AH23" s="62"/>
      <c r="AI23" s="62"/>
      <c r="AJ23" s="62"/>
      <c r="AK23" s="109"/>
      <c r="AL23" s="63"/>
      <c r="AM23" s="63"/>
      <c r="AN23" s="63"/>
      <c r="AO23" s="124"/>
      <c r="AP23" s="62"/>
      <c r="AQ23" s="110"/>
      <c r="AR23" s="62"/>
      <c r="AS23" s="62"/>
      <c r="AT23" s="62"/>
    </row>
    <row r="24" spans="1:46" ht="12" customHeight="1">
      <c r="A24" s="1847"/>
      <c r="B24" s="124"/>
      <c r="C24" s="62"/>
      <c r="D24" s="62"/>
      <c r="E24" s="107"/>
      <c r="F24" s="124"/>
      <c r="G24" s="62"/>
      <c r="H24" s="107"/>
      <c r="I24" s="124"/>
      <c r="J24" s="62"/>
      <c r="K24" s="62"/>
      <c r="L24" s="107"/>
      <c r="M24" s="124"/>
      <c r="N24" s="62"/>
      <c r="O24" s="62"/>
      <c r="P24" s="107"/>
      <c r="Q24" s="62"/>
      <c r="R24" s="694" t="s">
        <v>1510</v>
      </c>
      <c r="S24" s="62" t="s">
        <v>1511</v>
      </c>
      <c r="T24" s="62"/>
      <c r="U24" s="62"/>
      <c r="V24" s="62"/>
      <c r="W24" s="62"/>
      <c r="X24" s="62"/>
      <c r="Y24" s="62"/>
      <c r="Z24" s="62"/>
      <c r="AA24" s="62"/>
      <c r="AB24" s="62"/>
      <c r="AC24" s="62"/>
      <c r="AD24" s="62"/>
      <c r="AE24" s="62"/>
      <c r="AF24" s="62"/>
      <c r="AG24" s="62"/>
      <c r="AH24" s="62"/>
      <c r="AI24" s="62"/>
      <c r="AJ24" s="62"/>
      <c r="AK24" s="109"/>
      <c r="AL24" s="63"/>
      <c r="AM24" s="63"/>
      <c r="AN24" s="63"/>
      <c r="AO24" s="124"/>
      <c r="AP24" s="62"/>
      <c r="AQ24" s="110"/>
      <c r="AR24" s="62"/>
      <c r="AS24" s="62"/>
      <c r="AT24" s="62"/>
    </row>
    <row r="25" spans="1:46" ht="12" customHeight="1">
      <c r="A25" s="1847"/>
      <c r="B25" s="124"/>
      <c r="C25" s="62"/>
      <c r="D25" s="62"/>
      <c r="E25" s="107"/>
      <c r="F25" s="124"/>
      <c r="G25" s="62"/>
      <c r="H25" s="107"/>
      <c r="I25" s="124"/>
      <c r="J25" s="62"/>
      <c r="K25" s="62"/>
      <c r="L25" s="107"/>
      <c r="M25" s="124"/>
      <c r="N25" s="62"/>
      <c r="O25" s="62"/>
      <c r="P25" s="107"/>
      <c r="Q25" s="62"/>
      <c r="R25" s="62"/>
      <c r="S25" s="62" t="s">
        <v>1186</v>
      </c>
      <c r="T25" s="62"/>
      <c r="U25" s="1699"/>
      <c r="V25" s="1699"/>
      <c r="W25" s="1699"/>
      <c r="X25" s="62" t="s">
        <v>1507</v>
      </c>
      <c r="Y25" s="62"/>
      <c r="Z25" s="62" t="s">
        <v>1187</v>
      </c>
      <c r="AA25" s="62"/>
      <c r="AB25" s="62"/>
      <c r="AC25" s="1699"/>
      <c r="AD25" s="1699"/>
      <c r="AE25" s="1699"/>
      <c r="AF25" s="62" t="s">
        <v>1509</v>
      </c>
      <c r="AG25" s="62"/>
      <c r="AH25" s="62"/>
      <c r="AI25" s="62"/>
      <c r="AJ25" s="62"/>
      <c r="AK25" s="109"/>
      <c r="AL25" s="63"/>
      <c r="AM25" s="63"/>
      <c r="AN25" s="63"/>
      <c r="AO25" s="124"/>
      <c r="AP25" s="62"/>
      <c r="AQ25" s="110"/>
      <c r="AR25" s="62"/>
      <c r="AS25" s="62"/>
      <c r="AT25" s="62"/>
    </row>
    <row r="26" spans="1:46" ht="12" customHeight="1">
      <c r="A26" s="1847"/>
      <c r="B26" s="124"/>
      <c r="C26" s="62"/>
      <c r="D26" s="62"/>
      <c r="E26" s="107"/>
      <c r="F26" s="124"/>
      <c r="G26" s="62"/>
      <c r="H26" s="107"/>
      <c r="I26" s="124"/>
      <c r="J26" s="62"/>
      <c r="K26" s="62"/>
      <c r="L26" s="107"/>
      <c r="M26" s="124"/>
      <c r="N26" s="62"/>
      <c r="O26" s="62"/>
      <c r="P26" s="107"/>
      <c r="Q26" s="62"/>
      <c r="R26" s="694" t="s">
        <v>1510</v>
      </c>
      <c r="S26" s="62" t="s">
        <v>1189</v>
      </c>
      <c r="T26" s="62"/>
      <c r="U26" s="62"/>
      <c r="V26" s="62"/>
      <c r="W26" s="62"/>
      <c r="X26" s="62"/>
      <c r="Y26" s="62"/>
      <c r="Z26" s="62"/>
      <c r="AA26" s="62"/>
      <c r="AB26" s="62"/>
      <c r="AC26" s="62"/>
      <c r="AD26" s="62"/>
      <c r="AE26" s="62"/>
      <c r="AF26" s="62"/>
      <c r="AG26" s="62"/>
      <c r="AH26" s="62"/>
      <c r="AI26" s="62"/>
      <c r="AJ26" s="62"/>
      <c r="AK26" s="109"/>
      <c r="AL26" s="63"/>
      <c r="AM26" s="63"/>
      <c r="AN26" s="63"/>
      <c r="AO26" s="124"/>
      <c r="AP26" s="62"/>
      <c r="AQ26" s="110"/>
      <c r="AR26" s="62"/>
      <c r="AS26" s="62"/>
      <c r="AT26" s="62"/>
    </row>
    <row r="27" spans="1:46" ht="12" customHeight="1">
      <c r="A27" s="1847"/>
      <c r="B27" s="124"/>
      <c r="C27" s="62"/>
      <c r="D27" s="62"/>
      <c r="E27" s="107"/>
      <c r="F27" s="124"/>
      <c r="G27" s="62"/>
      <c r="H27" s="107"/>
      <c r="I27" s="124"/>
      <c r="J27" s="62"/>
      <c r="K27" s="62"/>
      <c r="L27" s="107"/>
      <c r="M27" s="124"/>
      <c r="N27" s="62"/>
      <c r="O27" s="62"/>
      <c r="P27" s="107"/>
      <c r="Q27" s="62"/>
      <c r="R27" s="62"/>
      <c r="S27" s="62" t="s">
        <v>1186</v>
      </c>
      <c r="T27" s="62"/>
      <c r="U27" s="1699"/>
      <c r="V27" s="1699"/>
      <c r="W27" s="1699"/>
      <c r="X27" s="62" t="s">
        <v>1507</v>
      </c>
      <c r="Y27" s="62"/>
      <c r="Z27" s="62" t="s">
        <v>1187</v>
      </c>
      <c r="AA27" s="62"/>
      <c r="AB27" s="62"/>
      <c r="AC27" s="1699"/>
      <c r="AD27" s="1699"/>
      <c r="AE27" s="1699"/>
      <c r="AF27" s="62" t="s">
        <v>1509</v>
      </c>
      <c r="AG27" s="62"/>
      <c r="AH27" s="62"/>
      <c r="AI27" s="62"/>
      <c r="AJ27" s="62"/>
      <c r="AK27" s="109"/>
      <c r="AL27" s="63"/>
      <c r="AM27" s="63"/>
      <c r="AN27" s="63"/>
      <c r="AO27" s="124"/>
      <c r="AP27" s="62"/>
      <c r="AQ27" s="110"/>
      <c r="AR27" s="62"/>
      <c r="AS27" s="62"/>
      <c r="AT27" s="62"/>
    </row>
    <row r="28" spans="1:46" ht="12" customHeight="1">
      <c r="A28" s="1847"/>
      <c r="B28" s="124"/>
      <c r="C28" s="62"/>
      <c r="D28" s="62"/>
      <c r="E28" s="107"/>
      <c r="F28" s="124"/>
      <c r="G28" s="62"/>
      <c r="H28" s="107"/>
      <c r="I28" s="124"/>
      <c r="J28" s="62"/>
      <c r="K28" s="62"/>
      <c r="L28" s="107"/>
      <c r="M28" s="124"/>
      <c r="N28" s="62"/>
      <c r="O28" s="62"/>
      <c r="P28" s="107"/>
      <c r="Q28" s="62"/>
      <c r="R28" s="694" t="s">
        <v>1510</v>
      </c>
      <c r="S28" s="62" t="s">
        <v>1190</v>
      </c>
      <c r="T28" s="62"/>
      <c r="U28" s="62"/>
      <c r="V28" s="62"/>
      <c r="W28" s="62"/>
      <c r="X28" s="62"/>
      <c r="Y28" s="62"/>
      <c r="Z28" s="62"/>
      <c r="AA28" s="62"/>
      <c r="AB28" s="62"/>
      <c r="AC28" s="62"/>
      <c r="AD28" s="62"/>
      <c r="AE28" s="62"/>
      <c r="AF28" s="62"/>
      <c r="AG28" s="62"/>
      <c r="AH28" s="62"/>
      <c r="AI28" s="62"/>
      <c r="AJ28" s="62"/>
      <c r="AK28" s="109"/>
      <c r="AL28" s="63"/>
      <c r="AM28" s="63"/>
      <c r="AN28" s="63"/>
      <c r="AO28" s="124"/>
      <c r="AP28" s="62"/>
      <c r="AQ28" s="110"/>
      <c r="AR28" s="62"/>
      <c r="AS28" s="62"/>
      <c r="AT28" s="62"/>
    </row>
    <row r="29" spans="1:46" ht="12" customHeight="1">
      <c r="A29" s="1847"/>
      <c r="B29" s="124"/>
      <c r="C29" s="62"/>
      <c r="D29" s="62"/>
      <c r="E29" s="107"/>
      <c r="F29" s="124"/>
      <c r="G29" s="62"/>
      <c r="H29" s="107"/>
      <c r="I29" s="124"/>
      <c r="J29" s="62"/>
      <c r="K29" s="62"/>
      <c r="L29" s="107"/>
      <c r="M29" s="124"/>
      <c r="N29" s="62"/>
      <c r="O29" s="62"/>
      <c r="P29" s="107"/>
      <c r="Q29" s="62"/>
      <c r="R29" s="62"/>
      <c r="S29" s="62" t="s">
        <v>1186</v>
      </c>
      <c r="T29" s="62"/>
      <c r="U29" s="1699"/>
      <c r="V29" s="1699"/>
      <c r="W29" s="1699"/>
      <c r="X29" s="62" t="s">
        <v>1507</v>
      </c>
      <c r="Y29" s="62"/>
      <c r="Z29" s="62" t="s">
        <v>1187</v>
      </c>
      <c r="AA29" s="62"/>
      <c r="AB29" s="62"/>
      <c r="AC29" s="1699"/>
      <c r="AD29" s="1699"/>
      <c r="AE29" s="1699"/>
      <c r="AF29" s="62" t="s">
        <v>1509</v>
      </c>
      <c r="AG29" s="62"/>
      <c r="AH29" s="62"/>
      <c r="AI29" s="62"/>
      <c r="AJ29" s="62"/>
      <c r="AK29" s="109"/>
      <c r="AL29" s="63"/>
      <c r="AM29" s="63"/>
      <c r="AN29" s="63"/>
      <c r="AO29" s="124"/>
      <c r="AP29" s="62"/>
      <c r="AQ29" s="110"/>
      <c r="AR29" s="62"/>
      <c r="AS29" s="62"/>
      <c r="AT29" s="62"/>
    </row>
    <row r="30" spans="1:46" ht="12" customHeight="1">
      <c r="A30" s="1847"/>
      <c r="B30" s="124"/>
      <c r="C30" s="62"/>
      <c r="D30" s="62"/>
      <c r="E30" s="107"/>
      <c r="F30" s="124"/>
      <c r="G30" s="62"/>
      <c r="H30" s="107"/>
      <c r="I30" s="124"/>
      <c r="J30" s="62"/>
      <c r="K30" s="62"/>
      <c r="L30" s="107"/>
      <c r="M30" s="124"/>
      <c r="N30" s="62"/>
      <c r="O30" s="62"/>
      <c r="P30" s="107"/>
      <c r="Q30" s="62" t="s">
        <v>783</v>
      </c>
      <c r="R30" s="62" t="s">
        <v>1191</v>
      </c>
      <c r="S30" s="62"/>
      <c r="T30" s="62"/>
      <c r="U30" s="62"/>
      <c r="V30" s="62"/>
      <c r="W30" s="62"/>
      <c r="X30" s="62"/>
      <c r="Y30" s="62"/>
      <c r="Z30" s="62"/>
      <c r="AA30" s="62"/>
      <c r="AB30" s="62"/>
      <c r="AC30" s="62"/>
      <c r="AD30" s="62"/>
      <c r="AE30" s="62"/>
      <c r="AF30" s="62"/>
      <c r="AG30" s="62"/>
      <c r="AH30" s="62"/>
      <c r="AI30" s="62"/>
      <c r="AJ30" s="62"/>
      <c r="AK30" s="109"/>
      <c r="AL30" s="63"/>
      <c r="AM30" s="63"/>
      <c r="AN30" s="63"/>
      <c r="AO30" s="124"/>
      <c r="AP30" s="62"/>
      <c r="AQ30" s="110"/>
      <c r="AR30" s="62"/>
      <c r="AS30" s="62"/>
      <c r="AT30" s="62"/>
    </row>
    <row r="31" spans="1:46" ht="12" customHeight="1">
      <c r="A31" s="1847"/>
      <c r="B31" s="124"/>
      <c r="C31" s="62"/>
      <c r="D31" s="62"/>
      <c r="E31" s="107"/>
      <c r="F31" s="124"/>
      <c r="G31" s="62"/>
      <c r="H31" s="107"/>
      <c r="I31" s="124"/>
      <c r="J31" s="62"/>
      <c r="K31" s="62"/>
      <c r="L31" s="107"/>
      <c r="M31" s="124"/>
      <c r="N31" s="62"/>
      <c r="O31" s="62"/>
      <c r="P31" s="107"/>
      <c r="Q31" s="62"/>
      <c r="R31" s="694" t="s">
        <v>1372</v>
      </c>
      <c r="S31" s="62" t="s">
        <v>1192</v>
      </c>
      <c r="T31" s="62"/>
      <c r="U31" s="62"/>
      <c r="V31" s="62"/>
      <c r="W31" s="62"/>
      <c r="X31" s="62"/>
      <c r="Y31" s="62"/>
      <c r="Z31" s="62" t="s">
        <v>1186</v>
      </c>
      <c r="AA31" s="62"/>
      <c r="AB31" s="1699"/>
      <c r="AC31" s="1699"/>
      <c r="AD31" s="1699"/>
      <c r="AE31" s="62" t="s">
        <v>1507</v>
      </c>
      <c r="AF31" s="62"/>
      <c r="AG31" s="62"/>
      <c r="AH31" s="62"/>
      <c r="AI31" s="62"/>
      <c r="AJ31" s="62"/>
      <c r="AK31" s="109"/>
      <c r="AL31" s="63"/>
      <c r="AM31" s="63"/>
      <c r="AN31" s="63"/>
      <c r="AO31" s="124"/>
      <c r="AP31" s="62"/>
      <c r="AQ31" s="110"/>
      <c r="AR31" s="62"/>
      <c r="AS31" s="62"/>
      <c r="AT31" s="62"/>
    </row>
    <row r="32" spans="1:46" ht="12" customHeight="1">
      <c r="A32" s="1847"/>
      <c r="B32" s="124"/>
      <c r="C32" s="62"/>
      <c r="D32" s="62"/>
      <c r="E32" s="107"/>
      <c r="F32" s="124"/>
      <c r="G32" s="62"/>
      <c r="H32" s="107"/>
      <c r="I32" s="124"/>
      <c r="J32" s="62"/>
      <c r="K32" s="62"/>
      <c r="L32" s="107"/>
      <c r="M32" s="127"/>
      <c r="N32" s="116"/>
      <c r="O32" s="116"/>
      <c r="P32" s="157"/>
      <c r="Q32" s="62"/>
      <c r="R32" s="694" t="s">
        <v>1508</v>
      </c>
      <c r="S32" s="62" t="s">
        <v>1193</v>
      </c>
      <c r="T32" s="62"/>
      <c r="U32" s="62"/>
      <c r="V32" s="62"/>
      <c r="W32" s="62"/>
      <c r="X32" s="62"/>
      <c r="Y32" s="62"/>
      <c r="Z32" s="62" t="s">
        <v>1186</v>
      </c>
      <c r="AA32" s="62"/>
      <c r="AB32" s="1699"/>
      <c r="AC32" s="1699"/>
      <c r="AD32" s="1699"/>
      <c r="AE32" s="62" t="s">
        <v>1507</v>
      </c>
      <c r="AF32" s="62"/>
      <c r="AG32" s="62"/>
      <c r="AH32" s="62"/>
      <c r="AI32" s="62"/>
      <c r="AJ32" s="62"/>
      <c r="AK32" s="109"/>
      <c r="AL32" s="63"/>
      <c r="AM32" s="63"/>
      <c r="AN32" s="63"/>
      <c r="AO32" s="127"/>
      <c r="AP32" s="116"/>
      <c r="AQ32" s="119"/>
      <c r="AR32" s="62"/>
      <c r="AS32" s="62"/>
      <c r="AT32" s="62"/>
    </row>
    <row r="33" spans="1:46" ht="12" customHeight="1">
      <c r="A33" s="1847"/>
      <c r="B33" s="124"/>
      <c r="C33" s="62"/>
      <c r="D33" s="62"/>
      <c r="E33" s="107"/>
      <c r="F33" s="124"/>
      <c r="G33" s="62"/>
      <c r="H33" s="107"/>
      <c r="I33" s="124"/>
      <c r="J33" s="62"/>
      <c r="K33" s="62"/>
      <c r="L33" s="107"/>
      <c r="M33" s="143" t="s">
        <v>1194</v>
      </c>
      <c r="N33" s="113"/>
      <c r="O33" s="113"/>
      <c r="P33" s="115"/>
      <c r="Q33" s="113" t="s">
        <v>289</v>
      </c>
      <c r="R33" s="113" t="s">
        <v>1195</v>
      </c>
      <c r="S33" s="113"/>
      <c r="T33" s="113"/>
      <c r="U33" s="113"/>
      <c r="V33" s="113"/>
      <c r="W33" s="113"/>
      <c r="X33" s="113"/>
      <c r="Y33" s="113"/>
      <c r="Z33" s="113"/>
      <c r="AA33" s="113"/>
      <c r="AB33" s="113"/>
      <c r="AC33" s="113"/>
      <c r="AD33" s="113"/>
      <c r="AE33" s="113"/>
      <c r="AF33" s="113"/>
      <c r="AG33" s="113"/>
      <c r="AH33" s="113"/>
      <c r="AI33" s="113"/>
      <c r="AJ33" s="113"/>
      <c r="AK33" s="696" t="s">
        <v>1085</v>
      </c>
      <c r="AL33" s="158" t="s">
        <v>1018</v>
      </c>
      <c r="AM33" s="158"/>
      <c r="AN33" s="158"/>
      <c r="AO33" s="143"/>
      <c r="AP33" s="113"/>
      <c r="AQ33" s="537"/>
      <c r="AR33" s="62"/>
      <c r="AS33" s="62"/>
      <c r="AT33" s="62"/>
    </row>
    <row r="34" spans="1:46" ht="12" customHeight="1">
      <c r="A34" s="1847"/>
      <c r="B34" s="124"/>
      <c r="C34" s="62"/>
      <c r="D34" s="62"/>
      <c r="E34" s="107"/>
      <c r="F34" s="124"/>
      <c r="G34" s="62"/>
      <c r="H34" s="107"/>
      <c r="I34" s="124"/>
      <c r="J34" s="62"/>
      <c r="K34" s="62"/>
      <c r="L34" s="107"/>
      <c r="M34" s="124"/>
      <c r="N34" s="62"/>
      <c r="O34" s="62"/>
      <c r="P34" s="107"/>
      <c r="Q34" s="62"/>
      <c r="R34" s="694" t="s">
        <v>953</v>
      </c>
      <c r="S34" s="62" t="s">
        <v>1196</v>
      </c>
      <c r="T34" s="62"/>
      <c r="U34" s="62"/>
      <c r="V34" s="62"/>
      <c r="W34" s="62"/>
      <c r="X34" s="62"/>
      <c r="Y34" s="62"/>
      <c r="Z34" s="62"/>
      <c r="AA34" s="62"/>
      <c r="AB34" s="62"/>
      <c r="AC34" s="62"/>
      <c r="AD34" s="62"/>
      <c r="AE34" s="62"/>
      <c r="AF34" s="62"/>
      <c r="AG34" s="62"/>
      <c r="AH34" s="62"/>
      <c r="AI34" s="62"/>
      <c r="AJ34" s="62"/>
      <c r="AK34" s="693" t="s">
        <v>1085</v>
      </c>
      <c r="AL34" s="63" t="s">
        <v>393</v>
      </c>
      <c r="AM34" s="63"/>
      <c r="AN34" s="63"/>
      <c r="AO34" s="124"/>
      <c r="AP34" s="62"/>
      <c r="AQ34" s="110"/>
      <c r="AR34" s="62"/>
      <c r="AS34" s="62"/>
      <c r="AT34" s="62"/>
    </row>
    <row r="35" spans="1:46" ht="12" customHeight="1">
      <c r="A35" s="1847"/>
      <c r="B35" s="124"/>
      <c r="C35" s="62"/>
      <c r="D35" s="62"/>
      <c r="E35" s="107"/>
      <c r="F35" s="124"/>
      <c r="G35" s="62"/>
      <c r="H35" s="107"/>
      <c r="I35" s="124"/>
      <c r="J35" s="62"/>
      <c r="K35" s="62"/>
      <c r="L35" s="107"/>
      <c r="M35" s="124"/>
      <c r="N35" s="62"/>
      <c r="O35" s="62"/>
      <c r="P35" s="107"/>
      <c r="Q35" s="62" t="s">
        <v>289</v>
      </c>
      <c r="R35" s="62" t="s">
        <v>1197</v>
      </c>
      <c r="S35" s="62"/>
      <c r="T35" s="62"/>
      <c r="U35" s="62"/>
      <c r="V35" s="62"/>
      <c r="W35" s="62"/>
      <c r="X35" s="62"/>
      <c r="Y35" s="62"/>
      <c r="Z35" s="62"/>
      <c r="AA35" s="62"/>
      <c r="AB35" s="62"/>
      <c r="AC35" s="62"/>
      <c r="AD35" s="62"/>
      <c r="AE35" s="62"/>
      <c r="AF35" s="62"/>
      <c r="AG35" s="62"/>
      <c r="AH35" s="62"/>
      <c r="AI35" s="62"/>
      <c r="AJ35" s="62"/>
      <c r="AK35" s="693" t="s">
        <v>1085</v>
      </c>
      <c r="AL35" s="63" t="s">
        <v>362</v>
      </c>
      <c r="AM35" s="63"/>
      <c r="AN35" s="63"/>
      <c r="AO35" s="124"/>
      <c r="AP35" s="62"/>
      <c r="AQ35" s="110"/>
      <c r="AR35" s="62"/>
      <c r="AS35" s="62"/>
      <c r="AT35" s="62"/>
    </row>
    <row r="36" spans="1:46" ht="12" customHeight="1">
      <c r="A36" s="1847"/>
      <c r="B36" s="124"/>
      <c r="C36" s="62"/>
      <c r="D36" s="62"/>
      <c r="E36" s="107"/>
      <c r="F36" s="124"/>
      <c r="G36" s="62"/>
      <c r="H36" s="107"/>
      <c r="I36" s="124"/>
      <c r="J36" s="62"/>
      <c r="K36" s="62"/>
      <c r="L36" s="107"/>
      <c r="M36" s="124"/>
      <c r="N36" s="62"/>
      <c r="O36" s="62"/>
      <c r="P36" s="107"/>
      <c r="Q36" s="62"/>
      <c r="R36" s="694" t="s">
        <v>538</v>
      </c>
      <c r="S36" s="62" t="s">
        <v>1198</v>
      </c>
      <c r="T36" s="62"/>
      <c r="U36" s="62"/>
      <c r="V36" s="62"/>
      <c r="W36" s="62"/>
      <c r="X36" s="62"/>
      <c r="Y36" s="62"/>
      <c r="Z36" s="62"/>
      <c r="AA36" s="62"/>
      <c r="AB36" s="62"/>
      <c r="AC36" s="62"/>
      <c r="AD36" s="62"/>
      <c r="AE36" s="62"/>
      <c r="AF36" s="62"/>
      <c r="AG36" s="62"/>
      <c r="AH36" s="62"/>
      <c r="AI36" s="62"/>
      <c r="AJ36" s="62"/>
      <c r="AK36" s="693" t="s">
        <v>1085</v>
      </c>
      <c r="AL36" s="573" t="s">
        <v>489</v>
      </c>
      <c r="AM36" s="63"/>
      <c r="AN36" s="63"/>
      <c r="AO36" s="124"/>
      <c r="AP36" s="62"/>
      <c r="AQ36" s="110"/>
      <c r="AR36" s="62"/>
      <c r="AS36" s="62"/>
      <c r="AT36" s="62"/>
    </row>
    <row r="37" spans="1:46" ht="12" customHeight="1">
      <c r="A37" s="1847"/>
      <c r="B37" s="124"/>
      <c r="C37" s="62"/>
      <c r="D37" s="62"/>
      <c r="E37" s="107"/>
      <c r="F37" s="124"/>
      <c r="G37" s="62"/>
      <c r="H37" s="107"/>
      <c r="I37" s="124"/>
      <c r="J37" s="62"/>
      <c r="K37" s="62"/>
      <c r="L37" s="107"/>
      <c r="M37" s="124"/>
      <c r="N37" s="62"/>
      <c r="O37" s="62"/>
      <c r="P37" s="107"/>
      <c r="Q37" s="62"/>
      <c r="R37" s="62"/>
      <c r="S37" s="62" t="s">
        <v>1199</v>
      </c>
      <c r="T37" s="62"/>
      <c r="U37" s="62"/>
      <c r="V37" s="62"/>
      <c r="W37" s="62"/>
      <c r="X37" s="62"/>
      <c r="Y37" s="62"/>
      <c r="Z37" s="62"/>
      <c r="AA37" s="62"/>
      <c r="AB37" s="62"/>
      <c r="AC37" s="62"/>
      <c r="AD37" s="62"/>
      <c r="AE37" s="62"/>
      <c r="AF37" s="62"/>
      <c r="AG37" s="62"/>
      <c r="AH37" s="62"/>
      <c r="AI37" s="62"/>
      <c r="AJ37" s="62"/>
      <c r="AK37" s="109"/>
      <c r="AL37" s="63"/>
      <c r="AM37" s="63"/>
      <c r="AN37" s="63"/>
      <c r="AO37" s="124"/>
      <c r="AP37" s="62"/>
      <c r="AQ37" s="110"/>
      <c r="AR37" s="62"/>
      <c r="AS37" s="62"/>
      <c r="AT37" s="62"/>
    </row>
    <row r="38" spans="1:46" ht="12" customHeight="1">
      <c r="A38" s="1847"/>
      <c r="B38" s="124"/>
      <c r="C38" s="62"/>
      <c r="D38" s="62"/>
      <c r="E38" s="107"/>
      <c r="F38" s="124"/>
      <c r="G38" s="62"/>
      <c r="H38" s="107"/>
      <c r="I38" s="124"/>
      <c r="J38" s="62"/>
      <c r="K38" s="62"/>
      <c r="L38" s="107"/>
      <c r="M38" s="124"/>
      <c r="N38" s="62"/>
      <c r="O38" s="62"/>
      <c r="P38" s="107"/>
      <c r="Q38" s="62" t="s">
        <v>411</v>
      </c>
      <c r="R38" s="62" t="s">
        <v>646</v>
      </c>
      <c r="S38" s="62"/>
      <c r="T38" s="62"/>
      <c r="U38" s="62"/>
      <c r="V38" s="62"/>
      <c r="W38" s="62"/>
      <c r="X38" s="62"/>
      <c r="Y38" s="62" t="s">
        <v>647</v>
      </c>
      <c r="Z38" s="694" t="s">
        <v>1032</v>
      </c>
      <c r="AA38" s="62"/>
      <c r="AB38" s="62"/>
      <c r="AC38" s="63"/>
      <c r="AD38" s="62"/>
      <c r="AE38" s="62"/>
      <c r="AF38" s="62"/>
      <c r="AG38" s="62"/>
      <c r="AH38" s="62"/>
      <c r="AI38" s="62"/>
      <c r="AJ38" s="62"/>
      <c r="AK38" s="109"/>
      <c r="AL38" s="63"/>
      <c r="AM38" s="63"/>
      <c r="AN38" s="63"/>
      <c r="AO38" s="124"/>
      <c r="AP38" s="62"/>
      <c r="AQ38" s="110"/>
      <c r="AR38" s="62"/>
      <c r="AS38" s="62"/>
      <c r="AT38" s="62"/>
    </row>
    <row r="39" spans="1:46" ht="12" customHeight="1">
      <c r="A39" s="1847"/>
      <c r="B39" s="124"/>
      <c r="C39" s="62"/>
      <c r="D39" s="62"/>
      <c r="E39" s="107"/>
      <c r="F39" s="124"/>
      <c r="G39" s="62"/>
      <c r="H39" s="107"/>
      <c r="I39" s="124"/>
      <c r="J39" s="62"/>
      <c r="K39" s="62"/>
      <c r="L39" s="107"/>
      <c r="M39" s="127"/>
      <c r="N39" s="116"/>
      <c r="O39" s="116"/>
      <c r="P39" s="157"/>
      <c r="Q39" s="62"/>
      <c r="R39" s="62"/>
      <c r="S39" s="62"/>
      <c r="T39" s="62"/>
      <c r="U39" s="62"/>
      <c r="V39" s="62"/>
      <c r="W39" s="62"/>
      <c r="X39" s="62"/>
      <c r="Y39" s="62" t="s">
        <v>542</v>
      </c>
      <c r="Z39" s="694" t="s">
        <v>1085</v>
      </c>
      <c r="AA39" s="62" t="s">
        <v>1745</v>
      </c>
      <c r="AB39" s="1731"/>
      <c r="AC39" s="1731"/>
      <c r="AD39" s="1731"/>
      <c r="AE39" s="1731"/>
      <c r="AF39" s="1731"/>
      <c r="AG39" s="1731"/>
      <c r="AH39" s="1731"/>
      <c r="AI39" s="1731"/>
      <c r="AJ39" s="62" t="s">
        <v>1512</v>
      </c>
      <c r="AK39" s="109"/>
      <c r="AL39" s="63"/>
      <c r="AM39" s="63"/>
      <c r="AN39" s="63"/>
      <c r="AO39" s="127"/>
      <c r="AP39" s="116"/>
      <c r="AQ39" s="119"/>
      <c r="AR39" s="62"/>
      <c r="AS39" s="62"/>
      <c r="AT39" s="62" t="s">
        <v>648</v>
      </c>
    </row>
    <row r="40" spans="1:46" ht="12" customHeight="1">
      <c r="A40" s="1847"/>
      <c r="B40" s="140" t="s">
        <v>1513</v>
      </c>
      <c r="C40" s="141"/>
      <c r="D40" s="141"/>
      <c r="E40" s="142"/>
      <c r="F40" s="1755"/>
      <c r="G40" s="1756"/>
      <c r="H40" s="1757"/>
      <c r="I40" s="143" t="s">
        <v>485</v>
      </c>
      <c r="J40" s="113"/>
      <c r="K40" s="113"/>
      <c r="L40" s="115"/>
      <c r="M40" s="143" t="s">
        <v>1200</v>
      </c>
      <c r="N40" s="113"/>
      <c r="O40" s="113"/>
      <c r="P40" s="115"/>
      <c r="Q40" s="113"/>
      <c r="R40" s="705" t="s">
        <v>1023</v>
      </c>
      <c r="S40" s="113" t="s">
        <v>173</v>
      </c>
      <c r="T40" s="113"/>
      <c r="U40" s="113"/>
      <c r="V40" s="113"/>
      <c r="W40" s="113"/>
      <c r="X40" s="113"/>
      <c r="Y40" s="113"/>
      <c r="Z40" s="705" t="s">
        <v>1649</v>
      </c>
      <c r="AA40" s="113" t="s">
        <v>174</v>
      </c>
      <c r="AB40" s="113"/>
      <c r="AC40" s="113"/>
      <c r="AD40" s="113"/>
      <c r="AE40" s="113"/>
      <c r="AF40" s="113"/>
      <c r="AG40" s="113"/>
      <c r="AH40" s="113"/>
      <c r="AI40" s="113"/>
      <c r="AJ40" s="113"/>
      <c r="AK40" s="696" t="s">
        <v>1085</v>
      </c>
      <c r="AL40" s="158" t="s">
        <v>655</v>
      </c>
      <c r="AM40" s="158"/>
      <c r="AN40" s="158"/>
      <c r="AO40" s="143"/>
      <c r="AP40" s="113"/>
      <c r="AQ40" s="537"/>
      <c r="AR40" s="62"/>
      <c r="AS40" s="62"/>
      <c r="AT40" s="62"/>
    </row>
    <row r="41" spans="1:46" ht="12" customHeight="1">
      <c r="A41" s="1847"/>
      <c r="B41" s="124" t="s">
        <v>643</v>
      </c>
      <c r="C41" s="62"/>
      <c r="D41" s="62"/>
      <c r="E41" s="107"/>
      <c r="F41" s="124"/>
      <c r="G41" s="62"/>
      <c r="H41" s="107"/>
      <c r="I41" s="124" t="s">
        <v>175</v>
      </c>
      <c r="J41" s="62"/>
      <c r="K41" s="62"/>
      <c r="L41" s="107"/>
      <c r="M41" s="124" t="s">
        <v>1514</v>
      </c>
      <c r="N41" s="62"/>
      <c r="O41" s="62"/>
      <c r="P41" s="107"/>
      <c r="Q41" s="62"/>
      <c r="R41" s="62"/>
      <c r="S41" s="694" t="s">
        <v>1649</v>
      </c>
      <c r="T41" s="62" t="s">
        <v>1515</v>
      </c>
      <c r="U41" s="62"/>
      <c r="V41" s="694" t="s">
        <v>1649</v>
      </c>
      <c r="W41" s="62" t="s">
        <v>1516</v>
      </c>
      <c r="X41" s="62"/>
      <c r="Y41" s="694" t="s">
        <v>1649</v>
      </c>
      <c r="Z41" s="62" t="s">
        <v>1517</v>
      </c>
      <c r="AA41" s="62"/>
      <c r="AB41" s="694" t="s">
        <v>1649</v>
      </c>
      <c r="AC41" s="62" t="s">
        <v>1518</v>
      </c>
      <c r="AD41" s="62"/>
      <c r="AE41" s="694" t="s">
        <v>1649</v>
      </c>
      <c r="AF41" s="62" t="s">
        <v>404</v>
      </c>
      <c r="AG41" s="62"/>
      <c r="AH41" s="62"/>
      <c r="AI41" s="62"/>
      <c r="AJ41" s="62"/>
      <c r="AK41" s="693" t="s">
        <v>1085</v>
      </c>
      <c r="AL41" s="63" t="s">
        <v>1585</v>
      </c>
      <c r="AM41" s="63"/>
      <c r="AN41" s="63"/>
      <c r="AO41" s="124"/>
      <c r="AP41" s="62"/>
      <c r="AQ41" s="110"/>
      <c r="AR41" s="62"/>
      <c r="AS41" s="62"/>
      <c r="AT41" s="62"/>
    </row>
    <row r="42" spans="1:46" ht="12" customHeight="1">
      <c r="A42" s="1847"/>
      <c r="B42" s="124" t="s">
        <v>649</v>
      </c>
      <c r="C42" s="62"/>
      <c r="D42" s="62"/>
      <c r="E42" s="107"/>
      <c r="F42" s="124"/>
      <c r="G42" s="62"/>
      <c r="H42" s="107"/>
      <c r="I42" s="124"/>
      <c r="J42" s="62"/>
      <c r="K42" s="62"/>
      <c r="L42" s="107"/>
      <c r="M42" s="127" t="s">
        <v>177</v>
      </c>
      <c r="N42" s="116"/>
      <c r="O42" s="116"/>
      <c r="P42" s="157"/>
      <c r="Q42" s="62"/>
      <c r="R42" s="694" t="s">
        <v>758</v>
      </c>
      <c r="S42" s="62" t="s">
        <v>178</v>
      </c>
      <c r="T42" s="62"/>
      <c r="U42" s="62"/>
      <c r="V42" s="62"/>
      <c r="W42" s="62"/>
      <c r="X42" s="62"/>
      <c r="Y42" s="62"/>
      <c r="Z42" s="62"/>
      <c r="AA42" s="62"/>
      <c r="AB42" s="62"/>
      <c r="AC42" s="62"/>
      <c r="AD42" s="62"/>
      <c r="AE42" s="62"/>
      <c r="AF42" s="62"/>
      <c r="AG42" s="62"/>
      <c r="AH42" s="62"/>
      <c r="AI42" s="62"/>
      <c r="AJ42" s="62"/>
      <c r="AK42" s="693" t="s">
        <v>1085</v>
      </c>
      <c r="AL42" s="63" t="s">
        <v>1579</v>
      </c>
      <c r="AM42" s="63"/>
      <c r="AN42" s="63"/>
      <c r="AO42" s="124"/>
      <c r="AP42" s="62"/>
      <c r="AQ42" s="110"/>
      <c r="AR42" s="62"/>
      <c r="AS42" s="62"/>
      <c r="AT42" s="62"/>
    </row>
    <row r="43" spans="1:46" ht="12" customHeight="1">
      <c r="A43" s="1847"/>
      <c r="B43" s="124"/>
      <c r="C43" s="62"/>
      <c r="D43" s="62"/>
      <c r="E43" s="107"/>
      <c r="F43" s="1698"/>
      <c r="G43" s="1699"/>
      <c r="H43" s="1700"/>
      <c r="I43" s="124"/>
      <c r="J43" s="62"/>
      <c r="K43" s="62"/>
      <c r="L43" s="107"/>
      <c r="M43" s="143" t="s">
        <v>179</v>
      </c>
      <c r="N43" s="113"/>
      <c r="O43" s="113"/>
      <c r="P43" s="115"/>
      <c r="Q43" s="113"/>
      <c r="R43" s="705" t="s">
        <v>421</v>
      </c>
      <c r="S43" s="113" t="s">
        <v>173</v>
      </c>
      <c r="T43" s="113"/>
      <c r="U43" s="113"/>
      <c r="V43" s="113"/>
      <c r="W43" s="113"/>
      <c r="X43" s="113"/>
      <c r="Y43" s="113"/>
      <c r="Z43" s="705" t="s">
        <v>1649</v>
      </c>
      <c r="AA43" s="113" t="s">
        <v>174</v>
      </c>
      <c r="AB43" s="113"/>
      <c r="AC43" s="113"/>
      <c r="AD43" s="113"/>
      <c r="AE43" s="113"/>
      <c r="AF43" s="113"/>
      <c r="AG43" s="113"/>
      <c r="AH43" s="113"/>
      <c r="AI43" s="113"/>
      <c r="AJ43" s="113"/>
      <c r="AK43" s="109"/>
      <c r="AL43" s="63"/>
      <c r="AM43" s="63"/>
      <c r="AN43" s="63"/>
      <c r="AO43" s="124"/>
      <c r="AP43" s="62"/>
      <c r="AQ43" s="110"/>
      <c r="AR43" s="62"/>
      <c r="AS43" s="62"/>
      <c r="AT43" s="62"/>
    </row>
    <row r="44" spans="1:46" ht="12" customHeight="1">
      <c r="A44" s="1847"/>
      <c r="B44" s="1713" t="str">
        <f>IF(自己評価書表紙!A61="□","■選択無","□選択無")</f>
        <v>■選択無</v>
      </c>
      <c r="C44" s="1714"/>
      <c r="D44" s="1714"/>
      <c r="E44" s="1715"/>
      <c r="F44" s="124"/>
      <c r="G44" s="62"/>
      <c r="H44" s="107"/>
      <c r="I44" s="124"/>
      <c r="J44" s="62"/>
      <c r="K44" s="62"/>
      <c r="L44" s="107"/>
      <c r="M44" s="124" t="s">
        <v>1519</v>
      </c>
      <c r="N44" s="62"/>
      <c r="O44" s="62"/>
      <c r="P44" s="107"/>
      <c r="Q44" s="62"/>
      <c r="R44" s="62"/>
      <c r="S44" s="694" t="s">
        <v>122</v>
      </c>
      <c r="T44" s="62" t="s">
        <v>1520</v>
      </c>
      <c r="U44" s="62"/>
      <c r="V44" s="694" t="s">
        <v>122</v>
      </c>
      <c r="W44" s="62" t="s">
        <v>1521</v>
      </c>
      <c r="X44" s="62"/>
      <c r="Y44" s="694" t="s">
        <v>122</v>
      </c>
      <c r="Z44" s="62" t="s">
        <v>1522</v>
      </c>
      <c r="AA44" s="62"/>
      <c r="AB44" s="694" t="s">
        <v>122</v>
      </c>
      <c r="AC44" s="62" t="s">
        <v>1523</v>
      </c>
      <c r="AD44" s="62"/>
      <c r="AE44" s="694" t="s">
        <v>122</v>
      </c>
      <c r="AF44" s="62" t="s">
        <v>404</v>
      </c>
      <c r="AG44" s="62"/>
      <c r="AH44" s="62"/>
      <c r="AI44" s="62"/>
      <c r="AJ44" s="62"/>
      <c r="AK44" s="109"/>
      <c r="AL44" s="63"/>
      <c r="AM44" s="63"/>
      <c r="AN44" s="63"/>
      <c r="AO44" s="124"/>
      <c r="AP44" s="62"/>
      <c r="AQ44" s="110"/>
      <c r="AR44" s="62"/>
      <c r="AS44" s="62"/>
      <c r="AT44" s="62"/>
    </row>
    <row r="45" spans="1:46" ht="12" customHeight="1">
      <c r="A45" s="1847"/>
      <c r="B45" s="124"/>
      <c r="C45" s="62"/>
      <c r="D45" s="62"/>
      <c r="E45" s="107"/>
      <c r="F45" s="124"/>
      <c r="G45" s="62"/>
      <c r="H45" s="107"/>
      <c r="I45" s="124"/>
      <c r="J45" s="62"/>
      <c r="K45" s="62"/>
      <c r="L45" s="107"/>
      <c r="M45" s="127" t="s">
        <v>177</v>
      </c>
      <c r="N45" s="116"/>
      <c r="O45" s="116"/>
      <c r="P45" s="157"/>
      <c r="Q45" s="62"/>
      <c r="R45" s="694" t="s">
        <v>758</v>
      </c>
      <c r="S45" s="62" t="s">
        <v>178</v>
      </c>
      <c r="T45" s="62"/>
      <c r="U45" s="62"/>
      <c r="V45" s="62"/>
      <c r="W45" s="62"/>
      <c r="X45" s="62"/>
      <c r="Y45" s="62"/>
      <c r="Z45" s="62"/>
      <c r="AA45" s="62"/>
      <c r="AB45" s="62"/>
      <c r="AC45" s="62"/>
      <c r="AD45" s="62"/>
      <c r="AE45" s="62"/>
      <c r="AF45" s="62"/>
      <c r="AG45" s="62"/>
      <c r="AH45" s="62"/>
      <c r="AI45" s="62"/>
      <c r="AJ45" s="62"/>
      <c r="AK45" s="109"/>
      <c r="AL45" s="63"/>
      <c r="AM45" s="63"/>
      <c r="AN45" s="63"/>
      <c r="AO45" s="124"/>
      <c r="AP45" s="62"/>
      <c r="AQ45" s="110"/>
      <c r="AR45" s="62"/>
      <c r="AS45" s="62"/>
      <c r="AT45" s="62"/>
    </row>
    <row r="46" spans="1:46" ht="12" customHeight="1">
      <c r="A46" s="1847"/>
      <c r="B46" s="124"/>
      <c r="C46" s="62"/>
      <c r="D46" s="62"/>
      <c r="E46" s="107"/>
      <c r="F46" s="1698"/>
      <c r="G46" s="1699"/>
      <c r="H46" s="1700"/>
      <c r="I46" s="124"/>
      <c r="J46" s="62"/>
      <c r="K46" s="62"/>
      <c r="L46" s="107"/>
      <c r="M46" s="143" t="s">
        <v>180</v>
      </c>
      <c r="N46" s="113"/>
      <c r="O46" s="113"/>
      <c r="P46" s="115"/>
      <c r="Q46" s="113"/>
      <c r="R46" s="705" t="s">
        <v>204</v>
      </c>
      <c r="S46" s="113" t="s">
        <v>173</v>
      </c>
      <c r="T46" s="113"/>
      <c r="U46" s="113"/>
      <c r="V46" s="113"/>
      <c r="W46" s="113"/>
      <c r="X46" s="113"/>
      <c r="Y46" s="113"/>
      <c r="Z46" s="705" t="s">
        <v>1649</v>
      </c>
      <c r="AA46" s="113" t="s">
        <v>174</v>
      </c>
      <c r="AB46" s="113"/>
      <c r="AC46" s="113"/>
      <c r="AD46" s="113"/>
      <c r="AE46" s="113"/>
      <c r="AF46" s="113"/>
      <c r="AG46" s="113"/>
      <c r="AH46" s="113"/>
      <c r="AI46" s="113"/>
      <c r="AJ46" s="113"/>
      <c r="AK46" s="109"/>
      <c r="AL46" s="63"/>
      <c r="AM46" s="63"/>
      <c r="AN46" s="63"/>
      <c r="AO46" s="124"/>
      <c r="AP46" s="62"/>
      <c r="AQ46" s="110"/>
      <c r="AR46" s="62"/>
      <c r="AS46" s="62"/>
      <c r="AT46" s="62"/>
    </row>
    <row r="47" spans="1:46" ht="12" customHeight="1">
      <c r="A47" s="1847"/>
      <c r="B47" s="124"/>
      <c r="C47" s="62"/>
      <c r="D47" s="62"/>
      <c r="E47" s="107"/>
      <c r="F47" s="124"/>
      <c r="G47" s="62"/>
      <c r="H47" s="107"/>
      <c r="I47" s="124"/>
      <c r="J47" s="62"/>
      <c r="K47" s="62"/>
      <c r="L47" s="107"/>
      <c r="M47" s="124" t="s">
        <v>1519</v>
      </c>
      <c r="N47" s="62"/>
      <c r="O47" s="62"/>
      <c r="P47" s="107"/>
      <c r="Q47" s="62"/>
      <c r="R47" s="62"/>
      <c r="S47" s="694" t="s">
        <v>122</v>
      </c>
      <c r="T47" s="62" t="s">
        <v>1520</v>
      </c>
      <c r="U47" s="62"/>
      <c r="V47" s="694" t="s">
        <v>122</v>
      </c>
      <c r="W47" s="62" t="s">
        <v>1521</v>
      </c>
      <c r="X47" s="62"/>
      <c r="Y47" s="694" t="s">
        <v>122</v>
      </c>
      <c r="Z47" s="62" t="s">
        <v>1522</v>
      </c>
      <c r="AA47" s="62"/>
      <c r="AB47" s="694" t="s">
        <v>122</v>
      </c>
      <c r="AC47" s="62" t="s">
        <v>1523</v>
      </c>
      <c r="AD47" s="62"/>
      <c r="AE47" s="694" t="s">
        <v>122</v>
      </c>
      <c r="AF47" s="62" t="s">
        <v>404</v>
      </c>
      <c r="AG47" s="62"/>
      <c r="AH47" s="62"/>
      <c r="AI47" s="62"/>
      <c r="AJ47" s="62"/>
      <c r="AK47" s="109"/>
      <c r="AL47" s="63"/>
      <c r="AM47" s="63"/>
      <c r="AN47" s="63"/>
      <c r="AO47" s="124"/>
      <c r="AP47" s="62"/>
      <c r="AQ47" s="110"/>
      <c r="AR47" s="62"/>
      <c r="AS47" s="62"/>
      <c r="AT47" s="62"/>
    </row>
    <row r="48" spans="1:46" ht="12" customHeight="1">
      <c r="A48" s="1847"/>
      <c r="B48" s="124"/>
      <c r="C48" s="62"/>
      <c r="D48" s="62"/>
      <c r="E48" s="107"/>
      <c r="F48" s="124"/>
      <c r="G48" s="62"/>
      <c r="H48" s="107"/>
      <c r="I48" s="124"/>
      <c r="J48" s="62"/>
      <c r="K48" s="62"/>
      <c r="L48" s="107"/>
      <c r="M48" s="127" t="s">
        <v>177</v>
      </c>
      <c r="N48" s="116"/>
      <c r="O48" s="116"/>
      <c r="P48" s="157"/>
      <c r="Q48" s="62"/>
      <c r="R48" s="694" t="s">
        <v>758</v>
      </c>
      <c r="S48" s="62" t="s">
        <v>178</v>
      </c>
      <c r="T48" s="62"/>
      <c r="U48" s="62"/>
      <c r="V48" s="62"/>
      <c r="W48" s="62"/>
      <c r="X48" s="62"/>
      <c r="Y48" s="62"/>
      <c r="Z48" s="62"/>
      <c r="AA48" s="62"/>
      <c r="AB48" s="62"/>
      <c r="AC48" s="62"/>
      <c r="AD48" s="62"/>
      <c r="AE48" s="62"/>
      <c r="AF48" s="62"/>
      <c r="AG48" s="62"/>
      <c r="AH48" s="62"/>
      <c r="AI48" s="62"/>
      <c r="AJ48" s="62"/>
      <c r="AK48" s="109"/>
      <c r="AL48" s="63"/>
      <c r="AM48" s="63"/>
      <c r="AN48" s="63"/>
      <c r="AO48" s="124"/>
      <c r="AP48" s="62"/>
      <c r="AQ48" s="110"/>
      <c r="AR48" s="62"/>
      <c r="AS48" s="62"/>
      <c r="AT48" s="62"/>
    </row>
    <row r="49" spans="1:46" ht="12" customHeight="1">
      <c r="A49" s="1847"/>
      <c r="B49" s="124"/>
      <c r="C49" s="62"/>
      <c r="D49" s="62"/>
      <c r="E49" s="107"/>
      <c r="F49" s="1698"/>
      <c r="G49" s="1699"/>
      <c r="H49" s="1700"/>
      <c r="I49" s="124"/>
      <c r="J49" s="62"/>
      <c r="K49" s="62"/>
      <c r="L49" s="107"/>
      <c r="M49" s="143" t="s">
        <v>181</v>
      </c>
      <c r="N49" s="113"/>
      <c r="O49" s="113"/>
      <c r="P49" s="115"/>
      <c r="Q49" s="113"/>
      <c r="R49" s="705" t="s">
        <v>1698</v>
      </c>
      <c r="S49" s="113" t="s">
        <v>173</v>
      </c>
      <c r="T49" s="113"/>
      <c r="U49" s="113"/>
      <c r="V49" s="113"/>
      <c r="W49" s="113"/>
      <c r="X49" s="113"/>
      <c r="Y49" s="113"/>
      <c r="Z49" s="705" t="s">
        <v>1649</v>
      </c>
      <c r="AA49" s="113" t="s">
        <v>174</v>
      </c>
      <c r="AB49" s="113"/>
      <c r="AC49" s="113"/>
      <c r="AD49" s="113"/>
      <c r="AE49" s="113"/>
      <c r="AF49" s="113"/>
      <c r="AG49" s="113"/>
      <c r="AH49" s="113"/>
      <c r="AI49" s="113"/>
      <c r="AJ49" s="113"/>
      <c r="AK49" s="109"/>
      <c r="AL49" s="63"/>
      <c r="AM49" s="63"/>
      <c r="AN49" s="63"/>
      <c r="AO49" s="124"/>
      <c r="AP49" s="62"/>
      <c r="AQ49" s="110"/>
      <c r="AR49" s="62"/>
      <c r="AS49" s="62"/>
      <c r="AT49" s="62"/>
    </row>
    <row r="50" spans="1:46" ht="12" customHeight="1">
      <c r="A50" s="1847"/>
      <c r="B50" s="124"/>
      <c r="C50" s="62"/>
      <c r="D50" s="62"/>
      <c r="E50" s="107"/>
      <c r="F50" s="124"/>
      <c r="G50" s="62"/>
      <c r="H50" s="107"/>
      <c r="I50" s="124"/>
      <c r="J50" s="62"/>
      <c r="K50" s="62"/>
      <c r="L50" s="107"/>
      <c r="M50" s="124" t="s">
        <v>1519</v>
      </c>
      <c r="N50" s="62"/>
      <c r="O50" s="62"/>
      <c r="P50" s="107"/>
      <c r="Q50" s="62"/>
      <c r="R50" s="62"/>
      <c r="S50" s="694" t="s">
        <v>122</v>
      </c>
      <c r="T50" s="62" t="s">
        <v>1520</v>
      </c>
      <c r="U50" s="62"/>
      <c r="V50" s="694" t="s">
        <v>122</v>
      </c>
      <c r="W50" s="62" t="s">
        <v>1521</v>
      </c>
      <c r="X50" s="62"/>
      <c r="Y50" s="694" t="s">
        <v>122</v>
      </c>
      <c r="Z50" s="62" t="s">
        <v>1522</v>
      </c>
      <c r="AA50" s="62"/>
      <c r="AB50" s="694" t="s">
        <v>122</v>
      </c>
      <c r="AC50" s="62" t="s">
        <v>1523</v>
      </c>
      <c r="AD50" s="62"/>
      <c r="AE50" s="694" t="s">
        <v>122</v>
      </c>
      <c r="AF50" s="62" t="s">
        <v>404</v>
      </c>
      <c r="AG50" s="62"/>
      <c r="AH50" s="62"/>
      <c r="AI50" s="62"/>
      <c r="AJ50" s="62"/>
      <c r="AK50" s="109"/>
      <c r="AL50" s="63"/>
      <c r="AM50" s="63"/>
      <c r="AN50" s="63"/>
      <c r="AO50" s="124"/>
      <c r="AP50" s="62"/>
      <c r="AQ50" s="110"/>
      <c r="AR50" s="62"/>
      <c r="AS50" s="62"/>
      <c r="AT50" s="62"/>
    </row>
    <row r="51" spans="1:46" ht="12" customHeight="1" thickBot="1">
      <c r="A51" s="1848"/>
      <c r="B51" s="145"/>
      <c r="C51" s="131"/>
      <c r="D51" s="131"/>
      <c r="E51" s="133"/>
      <c r="F51" s="145"/>
      <c r="G51" s="131"/>
      <c r="H51" s="133"/>
      <c r="I51" s="145"/>
      <c r="J51" s="131"/>
      <c r="K51" s="131"/>
      <c r="L51" s="133"/>
      <c r="M51" s="145" t="s">
        <v>177</v>
      </c>
      <c r="N51" s="131"/>
      <c r="O51" s="131"/>
      <c r="P51" s="133"/>
      <c r="Q51" s="131"/>
      <c r="R51" s="700" t="s">
        <v>758</v>
      </c>
      <c r="S51" s="131" t="s">
        <v>178</v>
      </c>
      <c r="T51" s="131"/>
      <c r="U51" s="131"/>
      <c r="V51" s="131"/>
      <c r="W51" s="131"/>
      <c r="X51" s="131"/>
      <c r="Y51" s="131"/>
      <c r="Z51" s="131"/>
      <c r="AA51" s="131"/>
      <c r="AB51" s="131"/>
      <c r="AC51" s="131"/>
      <c r="AD51" s="131"/>
      <c r="AE51" s="131"/>
      <c r="AF51" s="131"/>
      <c r="AG51" s="131"/>
      <c r="AH51" s="131"/>
      <c r="AI51" s="131"/>
      <c r="AJ51" s="131"/>
      <c r="AK51" s="134"/>
      <c r="AL51" s="66"/>
      <c r="AM51" s="66"/>
      <c r="AN51" s="66"/>
      <c r="AO51" s="145"/>
      <c r="AP51" s="131"/>
      <c r="AQ51" s="135"/>
      <c r="AR51" s="62"/>
      <c r="AS51" s="62"/>
      <c r="AT51" s="62"/>
    </row>
    <row r="52" spans="1:46" ht="12" customHeight="1">
      <c r="A52" s="657"/>
      <c r="B52" s="62"/>
      <c r="C52" s="62"/>
      <c r="D52" s="62"/>
      <c r="E52" s="62"/>
      <c r="F52" s="62"/>
      <c r="G52" s="62"/>
      <c r="H52" s="62"/>
      <c r="I52" s="62"/>
      <c r="J52" s="62"/>
      <c r="K52" s="62"/>
      <c r="L52" s="62"/>
      <c r="M52" s="62"/>
      <c r="N52" s="62"/>
      <c r="O52" s="62"/>
      <c r="P52" s="62"/>
      <c r="Q52" s="62" t="s">
        <v>650</v>
      </c>
      <c r="R52" s="63"/>
      <c r="S52" s="62"/>
      <c r="T52" s="62"/>
      <c r="U52" s="62"/>
      <c r="V52" s="62"/>
      <c r="W52" s="62"/>
      <c r="X52" s="62"/>
      <c r="Y52" s="62"/>
      <c r="Z52" s="62"/>
      <c r="AA52" s="62"/>
      <c r="AB52" s="62"/>
      <c r="AC52" s="62"/>
      <c r="AD52" s="62"/>
      <c r="AE52" s="62"/>
      <c r="AF52" s="62"/>
      <c r="AG52" s="62"/>
      <c r="AH52" s="62"/>
      <c r="AI52" s="62"/>
      <c r="AJ52" s="62"/>
      <c r="AK52" s="63"/>
      <c r="AL52" s="65"/>
      <c r="AM52" s="65"/>
      <c r="AN52" s="65"/>
      <c r="AO52" s="62"/>
      <c r="AP52" s="62"/>
      <c r="AQ52" s="62"/>
      <c r="AR52" s="62"/>
      <c r="AS52" s="62"/>
      <c r="AT52" s="62"/>
    </row>
    <row r="53" spans="1:46" ht="12"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581"/>
      <c r="AM53" s="581"/>
      <c r="AN53" s="581"/>
      <c r="AO53" s="62"/>
      <c r="AP53" s="62"/>
      <c r="AQ53" s="62"/>
      <c r="AR53" s="62"/>
      <c r="AS53" s="62"/>
      <c r="AT53" s="62"/>
    </row>
    <row r="54" spans="1:46" ht="12"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581"/>
      <c r="AM54" s="581"/>
      <c r="AN54" s="581"/>
      <c r="AO54" s="62"/>
      <c r="AP54" s="62"/>
      <c r="AQ54" s="62"/>
      <c r="AR54" s="62"/>
      <c r="AS54" s="62"/>
      <c r="AT54" s="62"/>
    </row>
    <row r="55" spans="1:46" ht="12"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581"/>
      <c r="AM55" s="581"/>
      <c r="AN55" s="581"/>
      <c r="AO55" s="62"/>
      <c r="AP55" s="62"/>
      <c r="AQ55" s="62"/>
      <c r="AR55" s="62"/>
      <c r="AS55" s="62"/>
      <c r="AT55" s="62"/>
    </row>
    <row r="56" spans="1:46" ht="12"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581"/>
      <c r="AM56" s="581"/>
      <c r="AN56" s="581"/>
      <c r="AO56" s="62"/>
      <c r="AP56" s="62"/>
      <c r="AQ56" s="62"/>
      <c r="AR56" s="62"/>
      <c r="AS56" s="62"/>
      <c r="AT56" s="62"/>
    </row>
    <row r="57" spans="1:46" ht="12" customHeigh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581"/>
      <c r="AM57" s="581"/>
      <c r="AN57" s="581"/>
      <c r="AO57" s="62"/>
      <c r="AP57" s="62"/>
      <c r="AQ57" s="62"/>
      <c r="AR57" s="62"/>
      <c r="AS57" s="62"/>
      <c r="AT57" s="62"/>
    </row>
    <row r="58" spans="1:46" ht="12"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581"/>
      <c r="AM58" s="581"/>
      <c r="AN58" s="581"/>
      <c r="AO58" s="62"/>
      <c r="AP58" s="62"/>
      <c r="AQ58" s="62"/>
      <c r="AR58" s="62"/>
      <c r="AS58" s="62"/>
      <c r="AT58" s="62"/>
    </row>
    <row r="59" spans="1:46" ht="12"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581"/>
      <c r="AM59" s="581"/>
      <c r="AN59" s="581"/>
      <c r="AO59" s="62"/>
      <c r="AP59" s="62"/>
      <c r="AQ59" s="62"/>
      <c r="AR59" s="62"/>
      <c r="AS59" s="62"/>
      <c r="AT59" s="62"/>
    </row>
    <row r="60" spans="1:46" ht="12"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581"/>
      <c r="AM60" s="581"/>
      <c r="AN60" s="581"/>
      <c r="AO60" s="62"/>
      <c r="AP60" s="62"/>
      <c r="AQ60" s="62"/>
      <c r="AR60" s="62"/>
      <c r="AS60" s="62"/>
      <c r="AT60" s="62"/>
    </row>
    <row r="61" spans="1:46" ht="12"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581"/>
      <c r="AM61" s="581"/>
      <c r="AN61" s="581"/>
      <c r="AO61" s="62"/>
      <c r="AP61" s="62"/>
      <c r="AQ61" s="62"/>
      <c r="AR61" s="62"/>
      <c r="AS61" s="62"/>
      <c r="AT61" s="62"/>
    </row>
    <row r="62" spans="1:46" ht="12"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581"/>
      <c r="AM62" s="581"/>
      <c r="AN62" s="581"/>
      <c r="AO62" s="62"/>
      <c r="AP62" s="62"/>
      <c r="AQ62" s="62"/>
      <c r="AR62" s="62"/>
      <c r="AS62" s="62"/>
      <c r="AT62" s="62"/>
    </row>
    <row r="63" spans="1:46" ht="12" customHeight="1"/>
    <row r="64" spans="1:46"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45">
    <mergeCell ref="AK11:AN11"/>
    <mergeCell ref="AO11:AQ11"/>
    <mergeCell ref="F49:H49"/>
    <mergeCell ref="AB39:AI39"/>
    <mergeCell ref="F40:H40"/>
    <mergeCell ref="F43:H43"/>
    <mergeCell ref="F46:H46"/>
    <mergeCell ref="U29:W29"/>
    <mergeCell ref="AC29:AE29"/>
    <mergeCell ref="AB31:AD31"/>
    <mergeCell ref="AB32:AD32"/>
    <mergeCell ref="A12:A51"/>
    <mergeCell ref="Y15:AF15"/>
    <mergeCell ref="U19:W19"/>
    <mergeCell ref="U21:W21"/>
    <mergeCell ref="AC21:AE21"/>
    <mergeCell ref="U23:W23"/>
    <mergeCell ref="B44:E44"/>
    <mergeCell ref="U27:W27"/>
    <mergeCell ref="AC27:AE27"/>
    <mergeCell ref="AC23:AE23"/>
    <mergeCell ref="U25:W25"/>
    <mergeCell ref="AC25:AE25"/>
    <mergeCell ref="B16:E16"/>
    <mergeCell ref="B11:E11"/>
    <mergeCell ref="F11:H11"/>
    <mergeCell ref="I11:L11"/>
    <mergeCell ref="M11:P11"/>
    <mergeCell ref="F12:H12"/>
    <mergeCell ref="Q5:T5"/>
    <mergeCell ref="U5:AQ5"/>
    <mergeCell ref="B10:E10"/>
    <mergeCell ref="F10:H10"/>
    <mergeCell ref="I10:L10"/>
    <mergeCell ref="AO10:AQ10"/>
    <mergeCell ref="A7:AE7"/>
    <mergeCell ref="Q1:T1"/>
    <mergeCell ref="U1:AL1"/>
    <mergeCell ref="AM1:AQ1"/>
    <mergeCell ref="Q2:T4"/>
    <mergeCell ref="U2:AL2"/>
    <mergeCell ref="AM2:AO4"/>
    <mergeCell ref="AP2:AQ4"/>
    <mergeCell ref="U3:AL3"/>
    <mergeCell ref="U4:AL4"/>
  </mergeCells>
  <phoneticPr fontId="4"/>
  <dataValidations disablePrompts="1" count="5">
    <dataValidation type="list" allowBlank="1" showInputMessage="1" sqref="AB39:AI39" xr:uid="{00000000-0002-0000-2600-000000000000}">
      <formula1>$AS$39:$AT$39</formula1>
    </dataValidation>
    <dataValidation type="list" allowBlank="1" showInputMessage="1" showErrorMessage="1" sqref="R36 AK17 R51 R13:R16 S50 AE50 AB50 Y50 V50 Z49 S44 AE44 S47 AE47 R48:R49 AB47 AB44 Y47 V47 Y44 V44 Z46 Z43 R42:R43 R45:R46 R40 S41 AE41 AB41 Y41 V41 Z38:Z40 Z13 R34 R31:R32 R28 R26 R24 R22 AK40:AK42 AK33:AK36 AK12:AK15 R18 R20" xr:uid="{00000000-0002-0000-2600-000001000000}">
      <formula1>"■,□"</formula1>
    </dataValidation>
    <dataValidation type="list" allowBlank="1" showInputMessage="1" sqref="F40:H40 F43:H43 F46:H46 F49:H49" xr:uid="{00000000-0002-0000-2600-000002000000}">
      <formula1>"3,2,1,なし"</formula1>
    </dataValidation>
    <dataValidation type="list" allowBlank="1" showInputMessage="1" sqref="F12:H12" xr:uid="{00000000-0002-0000-2600-000003000000}">
      <formula1>"4,3,2,1,なし"</formula1>
    </dataValidation>
    <dataValidation type="list" allowBlank="1" showInputMessage="1" showErrorMessage="1" sqref="B16:E16 B44:E44" xr:uid="{00000000-0002-0000-2600-000004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6 B44" unlockedFormula="1"/>
  </ignoredError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6">
    <tabColor rgb="FF92D050"/>
  </sheetPr>
  <dimension ref="A1:AU305"/>
  <sheetViews>
    <sheetView showGridLines="0" showZeros="0" view="pageBreakPreview" zoomScaleNormal="100" zoomScaleSheetLayoutView="85" workbookViewId="0">
      <selection activeCell="B111" sqref="B111"/>
    </sheetView>
  </sheetViews>
  <sheetFormatPr defaultColWidth="9" defaultRowHeight="13.5"/>
  <cols>
    <col min="1" max="2" width="9" style="1"/>
    <col min="3" max="5" width="9.75" style="1" bestFit="1" customWidth="1"/>
    <col min="6" max="6" width="11.25" style="1" bestFit="1" customWidth="1"/>
    <col min="7" max="7" width="9.25" style="1" bestFit="1" customWidth="1"/>
    <col min="8" max="8" width="11.25" style="1" bestFit="1" customWidth="1"/>
    <col min="9" max="9" width="9.25" style="1" customWidth="1"/>
    <col min="10" max="11" width="9" style="1"/>
    <col min="12" max="12" width="9.25" style="1" bestFit="1" customWidth="1"/>
    <col min="13" max="13" width="7.25" style="1" customWidth="1"/>
    <col min="14" max="14" width="7.125" style="1" customWidth="1"/>
    <col min="15" max="15" width="11.375" style="1" bestFit="1" customWidth="1"/>
    <col min="16" max="16" width="12.375" style="1" bestFit="1" customWidth="1"/>
    <col min="17" max="17" width="13.5" style="1" bestFit="1" customWidth="1"/>
    <col min="18" max="18" width="22.25" style="1" bestFit="1" customWidth="1"/>
    <col min="19" max="19" width="7.75" style="1" bestFit="1" customWidth="1"/>
    <col min="20" max="20" width="7.625" style="1" bestFit="1" customWidth="1"/>
    <col min="21" max="21" width="7.75" style="1" bestFit="1" customWidth="1"/>
    <col min="22" max="23" width="6.75" style="1" bestFit="1" customWidth="1"/>
    <col min="24" max="16384" width="9" style="1"/>
  </cols>
  <sheetData>
    <row r="1" spans="1:31" ht="36" customHeight="1" thickTop="1" thickBot="1">
      <c r="A1" s="2" t="s">
        <v>1123</v>
      </c>
      <c r="G1" s="1361" t="s">
        <v>1124</v>
      </c>
      <c r="H1" s="2052"/>
      <c r="I1" s="771"/>
      <c r="J1" s="1" t="s">
        <v>1125</v>
      </c>
      <c r="K1" s="2053" t="s">
        <v>1126</v>
      </c>
      <c r="L1" s="2053"/>
      <c r="M1" s="2053"/>
      <c r="O1" s="2054" t="s">
        <v>2246</v>
      </c>
      <c r="P1" s="2055"/>
      <c r="Q1" s="2055"/>
      <c r="R1" s="2055"/>
    </row>
    <row r="2" spans="1:31" ht="12" customHeight="1" thickTop="1" thickBot="1">
      <c r="K2" s="2053"/>
      <c r="L2" s="2053"/>
      <c r="M2" s="2053"/>
      <c r="O2" s="38" t="s">
        <v>2243</v>
      </c>
      <c r="P2" s="8"/>
      <c r="S2" s="1029" t="s">
        <v>2248</v>
      </c>
      <c r="T2" s="51" t="s">
        <v>2244</v>
      </c>
      <c r="U2" s="8"/>
      <c r="V2" s="8"/>
      <c r="W2" s="8"/>
    </row>
    <row r="3" spans="1:31" ht="24" customHeight="1" thickTop="1" thickBot="1">
      <c r="A3" s="88" t="s">
        <v>1122</v>
      </c>
      <c r="B3" s="689"/>
      <c r="C3" s="689"/>
      <c r="D3" s="689"/>
      <c r="E3" s="689"/>
      <c r="F3" s="689"/>
      <c r="G3" s="689"/>
      <c r="H3" s="689"/>
      <c r="I3" s="689"/>
      <c r="J3" s="689"/>
      <c r="K3" s="689"/>
      <c r="L3" s="689"/>
      <c r="M3" s="38"/>
      <c r="O3" s="1030" t="s">
        <v>2245</v>
      </c>
      <c r="X3" s="2039" t="s">
        <v>651</v>
      </c>
      <c r="Y3" s="2039"/>
      <c r="Z3" s="2039"/>
      <c r="AA3" s="2039"/>
      <c r="AB3" s="2039"/>
    </row>
    <row r="4" spans="1:31" ht="12" customHeight="1" thickTop="1">
      <c r="A4" s="2040" t="s">
        <v>1127</v>
      </c>
      <c r="B4" s="89" t="s">
        <v>1128</v>
      </c>
      <c r="C4" s="767"/>
      <c r="D4" s="767"/>
      <c r="E4" s="767"/>
      <c r="F4" s="767"/>
      <c r="G4" s="767"/>
      <c r="H4" s="767"/>
      <c r="I4" s="767"/>
      <c r="J4" s="767"/>
      <c r="K4" s="2042"/>
      <c r="L4" s="2043"/>
      <c r="M4" s="38"/>
      <c r="O4" s="9" t="s">
        <v>1531</v>
      </c>
      <c r="P4" s="10" t="s">
        <v>558</v>
      </c>
      <c r="Q4" s="11" t="s">
        <v>1129</v>
      </c>
      <c r="R4" s="11" t="s">
        <v>1130</v>
      </c>
      <c r="S4" s="12" t="s">
        <v>366</v>
      </c>
      <c r="T4" s="12" t="s">
        <v>367</v>
      </c>
      <c r="U4" s="12" t="s">
        <v>368</v>
      </c>
      <c r="V4" s="12" t="s">
        <v>369</v>
      </c>
      <c r="W4" s="13" t="s">
        <v>370</v>
      </c>
      <c r="X4" s="14" t="s">
        <v>366</v>
      </c>
      <c r="Y4" s="12" t="s">
        <v>367</v>
      </c>
      <c r="Z4" s="12" t="s">
        <v>368</v>
      </c>
      <c r="AA4" s="12" t="s">
        <v>369</v>
      </c>
      <c r="AB4" s="13" t="s">
        <v>370</v>
      </c>
      <c r="AE4" s="15" t="s">
        <v>1131</v>
      </c>
    </row>
    <row r="5" spans="1:31" ht="12" customHeight="1">
      <c r="A5" s="2041"/>
      <c r="B5" s="90" t="s">
        <v>1132</v>
      </c>
      <c r="C5" s="690"/>
      <c r="D5" s="690"/>
      <c r="E5" s="690"/>
      <c r="F5" s="690"/>
      <c r="G5" s="690"/>
      <c r="H5" s="690"/>
      <c r="I5" s="690"/>
      <c r="J5" s="691"/>
      <c r="K5" s="2044">
        <f>SUM(C5:J5)</f>
        <v>0</v>
      </c>
      <c r="L5" s="2045"/>
      <c r="M5" s="38"/>
      <c r="O5" s="16">
        <f>B3</f>
        <v>0</v>
      </c>
      <c r="P5" s="17" t="e">
        <f>L7</f>
        <v>#DIV/0!</v>
      </c>
      <c r="Q5" s="18">
        <f>K5</f>
        <v>0</v>
      </c>
      <c r="R5" s="18">
        <f>I39</f>
        <v>0</v>
      </c>
      <c r="S5" s="17" t="e">
        <f>L12</f>
        <v>#DIV/0!</v>
      </c>
      <c r="T5" s="17" t="e">
        <f>L18</f>
        <v>#DIV/0!</v>
      </c>
      <c r="U5" s="17" t="e">
        <f>L25</f>
        <v>#DIV/0!</v>
      </c>
      <c r="V5" s="17" t="e">
        <f>L32</f>
        <v>#DIV/0!</v>
      </c>
      <c r="W5" s="19" t="e">
        <f>L38</f>
        <v>#DIV/0!</v>
      </c>
      <c r="X5" s="20">
        <f>I11</f>
        <v>0</v>
      </c>
      <c r="Y5" s="21">
        <f>I16</f>
        <v>0</v>
      </c>
      <c r="Z5" s="21">
        <f>I23</f>
        <v>0</v>
      </c>
      <c r="AA5" s="21">
        <f>I30</f>
        <v>0</v>
      </c>
      <c r="AB5" s="22">
        <f>I37</f>
        <v>0</v>
      </c>
      <c r="AE5" s="1" t="s">
        <v>1133</v>
      </c>
    </row>
    <row r="6" spans="1:31" ht="12" customHeight="1" thickBot="1">
      <c r="A6" s="2031"/>
      <c r="B6" s="90" t="s">
        <v>1134</v>
      </c>
      <c r="C6" s="91">
        <f>C5/1.65</f>
        <v>0</v>
      </c>
      <c r="D6" s="91">
        <f>D5/1.65</f>
        <v>0</v>
      </c>
      <c r="E6" s="91">
        <f t="shared" ref="E6:J6" si="0">E5/1.65</f>
        <v>0</v>
      </c>
      <c r="F6" s="91">
        <f t="shared" si="0"/>
        <v>0</v>
      </c>
      <c r="G6" s="91">
        <f t="shared" si="0"/>
        <v>0</v>
      </c>
      <c r="H6" s="91">
        <f t="shared" si="0"/>
        <v>0</v>
      </c>
      <c r="I6" s="91">
        <f t="shared" si="0"/>
        <v>0</v>
      </c>
      <c r="J6" s="91">
        <f t="shared" si="0"/>
        <v>0</v>
      </c>
      <c r="K6" s="23" t="s">
        <v>1135</v>
      </c>
      <c r="L6" s="24" t="s">
        <v>1136</v>
      </c>
      <c r="M6" s="38"/>
      <c r="O6" s="25">
        <f>C3</f>
        <v>0</v>
      </c>
      <c r="P6" s="26" t="e">
        <f>L7</f>
        <v>#DIV/0!</v>
      </c>
      <c r="Q6" s="27">
        <f>K5</f>
        <v>0</v>
      </c>
      <c r="R6" s="27">
        <f>I39</f>
        <v>0</v>
      </c>
      <c r="S6" s="26" t="e">
        <f>L12</f>
        <v>#DIV/0!</v>
      </c>
      <c r="T6" s="26" t="e">
        <f>L18</f>
        <v>#DIV/0!</v>
      </c>
      <c r="U6" s="26" t="e">
        <f>L25</f>
        <v>#DIV/0!</v>
      </c>
      <c r="V6" s="26" t="e">
        <f>L32</f>
        <v>#DIV/0!</v>
      </c>
      <c r="W6" s="102" t="e">
        <f>L38</f>
        <v>#DIV/0!</v>
      </c>
      <c r="X6" s="28">
        <f>I11</f>
        <v>0</v>
      </c>
      <c r="Y6" s="29">
        <f>I16</f>
        <v>0</v>
      </c>
      <c r="Z6" s="29">
        <f>I23</f>
        <v>0</v>
      </c>
      <c r="AA6" s="29">
        <f>I30</f>
        <v>0</v>
      </c>
      <c r="AB6" s="30">
        <f>I37</f>
        <v>0</v>
      </c>
      <c r="AE6" s="1" t="s">
        <v>1137</v>
      </c>
    </row>
    <row r="7" spans="1:31" ht="12" customHeight="1" thickTop="1" thickBot="1">
      <c r="A7" s="2046" t="s">
        <v>1700</v>
      </c>
      <c r="B7" s="2047"/>
      <c r="C7" s="2047"/>
      <c r="D7" s="2047"/>
      <c r="E7" s="2048"/>
      <c r="F7" s="92">
        <f>I39</f>
        <v>0</v>
      </c>
      <c r="G7" s="93" t="s">
        <v>1701</v>
      </c>
      <c r="H7" s="94">
        <f>K5</f>
        <v>0</v>
      </c>
      <c r="I7" s="93" t="s">
        <v>1702</v>
      </c>
      <c r="J7" s="93" t="s">
        <v>1703</v>
      </c>
      <c r="K7" s="95" t="e">
        <f>ROUNDDOWN(I39/K5,2)</f>
        <v>#DIV/0!</v>
      </c>
      <c r="L7" s="95" t="e">
        <f>K7-$I$1/100</f>
        <v>#DIV/0!</v>
      </c>
      <c r="M7" s="38"/>
      <c r="O7" s="25">
        <f>D3</f>
        <v>0</v>
      </c>
      <c r="P7" s="26" t="e">
        <f>L7</f>
        <v>#DIV/0!</v>
      </c>
      <c r="Q7" s="27">
        <f>K5</f>
        <v>0</v>
      </c>
      <c r="R7" s="27">
        <f>I39</f>
        <v>0</v>
      </c>
      <c r="S7" s="26" t="e">
        <f>L12</f>
        <v>#DIV/0!</v>
      </c>
      <c r="T7" s="26" t="e">
        <f>L18</f>
        <v>#DIV/0!</v>
      </c>
      <c r="U7" s="26" t="e">
        <f>L25</f>
        <v>#DIV/0!</v>
      </c>
      <c r="V7" s="26" t="e">
        <f>L32</f>
        <v>#DIV/0!</v>
      </c>
      <c r="W7" s="102" t="e">
        <f>L38</f>
        <v>#DIV/0!</v>
      </c>
      <c r="X7" s="28">
        <f>I11</f>
        <v>0</v>
      </c>
      <c r="Y7" s="29">
        <f>I16</f>
        <v>0</v>
      </c>
      <c r="Z7" s="29">
        <f>I23</f>
        <v>0</v>
      </c>
      <c r="AA7" s="29">
        <f>I30</f>
        <v>0</v>
      </c>
      <c r="AB7" s="30">
        <f>I37</f>
        <v>0</v>
      </c>
      <c r="AE7" s="1" t="s">
        <v>1138</v>
      </c>
    </row>
    <row r="8" spans="1:31" ht="12" customHeight="1" thickTop="1">
      <c r="A8" s="38"/>
      <c r="B8" s="38"/>
      <c r="C8" s="38"/>
      <c r="D8" s="38"/>
      <c r="E8" s="38"/>
      <c r="F8" s="38"/>
      <c r="G8" s="38"/>
      <c r="H8" s="38"/>
      <c r="I8" s="38"/>
      <c r="J8" s="38"/>
      <c r="K8" s="68"/>
      <c r="L8" s="96"/>
      <c r="M8" s="38"/>
      <c r="O8" s="25">
        <f>E3</f>
        <v>0</v>
      </c>
      <c r="P8" s="26" t="e">
        <f>L7</f>
        <v>#DIV/0!</v>
      </c>
      <c r="Q8" s="27">
        <f>K5</f>
        <v>0</v>
      </c>
      <c r="R8" s="27">
        <f>I39</f>
        <v>0</v>
      </c>
      <c r="S8" s="26" t="e">
        <f>L12</f>
        <v>#DIV/0!</v>
      </c>
      <c r="T8" s="26" t="e">
        <f>L18</f>
        <v>#DIV/0!</v>
      </c>
      <c r="U8" s="26" t="e">
        <f>L25</f>
        <v>#DIV/0!</v>
      </c>
      <c r="V8" s="26" t="e">
        <f>L32</f>
        <v>#DIV/0!</v>
      </c>
      <c r="W8" s="102" t="e">
        <f>L38</f>
        <v>#DIV/0!</v>
      </c>
      <c r="X8" s="28">
        <f>I11</f>
        <v>0</v>
      </c>
      <c r="Y8" s="29">
        <f>I16</f>
        <v>0</v>
      </c>
      <c r="Z8" s="29">
        <f>I23</f>
        <v>0</v>
      </c>
      <c r="AA8" s="29">
        <f>I30</f>
        <v>0</v>
      </c>
      <c r="AB8" s="30">
        <f>I37</f>
        <v>0</v>
      </c>
      <c r="AE8" s="1" t="s">
        <v>28</v>
      </c>
    </row>
    <row r="9" spans="1:31" ht="12" customHeight="1" thickBot="1">
      <c r="A9" s="97"/>
      <c r="B9" s="31" t="s">
        <v>29</v>
      </c>
      <c r="C9" s="31" t="s">
        <v>30</v>
      </c>
      <c r="D9" s="31" t="s">
        <v>31</v>
      </c>
      <c r="E9" s="31" t="s">
        <v>467</v>
      </c>
      <c r="F9" s="31" t="s">
        <v>32</v>
      </c>
      <c r="G9" s="31" t="s">
        <v>33</v>
      </c>
      <c r="H9" s="31" t="s">
        <v>34</v>
      </c>
      <c r="I9" s="2026" t="s">
        <v>35</v>
      </c>
      <c r="J9" s="2049"/>
      <c r="K9" s="2056" t="s">
        <v>36</v>
      </c>
      <c r="L9" s="2057"/>
      <c r="M9" s="38"/>
      <c r="O9" s="25">
        <f>F3</f>
        <v>0</v>
      </c>
      <c r="P9" s="26" t="e">
        <f>L7</f>
        <v>#DIV/0!</v>
      </c>
      <c r="Q9" s="27">
        <f>K5</f>
        <v>0</v>
      </c>
      <c r="R9" s="27">
        <f>I39</f>
        <v>0</v>
      </c>
      <c r="S9" s="26" t="e">
        <f>L12</f>
        <v>#DIV/0!</v>
      </c>
      <c r="T9" s="26" t="e">
        <f>L18</f>
        <v>#DIV/0!</v>
      </c>
      <c r="U9" s="26" t="e">
        <f>L25</f>
        <v>#DIV/0!</v>
      </c>
      <c r="V9" s="26" t="e">
        <f>L32</f>
        <v>#DIV/0!</v>
      </c>
      <c r="W9" s="102" t="e">
        <f>L38</f>
        <v>#DIV/0!</v>
      </c>
      <c r="X9" s="28">
        <f>I11</f>
        <v>0</v>
      </c>
      <c r="Y9" s="29">
        <f>I16</f>
        <v>0</v>
      </c>
      <c r="Z9" s="29">
        <f>I23</f>
        <v>0</v>
      </c>
      <c r="AA9" s="29">
        <f>I30</f>
        <v>0</v>
      </c>
      <c r="AB9" s="30">
        <f>I37</f>
        <v>0</v>
      </c>
      <c r="AE9" s="1" t="s">
        <v>37</v>
      </c>
    </row>
    <row r="10" spans="1:31" ht="12" customHeight="1" thickTop="1">
      <c r="A10" s="2026" t="s">
        <v>1746</v>
      </c>
      <c r="B10" s="752"/>
      <c r="C10" s="753"/>
      <c r="D10" s="753"/>
      <c r="E10" s="768"/>
      <c r="F10" s="752"/>
      <c r="G10" s="768"/>
      <c r="H10" s="98">
        <f t="shared" ref="H10:H38" si="1">ROUNDDOWN(C10*D10,2)</f>
        <v>0</v>
      </c>
      <c r="I10" s="1639" t="s">
        <v>1704</v>
      </c>
      <c r="J10" s="1640"/>
      <c r="K10" s="2035" t="s">
        <v>2007</v>
      </c>
      <c r="L10" s="2036" t="e">
        <f>ROUNDDOWN(I11/I39,2)</f>
        <v>#DIV/0!</v>
      </c>
      <c r="M10" s="38"/>
      <c r="O10" s="25">
        <f>G3</f>
        <v>0</v>
      </c>
      <c r="P10" s="26" t="e">
        <f>L7</f>
        <v>#DIV/0!</v>
      </c>
      <c r="Q10" s="27">
        <f>K5</f>
        <v>0</v>
      </c>
      <c r="R10" s="27">
        <f>I39</f>
        <v>0</v>
      </c>
      <c r="S10" s="26" t="e">
        <f>L12</f>
        <v>#DIV/0!</v>
      </c>
      <c r="T10" s="26" t="e">
        <f>L18</f>
        <v>#DIV/0!</v>
      </c>
      <c r="U10" s="26" t="e">
        <f>L25</f>
        <v>#DIV/0!</v>
      </c>
      <c r="V10" s="26" t="e">
        <f>L32</f>
        <v>#DIV/0!</v>
      </c>
      <c r="W10" s="102" t="e">
        <f>L38</f>
        <v>#DIV/0!</v>
      </c>
      <c r="X10" s="28">
        <f>I11</f>
        <v>0</v>
      </c>
      <c r="Y10" s="29">
        <f>I16</f>
        <v>0</v>
      </c>
      <c r="Z10" s="29">
        <f>I23</f>
        <v>0</v>
      </c>
      <c r="AA10" s="29">
        <f>I30</f>
        <v>0</v>
      </c>
      <c r="AB10" s="30">
        <f>I37</f>
        <v>0</v>
      </c>
      <c r="AE10" s="1" t="s">
        <v>1747</v>
      </c>
    </row>
    <row r="11" spans="1:31" ht="12" customHeight="1" thickBot="1">
      <c r="A11" s="2026"/>
      <c r="B11" s="752"/>
      <c r="C11" s="753"/>
      <c r="D11" s="753"/>
      <c r="E11" s="768"/>
      <c r="F11" s="752"/>
      <c r="G11" s="768"/>
      <c r="H11" s="98">
        <f t="shared" si="1"/>
        <v>0</v>
      </c>
      <c r="I11" s="2021">
        <f>SUM(H10:H14)</f>
        <v>0</v>
      </c>
      <c r="J11" s="2022"/>
      <c r="K11" s="2018"/>
      <c r="L11" s="2037"/>
      <c r="M11" s="38"/>
      <c r="O11" s="25">
        <f>H3</f>
        <v>0</v>
      </c>
      <c r="P11" s="26" t="e">
        <f>L7</f>
        <v>#DIV/0!</v>
      </c>
      <c r="Q11" s="27">
        <f>K5</f>
        <v>0</v>
      </c>
      <c r="R11" s="27">
        <f>I39</f>
        <v>0</v>
      </c>
      <c r="S11" s="26" t="e">
        <f>L12</f>
        <v>#DIV/0!</v>
      </c>
      <c r="T11" s="26" t="e">
        <f>L18</f>
        <v>#DIV/0!</v>
      </c>
      <c r="U11" s="26" t="e">
        <f>L25</f>
        <v>#DIV/0!</v>
      </c>
      <c r="V11" s="26" t="e">
        <f>L32</f>
        <v>#DIV/0!</v>
      </c>
      <c r="W11" s="102" t="e">
        <f>L38</f>
        <v>#DIV/0!</v>
      </c>
      <c r="X11" s="28">
        <f>I11</f>
        <v>0</v>
      </c>
      <c r="Y11" s="29">
        <f>I16</f>
        <v>0</v>
      </c>
      <c r="Z11" s="29">
        <f>I23</f>
        <v>0</v>
      </c>
      <c r="AA11" s="29">
        <f>I30</f>
        <v>0</v>
      </c>
      <c r="AB11" s="30">
        <f>I37</f>
        <v>0</v>
      </c>
      <c r="AE11" s="1" t="s">
        <v>1748</v>
      </c>
    </row>
    <row r="12" spans="1:31" ht="12" customHeight="1" thickTop="1">
      <c r="A12" s="2026"/>
      <c r="B12" s="752"/>
      <c r="C12" s="753"/>
      <c r="D12" s="753"/>
      <c r="E12" s="768"/>
      <c r="F12" s="752"/>
      <c r="G12" s="768"/>
      <c r="H12" s="98">
        <f t="shared" si="1"/>
        <v>0</v>
      </c>
      <c r="I12" s="2021"/>
      <c r="J12" s="2022"/>
      <c r="K12" s="2018"/>
      <c r="L12" s="2036" t="e">
        <f>IF(L10=0,"-",IF(L10-$I$1/100&lt;0,0,IF(L10=1,1,L10-$I$1/100)))</f>
        <v>#DIV/0!</v>
      </c>
      <c r="M12" s="38"/>
      <c r="O12" s="25">
        <f>I3</f>
        <v>0</v>
      </c>
      <c r="P12" s="26" t="e">
        <f>L7</f>
        <v>#DIV/0!</v>
      </c>
      <c r="Q12" s="27">
        <f>K5</f>
        <v>0</v>
      </c>
      <c r="R12" s="27">
        <f>I39</f>
        <v>0</v>
      </c>
      <c r="S12" s="26" t="e">
        <f>L12</f>
        <v>#DIV/0!</v>
      </c>
      <c r="T12" s="26" t="e">
        <f>L18</f>
        <v>#DIV/0!</v>
      </c>
      <c r="U12" s="26" t="e">
        <f>L25</f>
        <v>#DIV/0!</v>
      </c>
      <c r="V12" s="26" t="e">
        <f>L32</f>
        <v>#DIV/0!</v>
      </c>
      <c r="W12" s="102" t="e">
        <f>L38</f>
        <v>#DIV/0!</v>
      </c>
      <c r="X12" s="28">
        <f>I11</f>
        <v>0</v>
      </c>
      <c r="Y12" s="29">
        <f>I16</f>
        <v>0</v>
      </c>
      <c r="Z12" s="29">
        <f>I23</f>
        <v>0</v>
      </c>
      <c r="AA12" s="29">
        <f>I30</f>
        <v>0</v>
      </c>
      <c r="AB12" s="30">
        <f>I37</f>
        <v>0</v>
      </c>
      <c r="AE12" s="1" t="s">
        <v>1749</v>
      </c>
    </row>
    <row r="13" spans="1:31" ht="12" customHeight="1">
      <c r="A13" s="2026"/>
      <c r="B13" s="752"/>
      <c r="C13" s="753"/>
      <c r="D13" s="753"/>
      <c r="E13" s="768"/>
      <c r="F13" s="752"/>
      <c r="G13" s="768"/>
      <c r="H13" s="98">
        <f t="shared" si="1"/>
        <v>0</v>
      </c>
      <c r="I13" s="2021"/>
      <c r="J13" s="2022"/>
      <c r="K13" s="2018"/>
      <c r="L13" s="2038"/>
      <c r="M13" s="38"/>
      <c r="O13" s="25">
        <f>J3</f>
        <v>0</v>
      </c>
      <c r="P13" s="26" t="e">
        <f>L7</f>
        <v>#DIV/0!</v>
      </c>
      <c r="Q13" s="27">
        <f>K5</f>
        <v>0</v>
      </c>
      <c r="R13" s="27">
        <f>I39</f>
        <v>0</v>
      </c>
      <c r="S13" s="26" t="e">
        <f>L12</f>
        <v>#DIV/0!</v>
      </c>
      <c r="T13" s="26" t="e">
        <f>L18</f>
        <v>#DIV/0!</v>
      </c>
      <c r="U13" s="26" t="e">
        <f>L25</f>
        <v>#DIV/0!</v>
      </c>
      <c r="V13" s="26" t="e">
        <f>L32</f>
        <v>#DIV/0!</v>
      </c>
      <c r="W13" s="102" t="e">
        <f>L38</f>
        <v>#DIV/0!</v>
      </c>
      <c r="X13" s="28">
        <f>I11</f>
        <v>0</v>
      </c>
      <c r="Y13" s="29">
        <f>I16</f>
        <v>0</v>
      </c>
      <c r="Z13" s="29">
        <f>I23</f>
        <v>0</v>
      </c>
      <c r="AA13" s="29">
        <f>I30</f>
        <v>0</v>
      </c>
      <c r="AB13" s="30">
        <f>I37</f>
        <v>0</v>
      </c>
      <c r="AE13" s="1" t="s">
        <v>1750</v>
      </c>
    </row>
    <row r="14" spans="1:31" ht="12" customHeight="1" thickBot="1">
      <c r="A14" s="2027"/>
      <c r="B14" s="752"/>
      <c r="C14" s="754"/>
      <c r="D14" s="754"/>
      <c r="E14" s="769"/>
      <c r="F14" s="755"/>
      <c r="G14" s="769"/>
      <c r="H14" s="99">
        <f t="shared" si="1"/>
        <v>0</v>
      </c>
      <c r="I14" s="2023"/>
      <c r="J14" s="2024"/>
      <c r="K14" s="2019"/>
      <c r="L14" s="2037"/>
      <c r="M14" s="38"/>
      <c r="O14" s="25">
        <f>K3</f>
        <v>0</v>
      </c>
      <c r="P14" s="26" t="e">
        <f>L7</f>
        <v>#DIV/0!</v>
      </c>
      <c r="Q14" s="27">
        <f>K5</f>
        <v>0</v>
      </c>
      <c r="R14" s="27">
        <f>I39</f>
        <v>0</v>
      </c>
      <c r="S14" s="26" t="e">
        <f>L12</f>
        <v>#DIV/0!</v>
      </c>
      <c r="T14" s="26" t="e">
        <f>L18</f>
        <v>#DIV/0!</v>
      </c>
      <c r="U14" s="26" t="e">
        <f>L25</f>
        <v>#DIV/0!</v>
      </c>
      <c r="V14" s="26" t="e">
        <f>L32</f>
        <v>#DIV/0!</v>
      </c>
      <c r="W14" s="102" t="e">
        <f>L38</f>
        <v>#DIV/0!</v>
      </c>
      <c r="X14" s="28">
        <f>I11</f>
        <v>0</v>
      </c>
      <c r="Y14" s="29">
        <f>I16</f>
        <v>0</v>
      </c>
      <c r="Z14" s="29">
        <f>I23</f>
        <v>0</v>
      </c>
      <c r="AA14" s="29">
        <f>I30</f>
        <v>0</v>
      </c>
      <c r="AB14" s="30">
        <f>I37</f>
        <v>0</v>
      </c>
      <c r="AE14" s="1" t="s">
        <v>1751</v>
      </c>
    </row>
    <row r="15" spans="1:31" ht="12" customHeight="1" thickTop="1" thickBot="1">
      <c r="A15" s="2025" t="s">
        <v>1752</v>
      </c>
      <c r="B15" s="692"/>
      <c r="C15" s="756"/>
      <c r="D15" s="756"/>
      <c r="E15" s="770"/>
      <c r="F15" s="757"/>
      <c r="G15" s="770"/>
      <c r="H15" s="100">
        <f t="shared" si="1"/>
        <v>0</v>
      </c>
      <c r="I15" s="2029" t="s">
        <v>1705</v>
      </c>
      <c r="J15" s="2030"/>
      <c r="K15" s="2017" t="s">
        <v>2008</v>
      </c>
      <c r="L15" s="2020" t="e">
        <f>ROUNDDOWN(I16/I39,2)</f>
        <v>#DIV/0!</v>
      </c>
      <c r="M15" s="38"/>
      <c r="O15" s="32">
        <f>L3</f>
        <v>0</v>
      </c>
      <c r="P15" s="33" t="e">
        <f>L7</f>
        <v>#DIV/0!</v>
      </c>
      <c r="Q15" s="34">
        <f>K5</f>
        <v>0</v>
      </c>
      <c r="R15" s="34">
        <f>I39</f>
        <v>0</v>
      </c>
      <c r="S15" s="33" t="e">
        <f>L12</f>
        <v>#DIV/0!</v>
      </c>
      <c r="T15" s="33" t="e">
        <f>L18</f>
        <v>#DIV/0!</v>
      </c>
      <c r="U15" s="33" t="e">
        <f>L25</f>
        <v>#DIV/0!</v>
      </c>
      <c r="V15" s="33" t="e">
        <f>L32</f>
        <v>#DIV/0!</v>
      </c>
      <c r="W15" s="103" t="e">
        <f>L38</f>
        <v>#DIV/0!</v>
      </c>
      <c r="X15" s="35">
        <f>I11</f>
        <v>0</v>
      </c>
      <c r="Y15" s="36">
        <f>I16</f>
        <v>0</v>
      </c>
      <c r="Z15" s="36">
        <f>I23</f>
        <v>0</v>
      </c>
      <c r="AA15" s="36">
        <f>I30</f>
        <v>0</v>
      </c>
      <c r="AB15" s="37">
        <f>I37</f>
        <v>0</v>
      </c>
      <c r="AE15" s="1" t="s">
        <v>1753</v>
      </c>
    </row>
    <row r="16" spans="1:31" ht="12" customHeight="1" thickTop="1" thickBot="1">
      <c r="A16" s="2026"/>
      <c r="B16" s="752"/>
      <c r="C16" s="753"/>
      <c r="D16" s="753"/>
      <c r="E16" s="768"/>
      <c r="F16" s="752"/>
      <c r="G16" s="768"/>
      <c r="H16" s="98">
        <f t="shared" si="1"/>
        <v>0</v>
      </c>
      <c r="I16" s="2021">
        <f>SUM(H15:H21)</f>
        <v>0</v>
      </c>
      <c r="J16" s="2022"/>
      <c r="K16" s="2018"/>
      <c r="L16" s="2020"/>
      <c r="M16" s="38"/>
      <c r="AE16" s="1" t="s">
        <v>1754</v>
      </c>
    </row>
    <row r="17" spans="1:47" ht="12" customHeight="1" thickTop="1" thickBot="1">
      <c r="A17" s="2026"/>
      <c r="B17" s="752"/>
      <c r="C17" s="753"/>
      <c r="D17" s="753"/>
      <c r="E17" s="768"/>
      <c r="F17" s="752"/>
      <c r="G17" s="768"/>
      <c r="H17" s="98">
        <f t="shared" si="1"/>
        <v>0</v>
      </c>
      <c r="I17" s="2021"/>
      <c r="J17" s="2022"/>
      <c r="K17" s="2018"/>
      <c r="L17" s="2020"/>
      <c r="M17" s="38"/>
      <c r="AE17" s="1" t="s">
        <v>1755</v>
      </c>
    </row>
    <row r="18" spans="1:47" ht="12" customHeight="1" thickTop="1" thickBot="1">
      <c r="A18" s="2026"/>
      <c r="B18" s="752"/>
      <c r="C18" s="753"/>
      <c r="D18" s="753"/>
      <c r="E18" s="768"/>
      <c r="F18" s="752"/>
      <c r="G18" s="768"/>
      <c r="H18" s="98">
        <f t="shared" si="1"/>
        <v>0</v>
      </c>
      <c r="I18" s="2021"/>
      <c r="J18" s="2022"/>
      <c r="K18" s="2018"/>
      <c r="L18" s="2020" t="e">
        <f>IF(L15=0,"-",IF(L15-$I$1/100&lt;0,0,IF(L15=1,1,L15-$I$1/100)))</f>
        <v>#DIV/0!</v>
      </c>
      <c r="M18" s="38"/>
    </row>
    <row r="19" spans="1:47" ht="12" customHeight="1" thickTop="1" thickBot="1">
      <c r="A19" s="2026"/>
      <c r="B19" s="752"/>
      <c r="C19" s="753"/>
      <c r="D19" s="753"/>
      <c r="E19" s="768"/>
      <c r="F19" s="752"/>
      <c r="G19" s="768"/>
      <c r="H19" s="98">
        <f t="shared" si="1"/>
        <v>0</v>
      </c>
      <c r="I19" s="2021"/>
      <c r="J19" s="2022"/>
      <c r="K19" s="2018"/>
      <c r="L19" s="2020"/>
      <c r="M19" s="38"/>
    </row>
    <row r="20" spans="1:47" ht="12" customHeight="1" thickTop="1" thickBot="1">
      <c r="A20" s="2026"/>
      <c r="B20" s="752"/>
      <c r="C20" s="753"/>
      <c r="D20" s="753"/>
      <c r="E20" s="768"/>
      <c r="F20" s="752"/>
      <c r="G20" s="768"/>
      <c r="H20" s="98">
        <f t="shared" si="1"/>
        <v>0</v>
      </c>
      <c r="I20" s="2021"/>
      <c r="J20" s="2022"/>
      <c r="K20" s="2018"/>
      <c r="L20" s="2020"/>
      <c r="M20" s="38"/>
    </row>
    <row r="21" spans="1:47" ht="12" customHeight="1" thickTop="1" thickBot="1">
      <c r="A21" s="2027"/>
      <c r="B21" s="755"/>
      <c r="C21" s="754"/>
      <c r="D21" s="754"/>
      <c r="E21" s="769"/>
      <c r="F21" s="755"/>
      <c r="G21" s="769"/>
      <c r="H21" s="99">
        <f t="shared" si="1"/>
        <v>0</v>
      </c>
      <c r="I21" s="2023"/>
      <c r="J21" s="2024"/>
      <c r="K21" s="2019"/>
      <c r="L21" s="2020"/>
      <c r="M21" s="38"/>
    </row>
    <row r="22" spans="1:47" ht="12" customHeight="1" thickTop="1" thickBot="1">
      <c r="A22" s="2031" t="s">
        <v>1756</v>
      </c>
      <c r="B22" s="757"/>
      <c r="C22" s="756"/>
      <c r="D22" s="756"/>
      <c r="E22" s="770"/>
      <c r="F22" s="757"/>
      <c r="G22" s="770"/>
      <c r="H22" s="100">
        <f t="shared" si="1"/>
        <v>0</v>
      </c>
      <c r="I22" s="2028" t="s">
        <v>1706</v>
      </c>
      <c r="J22" s="1361"/>
      <c r="K22" s="2033" t="s">
        <v>2009</v>
      </c>
      <c r="L22" s="2020" t="e">
        <f>ROUNDDOWN(I23/I39,2)</f>
        <v>#DIV/0!</v>
      </c>
      <c r="M22" s="38"/>
      <c r="AU22" s="67"/>
    </row>
    <row r="23" spans="1:47" ht="12" customHeight="1" thickTop="1" thickBot="1">
      <c r="A23" s="2026"/>
      <c r="B23" s="752"/>
      <c r="C23" s="753"/>
      <c r="D23" s="753"/>
      <c r="E23" s="768"/>
      <c r="F23" s="752"/>
      <c r="G23" s="768"/>
      <c r="H23" s="98">
        <f t="shared" si="1"/>
        <v>0</v>
      </c>
      <c r="I23" s="2021">
        <f>SUM(H22:H28)</f>
        <v>0</v>
      </c>
      <c r="J23" s="2022"/>
      <c r="K23" s="2018"/>
      <c r="L23" s="2020"/>
      <c r="M23" s="38"/>
    </row>
    <row r="24" spans="1:47" ht="12" customHeight="1" thickTop="1" thickBot="1">
      <c r="A24" s="2026"/>
      <c r="B24" s="752"/>
      <c r="C24" s="753"/>
      <c r="D24" s="753"/>
      <c r="E24" s="768"/>
      <c r="F24" s="752"/>
      <c r="G24" s="768"/>
      <c r="H24" s="98">
        <f t="shared" si="1"/>
        <v>0</v>
      </c>
      <c r="I24" s="2021"/>
      <c r="J24" s="2022"/>
      <c r="K24" s="2018"/>
      <c r="L24" s="2020"/>
      <c r="M24" s="38"/>
    </row>
    <row r="25" spans="1:47" ht="12" customHeight="1" thickTop="1" thickBot="1">
      <c r="A25" s="2026"/>
      <c r="B25" s="752"/>
      <c r="C25" s="753"/>
      <c r="D25" s="753"/>
      <c r="E25" s="768"/>
      <c r="F25" s="752"/>
      <c r="G25" s="768"/>
      <c r="H25" s="98">
        <f t="shared" si="1"/>
        <v>0</v>
      </c>
      <c r="I25" s="2021"/>
      <c r="J25" s="2022"/>
      <c r="K25" s="2018"/>
      <c r="L25" s="2020" t="e">
        <f>IF(L22=0,"-",IF(L22-$I$1/100&lt;0,0,IF(L22=1,1,L22-$I$1/100)))</f>
        <v>#DIV/0!</v>
      </c>
      <c r="M25" s="38"/>
    </row>
    <row r="26" spans="1:47" ht="12" customHeight="1" thickTop="1" thickBot="1">
      <c r="A26" s="2026"/>
      <c r="B26" s="752"/>
      <c r="C26" s="753"/>
      <c r="D26" s="753"/>
      <c r="E26" s="768"/>
      <c r="F26" s="752"/>
      <c r="G26" s="768"/>
      <c r="H26" s="98">
        <f t="shared" si="1"/>
        <v>0</v>
      </c>
      <c r="I26" s="2021"/>
      <c r="J26" s="2022"/>
      <c r="K26" s="2018"/>
      <c r="L26" s="2020"/>
      <c r="M26" s="38"/>
    </row>
    <row r="27" spans="1:47" ht="12" customHeight="1" thickTop="1" thickBot="1">
      <c r="A27" s="2026"/>
      <c r="B27" s="752"/>
      <c r="C27" s="753"/>
      <c r="D27" s="753"/>
      <c r="E27" s="768"/>
      <c r="F27" s="752"/>
      <c r="G27" s="768"/>
      <c r="H27" s="98">
        <f t="shared" si="1"/>
        <v>0</v>
      </c>
      <c r="I27" s="2021"/>
      <c r="J27" s="2022"/>
      <c r="K27" s="2018"/>
      <c r="L27" s="2020"/>
      <c r="M27" s="38"/>
    </row>
    <row r="28" spans="1:47" ht="12" customHeight="1" thickTop="1" thickBot="1">
      <c r="A28" s="2032"/>
      <c r="B28" s="758"/>
      <c r="C28" s="754"/>
      <c r="D28" s="754"/>
      <c r="E28" s="769"/>
      <c r="F28" s="755"/>
      <c r="G28" s="769"/>
      <c r="H28" s="99">
        <f t="shared" si="1"/>
        <v>0</v>
      </c>
      <c r="I28" s="2021"/>
      <c r="J28" s="2022"/>
      <c r="K28" s="2034"/>
      <c r="L28" s="2020"/>
      <c r="M28" s="38"/>
    </row>
    <row r="29" spans="1:47" ht="12" customHeight="1" thickTop="1" thickBot="1">
      <c r="A29" s="2025" t="s">
        <v>1757</v>
      </c>
      <c r="B29" s="759"/>
      <c r="C29" s="756"/>
      <c r="D29" s="756"/>
      <c r="E29" s="770"/>
      <c r="F29" s="757"/>
      <c r="G29" s="770"/>
      <c r="H29" s="100">
        <f t="shared" si="1"/>
        <v>0</v>
      </c>
      <c r="I29" s="2029" t="s">
        <v>1707</v>
      </c>
      <c r="J29" s="2030"/>
      <c r="K29" s="2017" t="s">
        <v>2010</v>
      </c>
      <c r="L29" s="2020" t="e">
        <f>ROUNDDOWN(I30/I39,2)</f>
        <v>#DIV/0!</v>
      </c>
      <c r="M29" s="38"/>
    </row>
    <row r="30" spans="1:47" ht="12" customHeight="1" thickTop="1" thickBot="1">
      <c r="A30" s="2026"/>
      <c r="B30" s="752"/>
      <c r="C30" s="756"/>
      <c r="D30" s="756"/>
      <c r="E30" s="768"/>
      <c r="F30" s="752"/>
      <c r="G30" s="768"/>
      <c r="H30" s="98">
        <f t="shared" si="1"/>
        <v>0</v>
      </c>
      <c r="I30" s="2021">
        <f>SUM(H29:H35)</f>
        <v>0</v>
      </c>
      <c r="J30" s="2022"/>
      <c r="K30" s="2018"/>
      <c r="L30" s="2020"/>
      <c r="M30" s="38"/>
    </row>
    <row r="31" spans="1:47" ht="12" customHeight="1" thickTop="1" thickBot="1">
      <c r="A31" s="2026"/>
      <c r="B31" s="752"/>
      <c r="C31" s="753"/>
      <c r="D31" s="753"/>
      <c r="E31" s="768"/>
      <c r="F31" s="752"/>
      <c r="G31" s="768"/>
      <c r="H31" s="98">
        <f t="shared" si="1"/>
        <v>0</v>
      </c>
      <c r="I31" s="2021"/>
      <c r="J31" s="2022"/>
      <c r="K31" s="2018"/>
      <c r="L31" s="2020"/>
      <c r="M31" s="38"/>
    </row>
    <row r="32" spans="1:47" ht="12" customHeight="1" thickTop="1" thickBot="1">
      <c r="A32" s="2026"/>
      <c r="B32" s="752"/>
      <c r="C32" s="753"/>
      <c r="D32" s="753"/>
      <c r="E32" s="768"/>
      <c r="F32" s="752"/>
      <c r="G32" s="768"/>
      <c r="H32" s="98">
        <f t="shared" si="1"/>
        <v>0</v>
      </c>
      <c r="I32" s="2021"/>
      <c r="J32" s="2022"/>
      <c r="K32" s="2018"/>
      <c r="L32" s="2020" t="e">
        <f>IF(L29=0,"-",IF(L29-$I$1/100&lt;0,0,IF(L29=1,1,L29-$I$1/100)))</f>
        <v>#DIV/0!</v>
      </c>
      <c r="M32" s="38"/>
    </row>
    <row r="33" spans="1:31" ht="12" customHeight="1" thickTop="1" thickBot="1">
      <c r="A33" s="2026"/>
      <c r="B33" s="752"/>
      <c r="C33" s="753"/>
      <c r="D33" s="753"/>
      <c r="E33" s="768"/>
      <c r="F33" s="752"/>
      <c r="G33" s="768"/>
      <c r="H33" s="98">
        <f t="shared" si="1"/>
        <v>0</v>
      </c>
      <c r="I33" s="2021"/>
      <c r="J33" s="2022"/>
      <c r="K33" s="2018"/>
      <c r="L33" s="2020"/>
      <c r="M33" s="38"/>
    </row>
    <row r="34" spans="1:31" ht="12" customHeight="1" thickTop="1" thickBot="1">
      <c r="A34" s="2026"/>
      <c r="B34" s="752"/>
      <c r="C34" s="753"/>
      <c r="D34" s="753"/>
      <c r="E34" s="768"/>
      <c r="F34" s="752"/>
      <c r="G34" s="768"/>
      <c r="H34" s="98">
        <f t="shared" si="1"/>
        <v>0</v>
      </c>
      <c r="I34" s="2021"/>
      <c r="J34" s="2022"/>
      <c r="K34" s="2018"/>
      <c r="L34" s="2020"/>
      <c r="M34" s="38"/>
    </row>
    <row r="35" spans="1:31" ht="12" customHeight="1" thickTop="1" thickBot="1">
      <c r="A35" s="2027"/>
      <c r="B35" s="755"/>
      <c r="C35" s="754"/>
      <c r="D35" s="754"/>
      <c r="E35" s="769"/>
      <c r="F35" s="755"/>
      <c r="G35" s="769"/>
      <c r="H35" s="99">
        <f t="shared" si="1"/>
        <v>0</v>
      </c>
      <c r="I35" s="2023"/>
      <c r="J35" s="2024"/>
      <c r="K35" s="2019"/>
      <c r="L35" s="2020"/>
      <c r="M35" s="38"/>
    </row>
    <row r="36" spans="1:31" ht="12" customHeight="1" thickTop="1" thickBot="1">
      <c r="A36" s="2025" t="s">
        <v>1758</v>
      </c>
      <c r="B36" s="692"/>
      <c r="C36" s="756"/>
      <c r="D36" s="756"/>
      <c r="E36" s="770"/>
      <c r="F36" s="757"/>
      <c r="G36" s="770"/>
      <c r="H36" s="100">
        <f t="shared" si="1"/>
        <v>0</v>
      </c>
      <c r="I36" s="2028" t="s">
        <v>509</v>
      </c>
      <c r="J36" s="1361"/>
      <c r="K36" s="2017" t="s">
        <v>2011</v>
      </c>
      <c r="L36" s="2020" t="e">
        <f>ROUNDDOWN(I37/I39,2)</f>
        <v>#DIV/0!</v>
      </c>
      <c r="M36" s="38"/>
    </row>
    <row r="37" spans="1:31" ht="12" customHeight="1" thickTop="1" thickBot="1">
      <c r="A37" s="2026"/>
      <c r="B37" s="752"/>
      <c r="C37" s="753"/>
      <c r="D37" s="753"/>
      <c r="E37" s="768"/>
      <c r="F37" s="752"/>
      <c r="G37" s="768"/>
      <c r="H37" s="98">
        <f t="shared" si="1"/>
        <v>0</v>
      </c>
      <c r="I37" s="2021">
        <f>SUM(H36:H38)</f>
        <v>0</v>
      </c>
      <c r="J37" s="2022"/>
      <c r="K37" s="2018"/>
      <c r="L37" s="2020"/>
      <c r="M37" s="38"/>
    </row>
    <row r="38" spans="1:31" ht="12" customHeight="1" thickTop="1" thickBot="1">
      <c r="A38" s="2027"/>
      <c r="B38" s="755"/>
      <c r="C38" s="754"/>
      <c r="D38" s="754"/>
      <c r="E38" s="769"/>
      <c r="F38" s="755"/>
      <c r="G38" s="769"/>
      <c r="H38" s="99">
        <f t="shared" si="1"/>
        <v>0</v>
      </c>
      <c r="I38" s="2023"/>
      <c r="J38" s="2024"/>
      <c r="K38" s="2019"/>
      <c r="L38" s="101" t="e">
        <f>IF(L36=0,"-",IF(L36-$I$1/100&lt;0,0,IF(L36=1,1,L36-$I$1/100)))</f>
        <v>#DIV/0!</v>
      </c>
      <c r="M38" s="38"/>
    </row>
    <row r="39" spans="1:31" ht="12" customHeight="1" thickTop="1" thickBot="1">
      <c r="A39" s="47"/>
      <c r="B39" s="38"/>
      <c r="C39" s="38"/>
      <c r="D39" s="38"/>
      <c r="E39" s="38"/>
      <c r="F39" s="38"/>
      <c r="G39" s="2013" t="s">
        <v>510</v>
      </c>
      <c r="H39" s="2014"/>
      <c r="I39" s="2015">
        <f>SUM(I11,I16,I23,I30,I37)</f>
        <v>0</v>
      </c>
      <c r="J39" s="2016"/>
      <c r="K39" s="38"/>
      <c r="L39" s="101"/>
      <c r="M39" s="38"/>
    </row>
    <row r="40" spans="1:31" ht="12" customHeight="1" thickTop="1">
      <c r="A40" s="38"/>
      <c r="B40" s="38"/>
      <c r="C40" s="38"/>
      <c r="D40" s="38"/>
      <c r="E40" s="38"/>
      <c r="F40" s="38"/>
      <c r="G40" s="38"/>
      <c r="H40" s="38"/>
      <c r="I40" s="38"/>
      <c r="J40" s="38"/>
      <c r="K40" s="38"/>
      <c r="L40" s="38"/>
      <c r="M40" s="38"/>
    </row>
    <row r="41" spans="1:31" ht="12" customHeight="1" thickBot="1">
      <c r="A41" s="38"/>
      <c r="B41" s="38"/>
      <c r="C41" s="38"/>
      <c r="D41" s="38"/>
      <c r="E41" s="38"/>
      <c r="F41" s="38"/>
      <c r="G41" s="38"/>
      <c r="H41" s="38"/>
      <c r="I41" s="38"/>
      <c r="J41" s="38"/>
      <c r="K41" s="38"/>
      <c r="L41" s="38"/>
      <c r="M41" s="38"/>
    </row>
    <row r="42" spans="1:31" ht="24" customHeight="1" thickTop="1" thickBot="1">
      <c r="A42" s="88" t="s">
        <v>1122</v>
      </c>
      <c r="B42" s="689"/>
      <c r="C42" s="689"/>
      <c r="D42" s="689"/>
      <c r="E42" s="689"/>
      <c r="F42" s="689"/>
      <c r="G42" s="689"/>
      <c r="H42" s="689"/>
      <c r="I42" s="689"/>
      <c r="J42" s="689"/>
      <c r="K42" s="689"/>
      <c r="L42" s="689"/>
      <c r="M42" s="38"/>
      <c r="X42" s="2039" t="s">
        <v>651</v>
      </c>
      <c r="Y42" s="2039"/>
      <c r="Z42" s="2039"/>
      <c r="AA42" s="2039"/>
      <c r="AB42" s="2039"/>
    </row>
    <row r="43" spans="1:31" ht="12" customHeight="1" thickTop="1">
      <c r="A43" s="2040" t="s">
        <v>1127</v>
      </c>
      <c r="B43" s="89" t="s">
        <v>1128</v>
      </c>
      <c r="C43" s="767"/>
      <c r="D43" s="767"/>
      <c r="E43" s="767"/>
      <c r="F43" s="767"/>
      <c r="G43" s="767"/>
      <c r="H43" s="767"/>
      <c r="I43" s="767"/>
      <c r="J43" s="767"/>
      <c r="K43" s="2042"/>
      <c r="L43" s="2043"/>
      <c r="M43" s="38"/>
      <c r="O43" s="9" t="s">
        <v>1531</v>
      </c>
      <c r="P43" s="10" t="s">
        <v>558</v>
      </c>
      <c r="Q43" s="11" t="s">
        <v>1129</v>
      </c>
      <c r="R43" s="11" t="s">
        <v>1130</v>
      </c>
      <c r="S43" s="12" t="s">
        <v>366</v>
      </c>
      <c r="T43" s="12" t="s">
        <v>367</v>
      </c>
      <c r="U43" s="12" t="s">
        <v>368</v>
      </c>
      <c r="V43" s="12" t="s">
        <v>369</v>
      </c>
      <c r="W43" s="13" t="s">
        <v>370</v>
      </c>
      <c r="X43" s="14" t="s">
        <v>366</v>
      </c>
      <c r="Y43" s="12" t="s">
        <v>367</v>
      </c>
      <c r="Z43" s="12" t="s">
        <v>368</v>
      </c>
      <c r="AA43" s="12" t="s">
        <v>369</v>
      </c>
      <c r="AB43" s="13" t="s">
        <v>370</v>
      </c>
      <c r="AE43" s="15"/>
    </row>
    <row r="44" spans="1:31" ht="12" customHeight="1">
      <c r="A44" s="2041"/>
      <c r="B44" s="90" t="s">
        <v>1132</v>
      </c>
      <c r="C44" s="690"/>
      <c r="D44" s="690"/>
      <c r="E44" s="690"/>
      <c r="F44" s="690"/>
      <c r="G44" s="690"/>
      <c r="H44" s="690"/>
      <c r="I44" s="690"/>
      <c r="J44" s="691"/>
      <c r="K44" s="2044">
        <f>SUM(C44:J44)</f>
        <v>0</v>
      </c>
      <c r="L44" s="2045"/>
      <c r="M44" s="38"/>
      <c r="O44" s="16">
        <f>B42</f>
        <v>0</v>
      </c>
      <c r="P44" s="17" t="e">
        <f>L46</f>
        <v>#DIV/0!</v>
      </c>
      <c r="Q44" s="18">
        <f>K44</f>
        <v>0</v>
      </c>
      <c r="R44" s="18">
        <f>I78</f>
        <v>0</v>
      </c>
      <c r="S44" s="17" t="e">
        <f>L51</f>
        <v>#DIV/0!</v>
      </c>
      <c r="T44" s="17" t="e">
        <f>L57</f>
        <v>#DIV/0!</v>
      </c>
      <c r="U44" s="17" t="e">
        <f>L64</f>
        <v>#DIV/0!</v>
      </c>
      <c r="V44" s="17" t="e">
        <f>L71</f>
        <v>#DIV/0!</v>
      </c>
      <c r="W44" s="19" t="e">
        <f>L77</f>
        <v>#DIV/0!</v>
      </c>
      <c r="X44" s="20">
        <f>I50</f>
        <v>0</v>
      </c>
      <c r="Y44" s="21">
        <f>I55</f>
        <v>0</v>
      </c>
      <c r="Z44" s="21">
        <f>I62</f>
        <v>0</v>
      </c>
      <c r="AA44" s="21">
        <f>I69</f>
        <v>0</v>
      </c>
      <c r="AB44" s="22">
        <f>I76</f>
        <v>0</v>
      </c>
    </row>
    <row r="45" spans="1:31" ht="12" customHeight="1" thickBot="1">
      <c r="A45" s="2031"/>
      <c r="B45" s="90" t="s">
        <v>1134</v>
      </c>
      <c r="C45" s="91">
        <f>C44/1.65</f>
        <v>0</v>
      </c>
      <c r="D45" s="91">
        <f t="shared" ref="D45:J45" si="2">D44/1.65</f>
        <v>0</v>
      </c>
      <c r="E45" s="91">
        <f t="shared" si="2"/>
        <v>0</v>
      </c>
      <c r="F45" s="91">
        <f t="shared" si="2"/>
        <v>0</v>
      </c>
      <c r="G45" s="91">
        <f t="shared" si="2"/>
        <v>0</v>
      </c>
      <c r="H45" s="91">
        <f t="shared" si="2"/>
        <v>0</v>
      </c>
      <c r="I45" s="91">
        <f t="shared" si="2"/>
        <v>0</v>
      </c>
      <c r="J45" s="91">
        <f t="shared" si="2"/>
        <v>0</v>
      </c>
      <c r="K45" s="23" t="s">
        <v>1135</v>
      </c>
      <c r="L45" s="24" t="s">
        <v>1136</v>
      </c>
      <c r="M45" s="38"/>
      <c r="O45" s="25">
        <f>C42</f>
        <v>0</v>
      </c>
      <c r="P45" s="26" t="e">
        <f>L46</f>
        <v>#DIV/0!</v>
      </c>
      <c r="Q45" s="27">
        <f>K44</f>
        <v>0</v>
      </c>
      <c r="R45" s="27">
        <f>I78</f>
        <v>0</v>
      </c>
      <c r="S45" s="26" t="e">
        <f>L51</f>
        <v>#DIV/0!</v>
      </c>
      <c r="T45" s="26" t="e">
        <f>L57</f>
        <v>#DIV/0!</v>
      </c>
      <c r="U45" s="26" t="e">
        <f>L64</f>
        <v>#DIV/0!</v>
      </c>
      <c r="V45" s="26" t="e">
        <f>L71</f>
        <v>#DIV/0!</v>
      </c>
      <c r="W45" s="102" t="e">
        <f>L77</f>
        <v>#DIV/0!</v>
      </c>
      <c r="X45" s="28">
        <f>I50</f>
        <v>0</v>
      </c>
      <c r="Y45" s="29">
        <f>I55</f>
        <v>0</v>
      </c>
      <c r="Z45" s="29">
        <f>I62</f>
        <v>0</v>
      </c>
      <c r="AA45" s="29">
        <f>I69</f>
        <v>0</v>
      </c>
      <c r="AB45" s="30">
        <f>I76</f>
        <v>0</v>
      </c>
    </row>
    <row r="46" spans="1:31" ht="12" customHeight="1" thickTop="1" thickBot="1">
      <c r="A46" s="2046" t="s">
        <v>1700</v>
      </c>
      <c r="B46" s="2047"/>
      <c r="C46" s="2047"/>
      <c r="D46" s="2047"/>
      <c r="E46" s="2048"/>
      <c r="F46" s="92">
        <f>I78</f>
        <v>0</v>
      </c>
      <c r="G46" s="93" t="s">
        <v>1701</v>
      </c>
      <c r="H46" s="94">
        <f>K44</f>
        <v>0</v>
      </c>
      <c r="I46" s="93" t="s">
        <v>1702</v>
      </c>
      <c r="J46" s="93" t="s">
        <v>1703</v>
      </c>
      <c r="K46" s="95" t="e">
        <f>ROUNDDOWN(I78/K44,2)</f>
        <v>#DIV/0!</v>
      </c>
      <c r="L46" s="95" t="e">
        <f>K46-$I$1/100</f>
        <v>#DIV/0!</v>
      </c>
      <c r="M46" s="38"/>
      <c r="O46" s="25">
        <f>D42</f>
        <v>0</v>
      </c>
      <c r="P46" s="26" t="e">
        <f>L46</f>
        <v>#DIV/0!</v>
      </c>
      <c r="Q46" s="27">
        <f>K44</f>
        <v>0</v>
      </c>
      <c r="R46" s="27">
        <f>I78</f>
        <v>0</v>
      </c>
      <c r="S46" s="26" t="e">
        <f>L51</f>
        <v>#DIV/0!</v>
      </c>
      <c r="T46" s="26" t="e">
        <f>L57</f>
        <v>#DIV/0!</v>
      </c>
      <c r="U46" s="26" t="e">
        <f>L64</f>
        <v>#DIV/0!</v>
      </c>
      <c r="V46" s="26" t="e">
        <f>L71</f>
        <v>#DIV/0!</v>
      </c>
      <c r="W46" s="102" t="e">
        <f>L77</f>
        <v>#DIV/0!</v>
      </c>
      <c r="X46" s="28">
        <f>I50</f>
        <v>0</v>
      </c>
      <c r="Y46" s="29">
        <f>I55</f>
        <v>0</v>
      </c>
      <c r="Z46" s="29">
        <f>I62</f>
        <v>0</v>
      </c>
      <c r="AA46" s="29">
        <f>I69</f>
        <v>0</v>
      </c>
      <c r="AB46" s="30">
        <f>I76</f>
        <v>0</v>
      </c>
    </row>
    <row r="47" spans="1:31" ht="12" customHeight="1" thickTop="1">
      <c r="A47" s="38"/>
      <c r="B47" s="38"/>
      <c r="C47" s="38"/>
      <c r="D47" s="38"/>
      <c r="E47" s="38"/>
      <c r="F47" s="38"/>
      <c r="G47" s="38"/>
      <c r="H47" s="38"/>
      <c r="I47" s="38"/>
      <c r="J47" s="38"/>
      <c r="K47" s="68"/>
      <c r="L47" s="96"/>
      <c r="M47" s="38"/>
      <c r="O47" s="25">
        <f>E42</f>
        <v>0</v>
      </c>
      <c r="P47" s="26" t="e">
        <f>L46</f>
        <v>#DIV/0!</v>
      </c>
      <c r="Q47" s="27">
        <f>K44</f>
        <v>0</v>
      </c>
      <c r="R47" s="27">
        <f>I78</f>
        <v>0</v>
      </c>
      <c r="S47" s="26" t="e">
        <f>L51</f>
        <v>#DIV/0!</v>
      </c>
      <c r="T47" s="26" t="e">
        <f>L57</f>
        <v>#DIV/0!</v>
      </c>
      <c r="U47" s="26" t="e">
        <f>L64</f>
        <v>#DIV/0!</v>
      </c>
      <c r="V47" s="26" t="e">
        <f>L71</f>
        <v>#DIV/0!</v>
      </c>
      <c r="W47" s="102" t="e">
        <f>L77</f>
        <v>#DIV/0!</v>
      </c>
      <c r="X47" s="28">
        <f>I50</f>
        <v>0</v>
      </c>
      <c r="Y47" s="29">
        <f>I55</f>
        <v>0</v>
      </c>
      <c r="Z47" s="29">
        <f>I62</f>
        <v>0</v>
      </c>
      <c r="AA47" s="29">
        <f>I69</f>
        <v>0</v>
      </c>
      <c r="AB47" s="30">
        <f>I76</f>
        <v>0</v>
      </c>
    </row>
    <row r="48" spans="1:31" ht="12" customHeight="1" thickBot="1">
      <c r="A48" s="97"/>
      <c r="B48" s="31" t="s">
        <v>29</v>
      </c>
      <c r="C48" s="31" t="s">
        <v>30</v>
      </c>
      <c r="D48" s="31" t="s">
        <v>31</v>
      </c>
      <c r="E48" s="31" t="s">
        <v>467</v>
      </c>
      <c r="F48" s="31" t="s">
        <v>32</v>
      </c>
      <c r="G48" s="31" t="s">
        <v>33</v>
      </c>
      <c r="H48" s="31" t="s">
        <v>34</v>
      </c>
      <c r="I48" s="2026" t="s">
        <v>35</v>
      </c>
      <c r="J48" s="2049"/>
      <c r="K48" s="2050" t="s">
        <v>36</v>
      </c>
      <c r="L48" s="2051"/>
      <c r="M48" s="38"/>
      <c r="O48" s="25">
        <f>F42</f>
        <v>0</v>
      </c>
      <c r="P48" s="26" t="e">
        <f>L46</f>
        <v>#DIV/0!</v>
      </c>
      <c r="Q48" s="27">
        <f>K44</f>
        <v>0</v>
      </c>
      <c r="R48" s="27">
        <f>I78</f>
        <v>0</v>
      </c>
      <c r="S48" s="26" t="e">
        <f>L51</f>
        <v>#DIV/0!</v>
      </c>
      <c r="T48" s="26" t="e">
        <f>L57</f>
        <v>#DIV/0!</v>
      </c>
      <c r="U48" s="26" t="e">
        <f>L64</f>
        <v>#DIV/0!</v>
      </c>
      <c r="V48" s="26" t="e">
        <f>L71</f>
        <v>#DIV/0!</v>
      </c>
      <c r="W48" s="102" t="e">
        <f>L77</f>
        <v>#DIV/0!</v>
      </c>
      <c r="X48" s="28">
        <f>I50</f>
        <v>0</v>
      </c>
      <c r="Y48" s="29">
        <f>I55</f>
        <v>0</v>
      </c>
      <c r="Z48" s="29">
        <f>I62</f>
        <v>0</v>
      </c>
      <c r="AA48" s="29">
        <f>I69</f>
        <v>0</v>
      </c>
      <c r="AB48" s="30">
        <f>I76</f>
        <v>0</v>
      </c>
    </row>
    <row r="49" spans="1:28" ht="12" customHeight="1" thickTop="1">
      <c r="A49" s="2026" t="s">
        <v>1746</v>
      </c>
      <c r="B49" s="752"/>
      <c r="C49" s="753"/>
      <c r="D49" s="753"/>
      <c r="E49" s="768"/>
      <c r="F49" s="752"/>
      <c r="G49" s="768"/>
      <c r="H49" s="98">
        <f t="shared" ref="H49:H77" si="3">ROUNDDOWN(C49*D49,2)</f>
        <v>0</v>
      </c>
      <c r="I49" s="1639" t="s">
        <v>1704</v>
      </c>
      <c r="J49" s="1640"/>
      <c r="K49" s="2035" t="s">
        <v>2007</v>
      </c>
      <c r="L49" s="2036" t="e">
        <f>ROUNDDOWN(I50/I78,2)</f>
        <v>#DIV/0!</v>
      </c>
      <c r="M49" s="38"/>
      <c r="O49" s="25">
        <f>G42</f>
        <v>0</v>
      </c>
      <c r="P49" s="26" t="e">
        <f>L46</f>
        <v>#DIV/0!</v>
      </c>
      <c r="Q49" s="27">
        <f>K44</f>
        <v>0</v>
      </c>
      <c r="R49" s="27">
        <f>I78</f>
        <v>0</v>
      </c>
      <c r="S49" s="26" t="e">
        <f>L51</f>
        <v>#DIV/0!</v>
      </c>
      <c r="T49" s="26" t="e">
        <f>L57</f>
        <v>#DIV/0!</v>
      </c>
      <c r="U49" s="26" t="e">
        <f>L64</f>
        <v>#DIV/0!</v>
      </c>
      <c r="V49" s="26" t="e">
        <f>L71</f>
        <v>#DIV/0!</v>
      </c>
      <c r="W49" s="102" t="e">
        <f>L77</f>
        <v>#DIV/0!</v>
      </c>
      <c r="X49" s="28">
        <f>I50</f>
        <v>0</v>
      </c>
      <c r="Y49" s="29">
        <f>I55</f>
        <v>0</v>
      </c>
      <c r="Z49" s="29">
        <f>I62</f>
        <v>0</v>
      </c>
      <c r="AA49" s="29">
        <f>I69</f>
        <v>0</v>
      </c>
      <c r="AB49" s="30">
        <f>I76</f>
        <v>0</v>
      </c>
    </row>
    <row r="50" spans="1:28" ht="12" customHeight="1" thickBot="1">
      <c r="A50" s="2026"/>
      <c r="B50" s="752"/>
      <c r="C50" s="753"/>
      <c r="D50" s="753"/>
      <c r="E50" s="768"/>
      <c r="F50" s="752"/>
      <c r="G50" s="768"/>
      <c r="H50" s="98">
        <f t="shared" si="3"/>
        <v>0</v>
      </c>
      <c r="I50" s="2021">
        <f>SUM(H49:H53)</f>
        <v>0</v>
      </c>
      <c r="J50" s="2022"/>
      <c r="K50" s="2018"/>
      <c r="L50" s="2037"/>
      <c r="M50" s="38"/>
      <c r="O50" s="25">
        <f>H42</f>
        <v>0</v>
      </c>
      <c r="P50" s="26" t="e">
        <f>L46</f>
        <v>#DIV/0!</v>
      </c>
      <c r="Q50" s="27">
        <f>K44</f>
        <v>0</v>
      </c>
      <c r="R50" s="27">
        <f>I78</f>
        <v>0</v>
      </c>
      <c r="S50" s="26" t="e">
        <f>L51</f>
        <v>#DIV/0!</v>
      </c>
      <c r="T50" s="26" t="e">
        <f>L57</f>
        <v>#DIV/0!</v>
      </c>
      <c r="U50" s="26" t="e">
        <f>L64</f>
        <v>#DIV/0!</v>
      </c>
      <c r="V50" s="26" t="e">
        <f>L71</f>
        <v>#DIV/0!</v>
      </c>
      <c r="W50" s="102" t="e">
        <f>L77</f>
        <v>#DIV/0!</v>
      </c>
      <c r="X50" s="28">
        <f>I50</f>
        <v>0</v>
      </c>
      <c r="Y50" s="29">
        <f>I55</f>
        <v>0</v>
      </c>
      <c r="Z50" s="29">
        <f>I62</f>
        <v>0</v>
      </c>
      <c r="AA50" s="29">
        <f>I69</f>
        <v>0</v>
      </c>
      <c r="AB50" s="30">
        <f>I76</f>
        <v>0</v>
      </c>
    </row>
    <row r="51" spans="1:28" ht="12" customHeight="1" thickTop="1">
      <c r="A51" s="2026"/>
      <c r="B51" s="752"/>
      <c r="C51" s="753"/>
      <c r="D51" s="753"/>
      <c r="E51" s="768"/>
      <c r="F51" s="752"/>
      <c r="G51" s="768"/>
      <c r="H51" s="98">
        <f t="shared" si="3"/>
        <v>0</v>
      </c>
      <c r="I51" s="2021"/>
      <c r="J51" s="2022"/>
      <c r="K51" s="2018"/>
      <c r="L51" s="2036" t="e">
        <f>IF(L49=0,"-",IF(L49-$I$1/100&lt;0,0,IF(L49=1,1,L49-$I$1/100)))</f>
        <v>#DIV/0!</v>
      </c>
      <c r="M51" s="38"/>
      <c r="O51" s="25">
        <f>I42</f>
        <v>0</v>
      </c>
      <c r="P51" s="26" t="e">
        <f>L46</f>
        <v>#DIV/0!</v>
      </c>
      <c r="Q51" s="27">
        <f>K44</f>
        <v>0</v>
      </c>
      <c r="R51" s="27">
        <f>I78</f>
        <v>0</v>
      </c>
      <c r="S51" s="26" t="e">
        <f>L51</f>
        <v>#DIV/0!</v>
      </c>
      <c r="T51" s="26" t="e">
        <f>L57</f>
        <v>#DIV/0!</v>
      </c>
      <c r="U51" s="26" t="e">
        <f>L64</f>
        <v>#DIV/0!</v>
      </c>
      <c r="V51" s="26" t="e">
        <f>L71</f>
        <v>#DIV/0!</v>
      </c>
      <c r="W51" s="102" t="e">
        <f>L77</f>
        <v>#DIV/0!</v>
      </c>
      <c r="X51" s="28">
        <f>I50</f>
        <v>0</v>
      </c>
      <c r="Y51" s="29">
        <f>I55</f>
        <v>0</v>
      </c>
      <c r="Z51" s="29">
        <f>I62</f>
        <v>0</v>
      </c>
      <c r="AA51" s="29">
        <f>I69</f>
        <v>0</v>
      </c>
      <c r="AB51" s="30">
        <f>I76</f>
        <v>0</v>
      </c>
    </row>
    <row r="52" spans="1:28" ht="12" customHeight="1">
      <c r="A52" s="2026"/>
      <c r="B52" s="752"/>
      <c r="C52" s="753"/>
      <c r="D52" s="753"/>
      <c r="E52" s="768"/>
      <c r="F52" s="752"/>
      <c r="G52" s="768"/>
      <c r="H52" s="98">
        <f t="shared" si="3"/>
        <v>0</v>
      </c>
      <c r="I52" s="2021"/>
      <c r="J52" s="2022"/>
      <c r="K52" s="2018"/>
      <c r="L52" s="2038"/>
      <c r="M52" s="38"/>
      <c r="O52" s="25">
        <f>J42</f>
        <v>0</v>
      </c>
      <c r="P52" s="26" t="e">
        <f>L46</f>
        <v>#DIV/0!</v>
      </c>
      <c r="Q52" s="27">
        <f>K44</f>
        <v>0</v>
      </c>
      <c r="R52" s="27">
        <f>I78</f>
        <v>0</v>
      </c>
      <c r="S52" s="26" t="e">
        <f>L51</f>
        <v>#DIV/0!</v>
      </c>
      <c r="T52" s="26" t="e">
        <f>L57</f>
        <v>#DIV/0!</v>
      </c>
      <c r="U52" s="26" t="e">
        <f>L64</f>
        <v>#DIV/0!</v>
      </c>
      <c r="V52" s="26" t="e">
        <f>L71</f>
        <v>#DIV/0!</v>
      </c>
      <c r="W52" s="102" t="e">
        <f>L77</f>
        <v>#DIV/0!</v>
      </c>
      <c r="X52" s="28">
        <f>I50</f>
        <v>0</v>
      </c>
      <c r="Y52" s="29">
        <f>I55</f>
        <v>0</v>
      </c>
      <c r="Z52" s="29">
        <f>I62</f>
        <v>0</v>
      </c>
      <c r="AA52" s="29">
        <f>I69</f>
        <v>0</v>
      </c>
      <c r="AB52" s="30">
        <f>I76</f>
        <v>0</v>
      </c>
    </row>
    <row r="53" spans="1:28" ht="12" customHeight="1" thickBot="1">
      <c r="A53" s="2027"/>
      <c r="B53" s="752"/>
      <c r="C53" s="754"/>
      <c r="D53" s="754"/>
      <c r="E53" s="769"/>
      <c r="F53" s="755"/>
      <c r="G53" s="769"/>
      <c r="H53" s="99">
        <f t="shared" si="3"/>
        <v>0</v>
      </c>
      <c r="I53" s="2023"/>
      <c r="J53" s="2024"/>
      <c r="K53" s="2019"/>
      <c r="L53" s="2037"/>
      <c r="M53" s="38"/>
      <c r="O53" s="25">
        <f>K42</f>
        <v>0</v>
      </c>
      <c r="P53" s="26" t="e">
        <f>L46</f>
        <v>#DIV/0!</v>
      </c>
      <c r="Q53" s="27">
        <f>K44</f>
        <v>0</v>
      </c>
      <c r="R53" s="27">
        <f>I78</f>
        <v>0</v>
      </c>
      <c r="S53" s="26" t="e">
        <f>L51</f>
        <v>#DIV/0!</v>
      </c>
      <c r="T53" s="26" t="e">
        <f>L57</f>
        <v>#DIV/0!</v>
      </c>
      <c r="U53" s="26" t="e">
        <f>L64</f>
        <v>#DIV/0!</v>
      </c>
      <c r="V53" s="26" t="e">
        <f>L71</f>
        <v>#DIV/0!</v>
      </c>
      <c r="W53" s="102" t="e">
        <f>L77</f>
        <v>#DIV/0!</v>
      </c>
      <c r="X53" s="28">
        <f>I50</f>
        <v>0</v>
      </c>
      <c r="Y53" s="29">
        <f>I55</f>
        <v>0</v>
      </c>
      <c r="Z53" s="29">
        <f>I62</f>
        <v>0</v>
      </c>
      <c r="AA53" s="29">
        <f>I69</f>
        <v>0</v>
      </c>
      <c r="AB53" s="30">
        <f>I76</f>
        <v>0</v>
      </c>
    </row>
    <row r="54" spans="1:28" ht="12" customHeight="1" thickTop="1" thickBot="1">
      <c r="A54" s="2025" t="s">
        <v>1752</v>
      </c>
      <c r="B54" s="692"/>
      <c r="C54" s="756"/>
      <c r="D54" s="756"/>
      <c r="E54" s="770"/>
      <c r="F54" s="757"/>
      <c r="G54" s="770"/>
      <c r="H54" s="100">
        <f t="shared" si="3"/>
        <v>0</v>
      </c>
      <c r="I54" s="2029" t="s">
        <v>1705</v>
      </c>
      <c r="J54" s="2030"/>
      <c r="K54" s="2017" t="s">
        <v>2008</v>
      </c>
      <c r="L54" s="2020" t="e">
        <f>ROUNDDOWN(I55/I78,2)</f>
        <v>#DIV/0!</v>
      </c>
      <c r="M54" s="38"/>
      <c r="O54" s="32">
        <f>L42</f>
        <v>0</v>
      </c>
      <c r="P54" s="33" t="e">
        <f>L46</f>
        <v>#DIV/0!</v>
      </c>
      <c r="Q54" s="34">
        <f>K44</f>
        <v>0</v>
      </c>
      <c r="R54" s="34">
        <f>I78</f>
        <v>0</v>
      </c>
      <c r="S54" s="33" t="e">
        <f>L51</f>
        <v>#DIV/0!</v>
      </c>
      <c r="T54" s="33" t="e">
        <f>L57</f>
        <v>#DIV/0!</v>
      </c>
      <c r="U54" s="33" t="e">
        <f>L64</f>
        <v>#DIV/0!</v>
      </c>
      <c r="V54" s="33" t="e">
        <f>L71</f>
        <v>#DIV/0!</v>
      </c>
      <c r="W54" s="103" t="e">
        <f>L77</f>
        <v>#DIV/0!</v>
      </c>
      <c r="X54" s="35">
        <f>I50</f>
        <v>0</v>
      </c>
      <c r="Y54" s="36">
        <f>I55</f>
        <v>0</v>
      </c>
      <c r="Z54" s="36">
        <f>I62</f>
        <v>0</v>
      </c>
      <c r="AA54" s="36">
        <f>I69</f>
        <v>0</v>
      </c>
      <c r="AB54" s="37">
        <f>I76</f>
        <v>0</v>
      </c>
    </row>
    <row r="55" spans="1:28" ht="12" customHeight="1" thickTop="1" thickBot="1">
      <c r="A55" s="2026"/>
      <c r="B55" s="752"/>
      <c r="C55" s="753"/>
      <c r="D55" s="753"/>
      <c r="E55" s="768"/>
      <c r="F55" s="752"/>
      <c r="G55" s="768"/>
      <c r="H55" s="98">
        <f t="shared" si="3"/>
        <v>0</v>
      </c>
      <c r="I55" s="2021">
        <f>SUM(H54:H60)</f>
        <v>0</v>
      </c>
      <c r="J55" s="2022"/>
      <c r="K55" s="2018"/>
      <c r="L55" s="2020"/>
      <c r="M55" s="38"/>
    </row>
    <row r="56" spans="1:28" ht="12" customHeight="1" thickTop="1" thickBot="1">
      <c r="A56" s="2026"/>
      <c r="B56" s="752"/>
      <c r="C56" s="753"/>
      <c r="D56" s="753"/>
      <c r="E56" s="768"/>
      <c r="F56" s="752"/>
      <c r="G56" s="768"/>
      <c r="H56" s="98">
        <f t="shared" si="3"/>
        <v>0</v>
      </c>
      <c r="I56" s="2021"/>
      <c r="J56" s="2022"/>
      <c r="K56" s="2018"/>
      <c r="L56" s="2020"/>
      <c r="M56" s="38"/>
    </row>
    <row r="57" spans="1:28" ht="12" customHeight="1" thickTop="1" thickBot="1">
      <c r="A57" s="2026"/>
      <c r="B57" s="752"/>
      <c r="C57" s="753"/>
      <c r="D57" s="753"/>
      <c r="E57" s="768"/>
      <c r="F57" s="752"/>
      <c r="G57" s="768"/>
      <c r="H57" s="98">
        <f t="shared" si="3"/>
        <v>0</v>
      </c>
      <c r="I57" s="2021"/>
      <c r="J57" s="2022"/>
      <c r="K57" s="2018"/>
      <c r="L57" s="2020" t="e">
        <f>IF(L54=0,"-",IF(L54-$I$1/100&lt;0,0,IF(L54=1,1,L54-$I$1/100)))</f>
        <v>#DIV/0!</v>
      </c>
      <c r="M57" s="38"/>
    </row>
    <row r="58" spans="1:28" ht="12" customHeight="1" thickTop="1" thickBot="1">
      <c r="A58" s="2026"/>
      <c r="B58" s="752"/>
      <c r="C58" s="753"/>
      <c r="D58" s="753"/>
      <c r="E58" s="768"/>
      <c r="F58" s="752"/>
      <c r="G58" s="768"/>
      <c r="H58" s="98">
        <f t="shared" si="3"/>
        <v>0</v>
      </c>
      <c r="I58" s="2021"/>
      <c r="J58" s="2022"/>
      <c r="K58" s="2018"/>
      <c r="L58" s="2020"/>
      <c r="M58" s="38"/>
    </row>
    <row r="59" spans="1:28" ht="12" customHeight="1" thickTop="1" thickBot="1">
      <c r="A59" s="2026"/>
      <c r="B59" s="752"/>
      <c r="C59" s="753"/>
      <c r="D59" s="753"/>
      <c r="E59" s="768"/>
      <c r="F59" s="752"/>
      <c r="G59" s="768"/>
      <c r="H59" s="98">
        <f t="shared" si="3"/>
        <v>0</v>
      </c>
      <c r="I59" s="2021"/>
      <c r="J59" s="2022"/>
      <c r="K59" s="2018"/>
      <c r="L59" s="2020"/>
      <c r="M59" s="38"/>
    </row>
    <row r="60" spans="1:28" ht="12" customHeight="1" thickTop="1" thickBot="1">
      <c r="A60" s="2027"/>
      <c r="B60" s="755"/>
      <c r="C60" s="754"/>
      <c r="D60" s="754"/>
      <c r="E60" s="769"/>
      <c r="F60" s="755"/>
      <c r="G60" s="769"/>
      <c r="H60" s="99">
        <f t="shared" si="3"/>
        <v>0</v>
      </c>
      <c r="I60" s="2023"/>
      <c r="J60" s="2024"/>
      <c r="K60" s="2019"/>
      <c r="L60" s="2020"/>
      <c r="M60" s="38"/>
    </row>
    <row r="61" spans="1:28" ht="12" customHeight="1" thickTop="1" thickBot="1">
      <c r="A61" s="2031" t="s">
        <v>1756</v>
      </c>
      <c r="B61" s="757"/>
      <c r="C61" s="756"/>
      <c r="D61" s="756"/>
      <c r="E61" s="770"/>
      <c r="F61" s="757"/>
      <c r="G61" s="770"/>
      <c r="H61" s="100">
        <f t="shared" si="3"/>
        <v>0</v>
      </c>
      <c r="I61" s="2028" t="s">
        <v>1706</v>
      </c>
      <c r="J61" s="1361"/>
      <c r="K61" s="2033" t="s">
        <v>2009</v>
      </c>
      <c r="L61" s="2020" t="e">
        <f>ROUNDDOWN(I62/I78,2)</f>
        <v>#DIV/0!</v>
      </c>
      <c r="M61" s="38"/>
    </row>
    <row r="62" spans="1:28" ht="12" customHeight="1" thickTop="1" thickBot="1">
      <c r="A62" s="2026"/>
      <c r="B62" s="752"/>
      <c r="C62" s="753"/>
      <c r="D62" s="753"/>
      <c r="E62" s="768"/>
      <c r="F62" s="752"/>
      <c r="G62" s="768"/>
      <c r="H62" s="98">
        <f t="shared" si="3"/>
        <v>0</v>
      </c>
      <c r="I62" s="2021">
        <f>SUM(H61:H67)</f>
        <v>0</v>
      </c>
      <c r="J62" s="2022"/>
      <c r="K62" s="2018"/>
      <c r="L62" s="2020"/>
      <c r="M62" s="38"/>
    </row>
    <row r="63" spans="1:28" ht="12" customHeight="1" thickTop="1" thickBot="1">
      <c r="A63" s="2026"/>
      <c r="B63" s="752"/>
      <c r="C63" s="753"/>
      <c r="D63" s="753"/>
      <c r="E63" s="768"/>
      <c r="F63" s="752"/>
      <c r="G63" s="768"/>
      <c r="H63" s="98">
        <f t="shared" si="3"/>
        <v>0</v>
      </c>
      <c r="I63" s="2021"/>
      <c r="J63" s="2022"/>
      <c r="K63" s="2018"/>
      <c r="L63" s="2020"/>
      <c r="M63" s="38"/>
    </row>
    <row r="64" spans="1:28" ht="12" customHeight="1" thickTop="1" thickBot="1">
      <c r="A64" s="2026"/>
      <c r="B64" s="752"/>
      <c r="C64" s="753"/>
      <c r="D64" s="753"/>
      <c r="E64" s="768"/>
      <c r="F64" s="752"/>
      <c r="G64" s="768"/>
      <c r="H64" s="98">
        <f t="shared" si="3"/>
        <v>0</v>
      </c>
      <c r="I64" s="2021"/>
      <c r="J64" s="2022"/>
      <c r="K64" s="2018"/>
      <c r="L64" s="2020" t="e">
        <f>IF(L61=0,"-",IF(L61-$I$1/100&lt;0,0,IF(L61=1,1,L61-$I$1/100)))</f>
        <v>#DIV/0!</v>
      </c>
      <c r="M64" s="38"/>
    </row>
    <row r="65" spans="1:15" ht="12" customHeight="1" thickTop="1" thickBot="1">
      <c r="A65" s="2026"/>
      <c r="B65" s="752"/>
      <c r="C65" s="753"/>
      <c r="D65" s="753"/>
      <c r="E65" s="768"/>
      <c r="F65" s="752"/>
      <c r="G65" s="768"/>
      <c r="H65" s="98">
        <f t="shared" si="3"/>
        <v>0</v>
      </c>
      <c r="I65" s="2021"/>
      <c r="J65" s="2022"/>
      <c r="K65" s="2018"/>
      <c r="L65" s="2020"/>
      <c r="M65" s="38"/>
    </row>
    <row r="66" spans="1:15" ht="12" customHeight="1" thickTop="1" thickBot="1">
      <c r="A66" s="2026"/>
      <c r="B66" s="752"/>
      <c r="C66" s="753"/>
      <c r="D66" s="753"/>
      <c r="E66" s="768"/>
      <c r="F66" s="752"/>
      <c r="G66" s="768"/>
      <c r="H66" s="98">
        <f t="shared" si="3"/>
        <v>0</v>
      </c>
      <c r="I66" s="2021"/>
      <c r="J66" s="2022"/>
      <c r="K66" s="2018"/>
      <c r="L66" s="2020"/>
      <c r="M66" s="38"/>
    </row>
    <row r="67" spans="1:15" ht="12" customHeight="1" thickTop="1" thickBot="1">
      <c r="A67" s="2032"/>
      <c r="B67" s="758"/>
      <c r="C67" s="754"/>
      <c r="D67" s="754"/>
      <c r="E67" s="769"/>
      <c r="F67" s="755"/>
      <c r="G67" s="769"/>
      <c r="H67" s="99">
        <f t="shared" si="3"/>
        <v>0</v>
      </c>
      <c r="I67" s="2021"/>
      <c r="J67" s="2022"/>
      <c r="K67" s="2034"/>
      <c r="L67" s="2020"/>
      <c r="M67" s="38"/>
    </row>
    <row r="68" spans="1:15" ht="12" customHeight="1" thickTop="1" thickBot="1">
      <c r="A68" s="2025" t="s">
        <v>1757</v>
      </c>
      <c r="B68" s="759"/>
      <c r="C68" s="756"/>
      <c r="D68" s="756"/>
      <c r="E68" s="770"/>
      <c r="F68" s="757"/>
      <c r="G68" s="770"/>
      <c r="H68" s="100">
        <f t="shared" si="3"/>
        <v>0</v>
      </c>
      <c r="I68" s="2029" t="s">
        <v>1707</v>
      </c>
      <c r="J68" s="2030"/>
      <c r="K68" s="2017" t="s">
        <v>2010</v>
      </c>
      <c r="L68" s="2020" t="e">
        <f>ROUNDDOWN(I69/I78,2)</f>
        <v>#DIV/0!</v>
      </c>
      <c r="M68" s="38"/>
    </row>
    <row r="69" spans="1:15" ht="12" customHeight="1" thickTop="1" thickBot="1">
      <c r="A69" s="2026"/>
      <c r="B69" s="752"/>
      <c r="C69" s="756"/>
      <c r="D69" s="756"/>
      <c r="E69" s="768"/>
      <c r="F69" s="752"/>
      <c r="G69" s="768"/>
      <c r="H69" s="98">
        <f t="shared" si="3"/>
        <v>0</v>
      </c>
      <c r="I69" s="2021">
        <f>SUM(H68:H74)</f>
        <v>0</v>
      </c>
      <c r="J69" s="2022"/>
      <c r="K69" s="2018"/>
      <c r="L69" s="2020"/>
      <c r="M69" s="38"/>
    </row>
    <row r="70" spans="1:15" ht="12" customHeight="1" thickTop="1" thickBot="1">
      <c r="A70" s="2026"/>
      <c r="B70" s="752"/>
      <c r="C70" s="753"/>
      <c r="D70" s="753"/>
      <c r="E70" s="768"/>
      <c r="F70" s="752"/>
      <c r="G70" s="768"/>
      <c r="H70" s="98">
        <f t="shared" si="3"/>
        <v>0</v>
      </c>
      <c r="I70" s="2021"/>
      <c r="J70" s="2022"/>
      <c r="K70" s="2018"/>
      <c r="L70" s="2020"/>
      <c r="M70" s="38"/>
    </row>
    <row r="71" spans="1:15" ht="12" customHeight="1" thickTop="1" thickBot="1">
      <c r="A71" s="2026"/>
      <c r="B71" s="752"/>
      <c r="C71" s="753"/>
      <c r="D71" s="753"/>
      <c r="E71" s="768"/>
      <c r="F71" s="752"/>
      <c r="G71" s="768"/>
      <c r="H71" s="98">
        <f t="shared" si="3"/>
        <v>0</v>
      </c>
      <c r="I71" s="2021"/>
      <c r="J71" s="2022"/>
      <c r="K71" s="2018"/>
      <c r="L71" s="2020" t="e">
        <f>IF(L68=0,"-",IF(L68-$I$1/100&lt;0,0,IF(L68=1,1,L68-$I$1/100)))</f>
        <v>#DIV/0!</v>
      </c>
      <c r="M71" s="38"/>
    </row>
    <row r="72" spans="1:15" ht="12" customHeight="1" thickTop="1" thickBot="1">
      <c r="A72" s="2026"/>
      <c r="B72" s="752"/>
      <c r="C72" s="753"/>
      <c r="D72" s="753"/>
      <c r="E72" s="768"/>
      <c r="F72" s="752"/>
      <c r="G72" s="768"/>
      <c r="H72" s="98">
        <f t="shared" si="3"/>
        <v>0</v>
      </c>
      <c r="I72" s="2021"/>
      <c r="J72" s="2022"/>
      <c r="K72" s="2018"/>
      <c r="L72" s="2020"/>
      <c r="M72" s="38"/>
    </row>
    <row r="73" spans="1:15" ht="12" customHeight="1" thickTop="1" thickBot="1">
      <c r="A73" s="2026"/>
      <c r="B73" s="752"/>
      <c r="C73" s="753"/>
      <c r="D73" s="753"/>
      <c r="E73" s="768"/>
      <c r="F73" s="752"/>
      <c r="G73" s="768"/>
      <c r="H73" s="98">
        <f t="shared" si="3"/>
        <v>0</v>
      </c>
      <c r="I73" s="2021"/>
      <c r="J73" s="2022"/>
      <c r="K73" s="2018"/>
      <c r="L73" s="2020"/>
      <c r="M73" s="38"/>
    </row>
    <row r="74" spans="1:15" ht="12" customHeight="1" thickTop="1" thickBot="1">
      <c r="A74" s="2027"/>
      <c r="B74" s="755"/>
      <c r="C74" s="754"/>
      <c r="D74" s="754"/>
      <c r="E74" s="769"/>
      <c r="F74" s="755"/>
      <c r="G74" s="769"/>
      <c r="H74" s="99">
        <f t="shared" si="3"/>
        <v>0</v>
      </c>
      <c r="I74" s="2023"/>
      <c r="J74" s="2024"/>
      <c r="K74" s="2019"/>
      <c r="L74" s="2020"/>
      <c r="M74" s="38"/>
    </row>
    <row r="75" spans="1:15" ht="12" customHeight="1" thickTop="1" thickBot="1">
      <c r="A75" s="2025" t="s">
        <v>1758</v>
      </c>
      <c r="B75" s="692"/>
      <c r="C75" s="756"/>
      <c r="D75" s="756"/>
      <c r="E75" s="770"/>
      <c r="F75" s="757"/>
      <c r="G75" s="770"/>
      <c r="H75" s="100">
        <f t="shared" si="3"/>
        <v>0</v>
      </c>
      <c r="I75" s="2028" t="s">
        <v>509</v>
      </c>
      <c r="J75" s="1361"/>
      <c r="K75" s="2017" t="s">
        <v>2011</v>
      </c>
      <c r="L75" s="2020" t="e">
        <f>ROUNDDOWN(I76/I78,2)</f>
        <v>#DIV/0!</v>
      </c>
      <c r="M75" s="38"/>
    </row>
    <row r="76" spans="1:15" ht="12" customHeight="1" thickTop="1" thickBot="1">
      <c r="A76" s="2026"/>
      <c r="B76" s="752"/>
      <c r="C76" s="753"/>
      <c r="D76" s="753"/>
      <c r="E76" s="768"/>
      <c r="F76" s="752"/>
      <c r="G76" s="768"/>
      <c r="H76" s="98">
        <f t="shared" si="3"/>
        <v>0</v>
      </c>
      <c r="I76" s="2021">
        <f>SUM(H75:H77)</f>
        <v>0</v>
      </c>
      <c r="J76" s="2022"/>
      <c r="K76" s="2018"/>
      <c r="L76" s="2020"/>
      <c r="M76" s="38"/>
    </row>
    <row r="77" spans="1:15" ht="12" customHeight="1" thickTop="1" thickBot="1">
      <c r="A77" s="2027"/>
      <c r="B77" s="755"/>
      <c r="C77" s="754"/>
      <c r="D77" s="754"/>
      <c r="E77" s="769"/>
      <c r="F77" s="755"/>
      <c r="G77" s="769"/>
      <c r="H77" s="99">
        <f t="shared" si="3"/>
        <v>0</v>
      </c>
      <c r="I77" s="2023"/>
      <c r="J77" s="2024"/>
      <c r="K77" s="2019"/>
      <c r="L77" s="101" t="e">
        <f>IF(L75=0,"-",IF(L75-$I$1/100&lt;0,0,IF(L75=1,1,L75-$I$1/100)))</f>
        <v>#DIV/0!</v>
      </c>
      <c r="M77" s="38"/>
    </row>
    <row r="78" spans="1:15" ht="12" customHeight="1" thickTop="1" thickBot="1">
      <c r="A78" s="47"/>
      <c r="B78" s="38"/>
      <c r="C78" s="38"/>
      <c r="D78" s="38"/>
      <c r="E78" s="38"/>
      <c r="F78" s="38"/>
      <c r="G78" s="2013" t="s">
        <v>510</v>
      </c>
      <c r="H78" s="2014"/>
      <c r="I78" s="2015">
        <f>SUM(I50,I55,I62,I69,I76)</f>
        <v>0</v>
      </c>
      <c r="J78" s="2016"/>
      <c r="K78" s="38"/>
      <c r="L78" s="101"/>
      <c r="M78" s="38"/>
    </row>
    <row r="79" spans="1:15" ht="12" customHeight="1" thickTop="1" thickBot="1">
      <c r="A79" s="38"/>
      <c r="B79" s="38"/>
      <c r="C79" s="38"/>
      <c r="D79" s="38"/>
      <c r="E79" s="38"/>
      <c r="F79" s="38"/>
      <c r="G79" s="38"/>
      <c r="H79" s="38"/>
      <c r="I79" s="38"/>
      <c r="J79" s="38"/>
      <c r="K79" s="38"/>
      <c r="L79" s="38"/>
      <c r="M79" s="38"/>
      <c r="N79" s="1031"/>
      <c r="O79" s="1031"/>
    </row>
    <row r="80" spans="1:15" ht="36" customHeight="1">
      <c r="A80" s="38"/>
      <c r="B80" s="38"/>
      <c r="C80" s="38"/>
      <c r="D80" s="38"/>
      <c r="E80" s="38"/>
      <c r="F80" s="38"/>
      <c r="G80" s="38"/>
      <c r="H80" s="38"/>
      <c r="I80" s="38"/>
      <c r="J80" s="38"/>
      <c r="K80" s="38"/>
      <c r="L80" s="38"/>
      <c r="M80" s="38"/>
      <c r="N80" s="1032" t="s">
        <v>2247</v>
      </c>
      <c r="O80" s="38"/>
    </row>
    <row r="81" spans="1:31" ht="12" customHeight="1" thickBot="1">
      <c r="A81" s="38"/>
      <c r="B81" s="38"/>
      <c r="C81" s="38"/>
      <c r="D81" s="38"/>
      <c r="E81" s="38"/>
      <c r="F81" s="38"/>
      <c r="G81" s="38"/>
      <c r="H81" s="38"/>
      <c r="I81" s="38"/>
      <c r="J81" s="38"/>
      <c r="K81" s="38"/>
      <c r="L81" s="38"/>
      <c r="M81" s="38"/>
    </row>
    <row r="82" spans="1:31" ht="24" customHeight="1" thickTop="1" thickBot="1">
      <c r="A82" s="88" t="s">
        <v>1122</v>
      </c>
      <c r="B82" s="689"/>
      <c r="C82" s="689"/>
      <c r="D82" s="689"/>
      <c r="E82" s="689"/>
      <c r="F82" s="689"/>
      <c r="G82" s="689"/>
      <c r="H82" s="689"/>
      <c r="I82" s="689"/>
      <c r="J82" s="689"/>
      <c r="K82" s="689"/>
      <c r="L82" s="689"/>
      <c r="M82" s="38"/>
      <c r="X82" s="2039" t="s">
        <v>651</v>
      </c>
      <c r="Y82" s="2039"/>
      <c r="Z82" s="2039"/>
      <c r="AA82" s="2039"/>
      <c r="AB82" s="2039"/>
    </row>
    <row r="83" spans="1:31" ht="12" customHeight="1" thickTop="1">
      <c r="A83" s="2040" t="s">
        <v>1127</v>
      </c>
      <c r="B83" s="89" t="s">
        <v>1128</v>
      </c>
      <c r="C83" s="767"/>
      <c r="D83" s="767"/>
      <c r="E83" s="767"/>
      <c r="F83" s="767"/>
      <c r="G83" s="767"/>
      <c r="H83" s="767"/>
      <c r="I83" s="767"/>
      <c r="J83" s="767"/>
      <c r="K83" s="2042"/>
      <c r="L83" s="2043"/>
      <c r="M83" s="38"/>
      <c r="O83" s="9" t="s">
        <v>1531</v>
      </c>
      <c r="P83" s="10" t="s">
        <v>558</v>
      </c>
      <c r="Q83" s="11" t="s">
        <v>1129</v>
      </c>
      <c r="R83" s="11" t="s">
        <v>1130</v>
      </c>
      <c r="S83" s="12" t="s">
        <v>366</v>
      </c>
      <c r="T83" s="12" t="s">
        <v>367</v>
      </c>
      <c r="U83" s="12" t="s">
        <v>368</v>
      </c>
      <c r="V83" s="12" t="s">
        <v>369</v>
      </c>
      <c r="W83" s="13" t="s">
        <v>370</v>
      </c>
      <c r="X83" s="14" t="s">
        <v>366</v>
      </c>
      <c r="Y83" s="12" t="s">
        <v>367</v>
      </c>
      <c r="Z83" s="12" t="s">
        <v>368</v>
      </c>
      <c r="AA83" s="12" t="s">
        <v>369</v>
      </c>
      <c r="AB83" s="13" t="s">
        <v>370</v>
      </c>
      <c r="AE83" s="15"/>
    </row>
    <row r="84" spans="1:31" ht="12" customHeight="1">
      <c r="A84" s="2041"/>
      <c r="B84" s="90" t="s">
        <v>1132</v>
      </c>
      <c r="C84" s="690"/>
      <c r="D84" s="690"/>
      <c r="E84" s="690"/>
      <c r="F84" s="690"/>
      <c r="G84" s="690"/>
      <c r="H84" s="690"/>
      <c r="I84" s="690"/>
      <c r="J84" s="691"/>
      <c r="K84" s="2044">
        <f>SUM(C84:J84)</f>
        <v>0</v>
      </c>
      <c r="L84" s="2045"/>
      <c r="M84" s="38"/>
      <c r="O84" s="16">
        <f>B82</f>
        <v>0</v>
      </c>
      <c r="P84" s="17" t="e">
        <f>L86</f>
        <v>#DIV/0!</v>
      </c>
      <c r="Q84" s="18">
        <f>K84</f>
        <v>0</v>
      </c>
      <c r="R84" s="18">
        <f>I118</f>
        <v>0</v>
      </c>
      <c r="S84" s="17" t="e">
        <f>L91</f>
        <v>#DIV/0!</v>
      </c>
      <c r="T84" s="17" t="e">
        <f>L97</f>
        <v>#DIV/0!</v>
      </c>
      <c r="U84" s="17" t="e">
        <f>L104</f>
        <v>#DIV/0!</v>
      </c>
      <c r="V84" s="17" t="e">
        <f>L111</f>
        <v>#DIV/0!</v>
      </c>
      <c r="W84" s="19" t="e">
        <f>L117</f>
        <v>#DIV/0!</v>
      </c>
      <c r="X84" s="20">
        <f>I90</f>
        <v>0</v>
      </c>
      <c r="Y84" s="21">
        <f>I95</f>
        <v>0</v>
      </c>
      <c r="Z84" s="21">
        <f>I102</f>
        <v>0</v>
      </c>
      <c r="AA84" s="21">
        <f>I109</f>
        <v>0</v>
      </c>
      <c r="AB84" s="22">
        <f>I116</f>
        <v>0</v>
      </c>
    </row>
    <row r="85" spans="1:31" ht="12" customHeight="1" thickBot="1">
      <c r="A85" s="2031"/>
      <c r="B85" s="90" t="s">
        <v>1134</v>
      </c>
      <c r="C85" s="91">
        <f>C84/1.65</f>
        <v>0</v>
      </c>
      <c r="D85" s="91">
        <f t="shared" ref="D85:J85" si="4">D84/1.65</f>
        <v>0</v>
      </c>
      <c r="E85" s="91">
        <f t="shared" si="4"/>
        <v>0</v>
      </c>
      <c r="F85" s="91">
        <f t="shared" si="4"/>
        <v>0</v>
      </c>
      <c r="G85" s="91">
        <f t="shared" si="4"/>
        <v>0</v>
      </c>
      <c r="H85" s="91">
        <f t="shared" si="4"/>
        <v>0</v>
      </c>
      <c r="I85" s="91">
        <f t="shared" si="4"/>
        <v>0</v>
      </c>
      <c r="J85" s="91">
        <f t="shared" si="4"/>
        <v>0</v>
      </c>
      <c r="K85" s="23" t="s">
        <v>1135</v>
      </c>
      <c r="L85" s="24" t="s">
        <v>1136</v>
      </c>
      <c r="M85" s="38"/>
      <c r="O85" s="25">
        <f>C82</f>
        <v>0</v>
      </c>
      <c r="P85" s="26" t="e">
        <f>L86</f>
        <v>#DIV/0!</v>
      </c>
      <c r="Q85" s="27">
        <f>K84</f>
        <v>0</v>
      </c>
      <c r="R85" s="27">
        <f>I118</f>
        <v>0</v>
      </c>
      <c r="S85" s="26" t="e">
        <f>L91</f>
        <v>#DIV/0!</v>
      </c>
      <c r="T85" s="26" t="e">
        <f>L97</f>
        <v>#DIV/0!</v>
      </c>
      <c r="U85" s="26" t="e">
        <f>L104</f>
        <v>#DIV/0!</v>
      </c>
      <c r="V85" s="26" t="e">
        <f>L111</f>
        <v>#DIV/0!</v>
      </c>
      <c r="W85" s="102" t="e">
        <f>L117</f>
        <v>#DIV/0!</v>
      </c>
      <c r="X85" s="28">
        <f>I90</f>
        <v>0</v>
      </c>
      <c r="Y85" s="29">
        <f>I95</f>
        <v>0</v>
      </c>
      <c r="Z85" s="29">
        <f>I102</f>
        <v>0</v>
      </c>
      <c r="AA85" s="29">
        <f>I109</f>
        <v>0</v>
      </c>
      <c r="AB85" s="30">
        <f>I116</f>
        <v>0</v>
      </c>
    </row>
    <row r="86" spans="1:31" ht="12" customHeight="1" thickTop="1" thickBot="1">
      <c r="A86" s="2046" t="s">
        <v>1700</v>
      </c>
      <c r="B86" s="2047"/>
      <c r="C86" s="2047"/>
      <c r="D86" s="2047"/>
      <c r="E86" s="2048"/>
      <c r="F86" s="92">
        <f>I118</f>
        <v>0</v>
      </c>
      <c r="G86" s="93" t="s">
        <v>1701</v>
      </c>
      <c r="H86" s="94">
        <f>K84</f>
        <v>0</v>
      </c>
      <c r="I86" s="93" t="s">
        <v>780</v>
      </c>
      <c r="J86" s="93" t="s">
        <v>1703</v>
      </c>
      <c r="K86" s="95" t="e">
        <f>ROUNDDOWN(I118/K84,2)</f>
        <v>#DIV/0!</v>
      </c>
      <c r="L86" s="95" t="e">
        <f>K86-$I$1/100</f>
        <v>#DIV/0!</v>
      </c>
      <c r="M86" s="38"/>
      <c r="O86" s="25">
        <f>D82</f>
        <v>0</v>
      </c>
      <c r="P86" s="26" t="e">
        <f>L86</f>
        <v>#DIV/0!</v>
      </c>
      <c r="Q86" s="27">
        <f>K84</f>
        <v>0</v>
      </c>
      <c r="R86" s="27">
        <f>I118</f>
        <v>0</v>
      </c>
      <c r="S86" s="26" t="e">
        <f>L91</f>
        <v>#DIV/0!</v>
      </c>
      <c r="T86" s="26" t="e">
        <f>L97</f>
        <v>#DIV/0!</v>
      </c>
      <c r="U86" s="26" t="e">
        <f>L104</f>
        <v>#DIV/0!</v>
      </c>
      <c r="V86" s="26" t="e">
        <f>L111</f>
        <v>#DIV/0!</v>
      </c>
      <c r="W86" s="102" t="e">
        <f>L117</f>
        <v>#DIV/0!</v>
      </c>
      <c r="X86" s="28">
        <f>I90</f>
        <v>0</v>
      </c>
      <c r="Y86" s="29">
        <f>I95</f>
        <v>0</v>
      </c>
      <c r="Z86" s="29">
        <f>I102</f>
        <v>0</v>
      </c>
      <c r="AA86" s="29">
        <f>I109</f>
        <v>0</v>
      </c>
      <c r="AB86" s="30">
        <f>I116</f>
        <v>0</v>
      </c>
    </row>
    <row r="87" spans="1:31" ht="12" customHeight="1" thickTop="1">
      <c r="A87" s="38"/>
      <c r="B87" s="38"/>
      <c r="C87" s="38"/>
      <c r="D87" s="38"/>
      <c r="E87" s="38"/>
      <c r="F87" s="38"/>
      <c r="G87" s="38"/>
      <c r="H87" s="38"/>
      <c r="I87" s="38"/>
      <c r="J87" s="38"/>
      <c r="K87" s="68"/>
      <c r="L87" s="96"/>
      <c r="M87" s="38"/>
      <c r="O87" s="25">
        <f>E82</f>
        <v>0</v>
      </c>
      <c r="P87" s="26" t="e">
        <f>L86</f>
        <v>#DIV/0!</v>
      </c>
      <c r="Q87" s="27">
        <f>K84</f>
        <v>0</v>
      </c>
      <c r="R87" s="27">
        <f>I118</f>
        <v>0</v>
      </c>
      <c r="S87" s="26" t="e">
        <f>L91</f>
        <v>#DIV/0!</v>
      </c>
      <c r="T87" s="26" t="e">
        <f>L97</f>
        <v>#DIV/0!</v>
      </c>
      <c r="U87" s="26" t="e">
        <f>L104</f>
        <v>#DIV/0!</v>
      </c>
      <c r="V87" s="26" t="e">
        <f>L111</f>
        <v>#DIV/0!</v>
      </c>
      <c r="W87" s="102" t="e">
        <f>L117</f>
        <v>#DIV/0!</v>
      </c>
      <c r="X87" s="28">
        <f>I90</f>
        <v>0</v>
      </c>
      <c r="Y87" s="29">
        <f>I95</f>
        <v>0</v>
      </c>
      <c r="Z87" s="29">
        <f>I102</f>
        <v>0</v>
      </c>
      <c r="AA87" s="29">
        <f>I109</f>
        <v>0</v>
      </c>
      <c r="AB87" s="30">
        <f>I116</f>
        <v>0</v>
      </c>
    </row>
    <row r="88" spans="1:31" ht="12" customHeight="1" thickBot="1">
      <c r="A88" s="97"/>
      <c r="B88" s="31" t="s">
        <v>29</v>
      </c>
      <c r="C88" s="31" t="s">
        <v>30</v>
      </c>
      <c r="D88" s="31" t="s">
        <v>31</v>
      </c>
      <c r="E88" s="31" t="s">
        <v>467</v>
      </c>
      <c r="F88" s="31" t="s">
        <v>32</v>
      </c>
      <c r="G88" s="31" t="s">
        <v>33</v>
      </c>
      <c r="H88" s="31" t="s">
        <v>34</v>
      </c>
      <c r="I88" s="2026" t="s">
        <v>35</v>
      </c>
      <c r="J88" s="2049"/>
      <c r="K88" s="2050" t="s">
        <v>36</v>
      </c>
      <c r="L88" s="2051"/>
      <c r="M88" s="38"/>
      <c r="O88" s="25">
        <f>F82</f>
        <v>0</v>
      </c>
      <c r="P88" s="26" t="e">
        <f>L86</f>
        <v>#DIV/0!</v>
      </c>
      <c r="Q88" s="27">
        <f>K84</f>
        <v>0</v>
      </c>
      <c r="R88" s="27">
        <f>I118</f>
        <v>0</v>
      </c>
      <c r="S88" s="26" t="e">
        <f>L91</f>
        <v>#DIV/0!</v>
      </c>
      <c r="T88" s="26" t="e">
        <f>L97</f>
        <v>#DIV/0!</v>
      </c>
      <c r="U88" s="26" t="e">
        <f>L104</f>
        <v>#DIV/0!</v>
      </c>
      <c r="V88" s="26" t="e">
        <f>L111</f>
        <v>#DIV/0!</v>
      </c>
      <c r="W88" s="102" t="e">
        <f>L117</f>
        <v>#DIV/0!</v>
      </c>
      <c r="X88" s="28">
        <f>I90</f>
        <v>0</v>
      </c>
      <c r="Y88" s="29">
        <f>I95</f>
        <v>0</v>
      </c>
      <c r="Z88" s="29">
        <f>I102</f>
        <v>0</v>
      </c>
      <c r="AA88" s="29">
        <f>I109</f>
        <v>0</v>
      </c>
      <c r="AB88" s="30">
        <f>I116</f>
        <v>0</v>
      </c>
    </row>
    <row r="89" spans="1:31" ht="12" customHeight="1" thickTop="1">
      <c r="A89" s="2026" t="s">
        <v>1746</v>
      </c>
      <c r="B89" s="752"/>
      <c r="C89" s="753"/>
      <c r="D89" s="753"/>
      <c r="E89" s="768"/>
      <c r="F89" s="752"/>
      <c r="G89" s="768"/>
      <c r="H89" s="98">
        <f t="shared" ref="H89:H117" si="5">ROUNDDOWN(C89*D89,2)</f>
        <v>0</v>
      </c>
      <c r="I89" s="1639" t="s">
        <v>1704</v>
      </c>
      <c r="J89" s="1640"/>
      <c r="K89" s="2035" t="s">
        <v>2007</v>
      </c>
      <c r="L89" s="2036" t="e">
        <f>ROUNDDOWN(I90/I118,2)</f>
        <v>#DIV/0!</v>
      </c>
      <c r="M89" s="38"/>
      <c r="O89" s="25">
        <f>G82</f>
        <v>0</v>
      </c>
      <c r="P89" s="26" t="e">
        <f>L86</f>
        <v>#DIV/0!</v>
      </c>
      <c r="Q89" s="27">
        <f>K84</f>
        <v>0</v>
      </c>
      <c r="R89" s="27">
        <f>I118</f>
        <v>0</v>
      </c>
      <c r="S89" s="26" t="e">
        <f>L91</f>
        <v>#DIV/0!</v>
      </c>
      <c r="T89" s="26" t="e">
        <f>L97</f>
        <v>#DIV/0!</v>
      </c>
      <c r="U89" s="26" t="e">
        <f>L104</f>
        <v>#DIV/0!</v>
      </c>
      <c r="V89" s="26" t="e">
        <f>L111</f>
        <v>#DIV/0!</v>
      </c>
      <c r="W89" s="102" t="e">
        <f>L117</f>
        <v>#DIV/0!</v>
      </c>
      <c r="X89" s="28">
        <f>I90</f>
        <v>0</v>
      </c>
      <c r="Y89" s="29">
        <f>I95</f>
        <v>0</v>
      </c>
      <c r="Z89" s="29">
        <f>I102</f>
        <v>0</v>
      </c>
      <c r="AA89" s="29">
        <f>I109</f>
        <v>0</v>
      </c>
      <c r="AB89" s="30">
        <f>I116</f>
        <v>0</v>
      </c>
    </row>
    <row r="90" spans="1:31" ht="12" customHeight="1" thickBot="1">
      <c r="A90" s="2026"/>
      <c r="B90" s="752"/>
      <c r="C90" s="753"/>
      <c r="D90" s="753"/>
      <c r="E90" s="768"/>
      <c r="F90" s="752"/>
      <c r="G90" s="768"/>
      <c r="H90" s="98">
        <f t="shared" si="5"/>
        <v>0</v>
      </c>
      <c r="I90" s="2021">
        <f>SUM(H89:H93)</f>
        <v>0</v>
      </c>
      <c r="J90" s="2022"/>
      <c r="K90" s="2018"/>
      <c r="L90" s="2037"/>
      <c r="M90" s="38"/>
      <c r="O90" s="25">
        <f>H82</f>
        <v>0</v>
      </c>
      <c r="P90" s="26" t="e">
        <f>L86</f>
        <v>#DIV/0!</v>
      </c>
      <c r="Q90" s="27">
        <f>K84</f>
        <v>0</v>
      </c>
      <c r="R90" s="27">
        <f>I118</f>
        <v>0</v>
      </c>
      <c r="S90" s="26" t="e">
        <f>L91</f>
        <v>#DIV/0!</v>
      </c>
      <c r="T90" s="26" t="e">
        <f>L97</f>
        <v>#DIV/0!</v>
      </c>
      <c r="U90" s="26" t="e">
        <f>L104</f>
        <v>#DIV/0!</v>
      </c>
      <c r="V90" s="26" t="e">
        <f>L111</f>
        <v>#DIV/0!</v>
      </c>
      <c r="W90" s="102" t="e">
        <f>L117</f>
        <v>#DIV/0!</v>
      </c>
      <c r="X90" s="28">
        <f>I90</f>
        <v>0</v>
      </c>
      <c r="Y90" s="29">
        <f>I95</f>
        <v>0</v>
      </c>
      <c r="Z90" s="29">
        <f>I102</f>
        <v>0</v>
      </c>
      <c r="AA90" s="29">
        <f>I109</f>
        <v>0</v>
      </c>
      <c r="AB90" s="30">
        <f>I116</f>
        <v>0</v>
      </c>
    </row>
    <row r="91" spans="1:31" ht="12" customHeight="1" thickTop="1">
      <c r="A91" s="2026"/>
      <c r="B91" s="752"/>
      <c r="C91" s="753"/>
      <c r="D91" s="753"/>
      <c r="E91" s="768"/>
      <c r="F91" s="752"/>
      <c r="G91" s="768"/>
      <c r="H91" s="98">
        <f t="shared" si="5"/>
        <v>0</v>
      </c>
      <c r="I91" s="2021"/>
      <c r="J91" s="2022"/>
      <c r="K91" s="2018"/>
      <c r="L91" s="2036" t="e">
        <f>IF(L89=0,"-",IF(L89-$I$1/100&lt;0,0,IF(L89=1,1,L89-$I$1/100)))</f>
        <v>#DIV/0!</v>
      </c>
      <c r="M91" s="38"/>
      <c r="O91" s="25">
        <f>I82</f>
        <v>0</v>
      </c>
      <c r="P91" s="26" t="e">
        <f>L86</f>
        <v>#DIV/0!</v>
      </c>
      <c r="Q91" s="27">
        <f>K84</f>
        <v>0</v>
      </c>
      <c r="R91" s="27">
        <f>I118</f>
        <v>0</v>
      </c>
      <c r="S91" s="26" t="e">
        <f>L91</f>
        <v>#DIV/0!</v>
      </c>
      <c r="T91" s="26" t="e">
        <f>L97</f>
        <v>#DIV/0!</v>
      </c>
      <c r="U91" s="26" t="e">
        <f>L104</f>
        <v>#DIV/0!</v>
      </c>
      <c r="V91" s="26" t="e">
        <f>L111</f>
        <v>#DIV/0!</v>
      </c>
      <c r="W91" s="102" t="e">
        <f>L117</f>
        <v>#DIV/0!</v>
      </c>
      <c r="X91" s="28">
        <f>I90</f>
        <v>0</v>
      </c>
      <c r="Y91" s="29">
        <f>I95</f>
        <v>0</v>
      </c>
      <c r="Z91" s="29">
        <f>I102</f>
        <v>0</v>
      </c>
      <c r="AA91" s="29">
        <f>I109</f>
        <v>0</v>
      </c>
      <c r="AB91" s="30">
        <f>I116</f>
        <v>0</v>
      </c>
    </row>
    <row r="92" spans="1:31" ht="12" customHeight="1">
      <c r="A92" s="2026"/>
      <c r="B92" s="752"/>
      <c r="C92" s="753"/>
      <c r="D92" s="753"/>
      <c r="E92" s="768"/>
      <c r="F92" s="752"/>
      <c r="G92" s="768"/>
      <c r="H92" s="98">
        <f t="shared" si="5"/>
        <v>0</v>
      </c>
      <c r="I92" s="2021"/>
      <c r="J92" s="2022"/>
      <c r="K92" s="2018"/>
      <c r="L92" s="2038"/>
      <c r="M92" s="38"/>
      <c r="O92" s="25">
        <f>J82</f>
        <v>0</v>
      </c>
      <c r="P92" s="26" t="e">
        <f>L86</f>
        <v>#DIV/0!</v>
      </c>
      <c r="Q92" s="27">
        <f>K84</f>
        <v>0</v>
      </c>
      <c r="R92" s="27">
        <f>I118</f>
        <v>0</v>
      </c>
      <c r="S92" s="26" t="e">
        <f>L91</f>
        <v>#DIV/0!</v>
      </c>
      <c r="T92" s="26" t="e">
        <f>L97</f>
        <v>#DIV/0!</v>
      </c>
      <c r="U92" s="26" t="e">
        <f>L104</f>
        <v>#DIV/0!</v>
      </c>
      <c r="V92" s="26" t="e">
        <f>L111</f>
        <v>#DIV/0!</v>
      </c>
      <c r="W92" s="102" t="e">
        <f>L117</f>
        <v>#DIV/0!</v>
      </c>
      <c r="X92" s="28">
        <f>I90</f>
        <v>0</v>
      </c>
      <c r="Y92" s="29">
        <f>I95</f>
        <v>0</v>
      </c>
      <c r="Z92" s="29">
        <f>I102</f>
        <v>0</v>
      </c>
      <c r="AA92" s="29">
        <f>I109</f>
        <v>0</v>
      </c>
      <c r="AB92" s="30">
        <f>I116</f>
        <v>0</v>
      </c>
    </row>
    <row r="93" spans="1:31" ht="12" customHeight="1" thickBot="1">
      <c r="A93" s="2027"/>
      <c r="B93" s="755"/>
      <c r="C93" s="754"/>
      <c r="D93" s="754"/>
      <c r="E93" s="769"/>
      <c r="F93" s="755"/>
      <c r="G93" s="769"/>
      <c r="H93" s="99">
        <f t="shared" si="5"/>
        <v>0</v>
      </c>
      <c r="I93" s="2023"/>
      <c r="J93" s="2024"/>
      <c r="K93" s="2019"/>
      <c r="L93" s="2037"/>
      <c r="M93" s="38"/>
      <c r="O93" s="25">
        <f>K82</f>
        <v>0</v>
      </c>
      <c r="P93" s="26" t="e">
        <f>L86</f>
        <v>#DIV/0!</v>
      </c>
      <c r="Q93" s="27">
        <f>K84</f>
        <v>0</v>
      </c>
      <c r="R93" s="27">
        <f>I118</f>
        <v>0</v>
      </c>
      <c r="S93" s="26" t="e">
        <f>L91</f>
        <v>#DIV/0!</v>
      </c>
      <c r="T93" s="26" t="e">
        <f>L97</f>
        <v>#DIV/0!</v>
      </c>
      <c r="U93" s="26" t="e">
        <f>L104</f>
        <v>#DIV/0!</v>
      </c>
      <c r="V93" s="26" t="e">
        <f>L111</f>
        <v>#DIV/0!</v>
      </c>
      <c r="W93" s="102" t="e">
        <f>L117</f>
        <v>#DIV/0!</v>
      </c>
      <c r="X93" s="28">
        <f>I90</f>
        <v>0</v>
      </c>
      <c r="Y93" s="29">
        <f>I95</f>
        <v>0</v>
      </c>
      <c r="Z93" s="29">
        <f>I102</f>
        <v>0</v>
      </c>
      <c r="AA93" s="29">
        <f>I109</f>
        <v>0</v>
      </c>
      <c r="AB93" s="30">
        <f>I116</f>
        <v>0</v>
      </c>
    </row>
    <row r="94" spans="1:31" ht="12" customHeight="1" thickTop="1" thickBot="1">
      <c r="A94" s="2025" t="s">
        <v>1752</v>
      </c>
      <c r="B94" s="757"/>
      <c r="C94" s="753"/>
      <c r="D94" s="753"/>
      <c r="E94" s="770"/>
      <c r="F94" s="757"/>
      <c r="G94" s="770"/>
      <c r="H94" s="100">
        <f t="shared" si="5"/>
        <v>0</v>
      </c>
      <c r="I94" s="2029" t="s">
        <v>1705</v>
      </c>
      <c r="J94" s="2030"/>
      <c r="K94" s="2017" t="s">
        <v>2008</v>
      </c>
      <c r="L94" s="2020" t="e">
        <f>ROUNDDOWN(I95/I118,2)</f>
        <v>#DIV/0!</v>
      </c>
      <c r="M94" s="38"/>
      <c r="O94" s="32">
        <f>L82</f>
        <v>0</v>
      </c>
      <c r="P94" s="33" t="e">
        <f>L86</f>
        <v>#DIV/0!</v>
      </c>
      <c r="Q94" s="34">
        <f>K84</f>
        <v>0</v>
      </c>
      <c r="R94" s="34">
        <f>I118</f>
        <v>0</v>
      </c>
      <c r="S94" s="33" t="e">
        <f>L91</f>
        <v>#DIV/0!</v>
      </c>
      <c r="T94" s="33" t="e">
        <f>L97</f>
        <v>#DIV/0!</v>
      </c>
      <c r="U94" s="33" t="e">
        <f>L104</f>
        <v>#DIV/0!</v>
      </c>
      <c r="V94" s="33" t="e">
        <f>L111</f>
        <v>#DIV/0!</v>
      </c>
      <c r="W94" s="103" t="e">
        <f>L117</f>
        <v>#DIV/0!</v>
      </c>
      <c r="X94" s="35">
        <f>I90</f>
        <v>0</v>
      </c>
      <c r="Y94" s="36">
        <f>I95</f>
        <v>0</v>
      </c>
      <c r="Z94" s="36">
        <f>I102</f>
        <v>0</v>
      </c>
      <c r="AA94" s="36">
        <f>I109</f>
        <v>0</v>
      </c>
      <c r="AB94" s="37">
        <f>I116</f>
        <v>0</v>
      </c>
    </row>
    <row r="95" spans="1:31" ht="12" customHeight="1" thickTop="1" thickBot="1">
      <c r="A95" s="2026"/>
      <c r="B95" s="752"/>
      <c r="C95" s="753"/>
      <c r="D95" s="753"/>
      <c r="E95" s="768"/>
      <c r="F95" s="752"/>
      <c r="G95" s="768"/>
      <c r="H95" s="98">
        <f t="shared" si="5"/>
        <v>0</v>
      </c>
      <c r="I95" s="2021">
        <f>SUM(H94:H100)</f>
        <v>0</v>
      </c>
      <c r="J95" s="2022"/>
      <c r="K95" s="2018"/>
      <c r="L95" s="2020"/>
      <c r="M95" s="38"/>
    </row>
    <row r="96" spans="1:31" ht="12" customHeight="1" thickTop="1" thickBot="1">
      <c r="A96" s="2026"/>
      <c r="B96" s="752"/>
      <c r="C96" s="753"/>
      <c r="D96" s="753"/>
      <c r="E96" s="768"/>
      <c r="F96" s="752"/>
      <c r="G96" s="768"/>
      <c r="H96" s="98">
        <f t="shared" si="5"/>
        <v>0</v>
      </c>
      <c r="I96" s="2021"/>
      <c r="J96" s="2022"/>
      <c r="K96" s="2018"/>
      <c r="L96" s="2020"/>
      <c r="M96" s="38"/>
    </row>
    <row r="97" spans="1:13" ht="12" customHeight="1" thickTop="1" thickBot="1">
      <c r="A97" s="2026"/>
      <c r="B97" s="752"/>
      <c r="C97" s="753"/>
      <c r="D97" s="753"/>
      <c r="E97" s="768"/>
      <c r="F97" s="752"/>
      <c r="G97" s="768"/>
      <c r="H97" s="98">
        <f t="shared" si="5"/>
        <v>0</v>
      </c>
      <c r="I97" s="2021"/>
      <c r="J97" s="2022"/>
      <c r="K97" s="2018"/>
      <c r="L97" s="2020" t="e">
        <f>IF(L94=0,"-",IF(L94-$I$1/100&lt;0,0,IF(L94=1,1,L94-$I$1/100)))</f>
        <v>#DIV/0!</v>
      </c>
      <c r="M97" s="38"/>
    </row>
    <row r="98" spans="1:13" ht="12" customHeight="1" thickTop="1" thickBot="1">
      <c r="A98" s="2026"/>
      <c r="B98" s="752"/>
      <c r="C98" s="753"/>
      <c r="D98" s="753"/>
      <c r="E98" s="768"/>
      <c r="F98" s="752"/>
      <c r="G98" s="768"/>
      <c r="H98" s="98">
        <f t="shared" si="5"/>
        <v>0</v>
      </c>
      <c r="I98" s="2021"/>
      <c r="J98" s="2022"/>
      <c r="K98" s="2018"/>
      <c r="L98" s="2020"/>
      <c r="M98" s="38"/>
    </row>
    <row r="99" spans="1:13" ht="12" customHeight="1" thickTop="1" thickBot="1">
      <c r="A99" s="2026"/>
      <c r="B99" s="752"/>
      <c r="C99" s="753"/>
      <c r="D99" s="753"/>
      <c r="E99" s="768"/>
      <c r="F99" s="752"/>
      <c r="G99" s="768"/>
      <c r="H99" s="98">
        <f t="shared" si="5"/>
        <v>0</v>
      </c>
      <c r="I99" s="2021"/>
      <c r="J99" s="2022"/>
      <c r="K99" s="2018"/>
      <c r="L99" s="2020"/>
      <c r="M99" s="38"/>
    </row>
    <row r="100" spans="1:13" ht="12" customHeight="1" thickTop="1" thickBot="1">
      <c r="A100" s="2027"/>
      <c r="B100" s="755"/>
      <c r="C100" s="754"/>
      <c r="D100" s="754"/>
      <c r="E100" s="769"/>
      <c r="F100" s="755"/>
      <c r="G100" s="769"/>
      <c r="H100" s="99">
        <f t="shared" si="5"/>
        <v>0</v>
      </c>
      <c r="I100" s="2023"/>
      <c r="J100" s="2024"/>
      <c r="K100" s="2019"/>
      <c r="L100" s="2020"/>
      <c r="M100" s="38"/>
    </row>
    <row r="101" spans="1:13" ht="12" customHeight="1" thickTop="1" thickBot="1">
      <c r="A101" s="2031" t="s">
        <v>1756</v>
      </c>
      <c r="B101" s="757"/>
      <c r="C101" s="756"/>
      <c r="D101" s="756"/>
      <c r="E101" s="770"/>
      <c r="F101" s="757"/>
      <c r="G101" s="770"/>
      <c r="H101" s="100">
        <f t="shared" si="5"/>
        <v>0</v>
      </c>
      <c r="I101" s="2028" t="s">
        <v>1706</v>
      </c>
      <c r="J101" s="1361"/>
      <c r="K101" s="2033" t="s">
        <v>2009</v>
      </c>
      <c r="L101" s="2020" t="e">
        <f>ROUNDDOWN(I102/I118,2)</f>
        <v>#DIV/0!</v>
      </c>
      <c r="M101" s="38"/>
    </row>
    <row r="102" spans="1:13" ht="12" customHeight="1" thickTop="1" thickBot="1">
      <c r="A102" s="2026"/>
      <c r="B102" s="752"/>
      <c r="C102" s="753"/>
      <c r="D102" s="753"/>
      <c r="E102" s="768"/>
      <c r="F102" s="752"/>
      <c r="G102" s="768"/>
      <c r="H102" s="98">
        <f t="shared" si="5"/>
        <v>0</v>
      </c>
      <c r="I102" s="2021">
        <f>SUM(H101:H107)</f>
        <v>0</v>
      </c>
      <c r="J102" s="2022"/>
      <c r="K102" s="2018"/>
      <c r="L102" s="2020"/>
      <c r="M102" s="38"/>
    </row>
    <row r="103" spans="1:13" ht="12" customHeight="1" thickTop="1" thickBot="1">
      <c r="A103" s="2026"/>
      <c r="B103" s="752"/>
      <c r="C103" s="753"/>
      <c r="D103" s="753"/>
      <c r="E103" s="768"/>
      <c r="F103" s="752"/>
      <c r="G103" s="768"/>
      <c r="H103" s="98">
        <f t="shared" si="5"/>
        <v>0</v>
      </c>
      <c r="I103" s="2021"/>
      <c r="J103" s="2022"/>
      <c r="K103" s="2018"/>
      <c r="L103" s="2020"/>
      <c r="M103" s="38"/>
    </row>
    <row r="104" spans="1:13" ht="12" customHeight="1" thickTop="1" thickBot="1">
      <c r="A104" s="2026"/>
      <c r="B104" s="752"/>
      <c r="C104" s="753"/>
      <c r="D104" s="753"/>
      <c r="E104" s="768"/>
      <c r="F104" s="752"/>
      <c r="G104" s="768"/>
      <c r="H104" s="98">
        <f t="shared" si="5"/>
        <v>0</v>
      </c>
      <c r="I104" s="2021"/>
      <c r="J104" s="2022"/>
      <c r="K104" s="2018"/>
      <c r="L104" s="2020" t="e">
        <f>IF(L101=0,"-",IF(L101-$I$1/100&lt;0,0,IF(L101=1,1,L101-$I$1/100)))</f>
        <v>#DIV/0!</v>
      </c>
      <c r="M104" s="38"/>
    </row>
    <row r="105" spans="1:13" ht="12" customHeight="1" thickTop="1" thickBot="1">
      <c r="A105" s="2026"/>
      <c r="B105" s="752"/>
      <c r="C105" s="753"/>
      <c r="D105" s="753"/>
      <c r="E105" s="768"/>
      <c r="F105" s="752"/>
      <c r="G105" s="768"/>
      <c r="H105" s="98">
        <f t="shared" si="5"/>
        <v>0</v>
      </c>
      <c r="I105" s="2021"/>
      <c r="J105" s="2022"/>
      <c r="K105" s="2018"/>
      <c r="L105" s="2020"/>
      <c r="M105" s="38"/>
    </row>
    <row r="106" spans="1:13" ht="12" customHeight="1" thickTop="1" thickBot="1">
      <c r="A106" s="2026"/>
      <c r="B106" s="752"/>
      <c r="C106" s="753"/>
      <c r="D106" s="753"/>
      <c r="E106" s="768"/>
      <c r="F106" s="752"/>
      <c r="G106" s="768"/>
      <c r="H106" s="98">
        <f t="shared" si="5"/>
        <v>0</v>
      </c>
      <c r="I106" s="2021"/>
      <c r="J106" s="2022"/>
      <c r="K106" s="2018"/>
      <c r="L106" s="2020"/>
      <c r="M106" s="38"/>
    </row>
    <row r="107" spans="1:13" ht="12" customHeight="1" thickTop="1" thickBot="1">
      <c r="A107" s="2032"/>
      <c r="B107" s="758"/>
      <c r="C107" s="754"/>
      <c r="D107" s="754"/>
      <c r="E107" s="769"/>
      <c r="F107" s="755"/>
      <c r="G107" s="769"/>
      <c r="H107" s="99">
        <f t="shared" si="5"/>
        <v>0</v>
      </c>
      <c r="I107" s="2021"/>
      <c r="J107" s="2022"/>
      <c r="K107" s="2034"/>
      <c r="L107" s="2020"/>
      <c r="M107" s="38"/>
    </row>
    <row r="108" spans="1:13" ht="12" customHeight="1" thickTop="1" thickBot="1">
      <c r="A108" s="2025" t="s">
        <v>1757</v>
      </c>
      <c r="B108" s="759"/>
      <c r="C108" s="756"/>
      <c r="D108" s="756"/>
      <c r="E108" s="770"/>
      <c r="F108" s="757"/>
      <c r="G108" s="770"/>
      <c r="H108" s="100">
        <f t="shared" si="5"/>
        <v>0</v>
      </c>
      <c r="I108" s="2029" t="s">
        <v>1707</v>
      </c>
      <c r="J108" s="2030"/>
      <c r="K108" s="2017" t="s">
        <v>2010</v>
      </c>
      <c r="L108" s="2020" t="e">
        <f>ROUNDDOWN(I109/I118,2)</f>
        <v>#DIV/0!</v>
      </c>
      <c r="M108" s="38"/>
    </row>
    <row r="109" spans="1:13" ht="12" customHeight="1" thickTop="1" thickBot="1">
      <c r="A109" s="2026"/>
      <c r="B109" s="752"/>
      <c r="C109" s="756"/>
      <c r="D109" s="756"/>
      <c r="E109" s="768"/>
      <c r="F109" s="752"/>
      <c r="G109" s="768"/>
      <c r="H109" s="98">
        <f t="shared" si="5"/>
        <v>0</v>
      </c>
      <c r="I109" s="2021">
        <f>SUM(H108:H114)</f>
        <v>0</v>
      </c>
      <c r="J109" s="2022"/>
      <c r="K109" s="2018"/>
      <c r="L109" s="2020"/>
      <c r="M109" s="38"/>
    </row>
    <row r="110" spans="1:13" ht="12" customHeight="1" thickTop="1" thickBot="1">
      <c r="A110" s="2026"/>
      <c r="B110" s="752"/>
      <c r="C110" s="753"/>
      <c r="D110" s="753"/>
      <c r="E110" s="768"/>
      <c r="F110" s="752"/>
      <c r="G110" s="768"/>
      <c r="H110" s="98">
        <f t="shared" si="5"/>
        <v>0</v>
      </c>
      <c r="I110" s="2021"/>
      <c r="J110" s="2022"/>
      <c r="K110" s="2018"/>
      <c r="L110" s="2020"/>
      <c r="M110" s="38"/>
    </row>
    <row r="111" spans="1:13" ht="12" customHeight="1" thickTop="1" thickBot="1">
      <c r="A111" s="2026"/>
      <c r="B111" s="752"/>
      <c r="C111" s="753"/>
      <c r="D111" s="753"/>
      <c r="E111" s="768"/>
      <c r="F111" s="752"/>
      <c r="G111" s="768"/>
      <c r="H111" s="98">
        <f t="shared" si="5"/>
        <v>0</v>
      </c>
      <c r="I111" s="2021"/>
      <c r="J111" s="2022"/>
      <c r="K111" s="2018"/>
      <c r="L111" s="2020" t="e">
        <f>IF(L108=0,"-",IF(L108-$I$1/100&lt;0,0,IF(L108=1,1,L108-$I$1/100)))</f>
        <v>#DIV/0!</v>
      </c>
      <c r="M111" s="38"/>
    </row>
    <row r="112" spans="1:13" ht="12" customHeight="1" thickTop="1" thickBot="1">
      <c r="A112" s="2026"/>
      <c r="B112" s="752"/>
      <c r="C112" s="753"/>
      <c r="D112" s="753"/>
      <c r="E112" s="768"/>
      <c r="F112" s="752"/>
      <c r="G112" s="768"/>
      <c r="H112" s="98">
        <f t="shared" si="5"/>
        <v>0</v>
      </c>
      <c r="I112" s="2021"/>
      <c r="J112" s="2022"/>
      <c r="K112" s="2018"/>
      <c r="L112" s="2020"/>
      <c r="M112" s="38"/>
    </row>
    <row r="113" spans="1:31" ht="12" customHeight="1" thickTop="1" thickBot="1">
      <c r="A113" s="2026"/>
      <c r="B113" s="752"/>
      <c r="C113" s="753"/>
      <c r="D113" s="753"/>
      <c r="E113" s="768"/>
      <c r="F113" s="752"/>
      <c r="G113" s="768"/>
      <c r="H113" s="98">
        <f t="shared" si="5"/>
        <v>0</v>
      </c>
      <c r="I113" s="2021"/>
      <c r="J113" s="2022"/>
      <c r="K113" s="2018"/>
      <c r="L113" s="2020"/>
      <c r="M113" s="38"/>
    </row>
    <row r="114" spans="1:31" ht="12" customHeight="1" thickTop="1" thickBot="1">
      <c r="A114" s="2027"/>
      <c r="B114" s="755"/>
      <c r="C114" s="754"/>
      <c r="D114" s="754"/>
      <c r="E114" s="769"/>
      <c r="F114" s="755"/>
      <c r="G114" s="769"/>
      <c r="H114" s="99">
        <f t="shared" si="5"/>
        <v>0</v>
      </c>
      <c r="I114" s="2023"/>
      <c r="J114" s="2024"/>
      <c r="K114" s="2019"/>
      <c r="L114" s="2020"/>
      <c r="M114" s="38"/>
    </row>
    <row r="115" spans="1:31" ht="12" customHeight="1" thickTop="1" thickBot="1">
      <c r="A115" s="2025" t="s">
        <v>1758</v>
      </c>
      <c r="B115" s="692"/>
      <c r="C115" s="756"/>
      <c r="D115" s="756"/>
      <c r="E115" s="770"/>
      <c r="F115" s="757"/>
      <c r="G115" s="770"/>
      <c r="H115" s="100">
        <f t="shared" si="5"/>
        <v>0</v>
      </c>
      <c r="I115" s="2028" t="s">
        <v>509</v>
      </c>
      <c r="J115" s="1361"/>
      <c r="K115" s="2017" t="s">
        <v>2011</v>
      </c>
      <c r="L115" s="2020" t="e">
        <f>ROUNDDOWN(I116/I118,2)</f>
        <v>#DIV/0!</v>
      </c>
      <c r="M115" s="38"/>
    </row>
    <row r="116" spans="1:31" ht="12" customHeight="1" thickTop="1" thickBot="1">
      <c r="A116" s="2026"/>
      <c r="B116" s="752"/>
      <c r="C116" s="753"/>
      <c r="D116" s="753"/>
      <c r="E116" s="768"/>
      <c r="F116" s="752"/>
      <c r="G116" s="768"/>
      <c r="H116" s="98">
        <f t="shared" si="5"/>
        <v>0</v>
      </c>
      <c r="I116" s="2021">
        <f>SUM(H115:H117)</f>
        <v>0</v>
      </c>
      <c r="J116" s="2022"/>
      <c r="K116" s="2018"/>
      <c r="L116" s="2020"/>
      <c r="M116" s="38"/>
    </row>
    <row r="117" spans="1:31" ht="12" customHeight="1" thickTop="1" thickBot="1">
      <c r="A117" s="2027"/>
      <c r="B117" s="755"/>
      <c r="C117" s="754"/>
      <c r="D117" s="754"/>
      <c r="E117" s="769"/>
      <c r="F117" s="755"/>
      <c r="G117" s="769"/>
      <c r="H117" s="99">
        <f t="shared" si="5"/>
        <v>0</v>
      </c>
      <c r="I117" s="2023"/>
      <c r="J117" s="2024"/>
      <c r="K117" s="2019"/>
      <c r="L117" s="101" t="e">
        <f>IF(L115=0,"-",IF(L115-$I$1/100&lt;0,0,IF(L115=1,1,L115-$I$1/100)))</f>
        <v>#DIV/0!</v>
      </c>
      <c r="M117" s="38"/>
    </row>
    <row r="118" spans="1:31" ht="12" customHeight="1" thickTop="1" thickBot="1">
      <c r="A118" s="47"/>
      <c r="B118" s="38"/>
      <c r="C118" s="38"/>
      <c r="D118" s="38"/>
      <c r="E118" s="38"/>
      <c r="F118" s="38"/>
      <c r="G118" s="2013" t="s">
        <v>510</v>
      </c>
      <c r="H118" s="2014"/>
      <c r="I118" s="2015">
        <f>SUM(I90,I95,I102,I109,I116)</f>
        <v>0</v>
      </c>
      <c r="J118" s="2016"/>
      <c r="K118" s="38"/>
      <c r="L118" s="101"/>
      <c r="M118" s="38"/>
    </row>
    <row r="119" spans="1:31" ht="12" customHeight="1" thickTop="1">
      <c r="A119" s="38"/>
      <c r="B119" s="38"/>
      <c r="C119" s="38"/>
      <c r="D119" s="38"/>
      <c r="E119" s="38"/>
      <c r="F119" s="38"/>
      <c r="G119" s="38"/>
      <c r="H119" s="38"/>
      <c r="I119" s="38"/>
      <c r="J119" s="38"/>
      <c r="K119" s="38"/>
      <c r="L119" s="38"/>
      <c r="M119" s="38"/>
    </row>
    <row r="120" spans="1:31" ht="12" customHeight="1" thickBot="1">
      <c r="A120" s="38"/>
      <c r="B120" s="38"/>
      <c r="C120" s="38"/>
      <c r="D120" s="38"/>
      <c r="E120" s="38"/>
      <c r="F120" s="38"/>
      <c r="G120" s="38"/>
      <c r="H120" s="38"/>
      <c r="I120" s="38"/>
      <c r="J120" s="38"/>
      <c r="K120" s="38"/>
      <c r="L120" s="38"/>
      <c r="M120" s="38"/>
    </row>
    <row r="121" spans="1:31" ht="24" customHeight="1" thickTop="1" thickBot="1">
      <c r="A121" s="88" t="s">
        <v>1122</v>
      </c>
      <c r="B121" s="689"/>
      <c r="C121" s="689"/>
      <c r="D121" s="689"/>
      <c r="E121" s="689"/>
      <c r="F121" s="689"/>
      <c r="G121" s="689"/>
      <c r="H121" s="689"/>
      <c r="I121" s="689"/>
      <c r="J121" s="689"/>
      <c r="K121" s="689"/>
      <c r="L121" s="689"/>
      <c r="M121" s="38"/>
      <c r="X121" s="2039" t="s">
        <v>651</v>
      </c>
      <c r="Y121" s="2039"/>
      <c r="Z121" s="2039"/>
      <c r="AA121" s="2039"/>
      <c r="AB121" s="2039"/>
    </row>
    <row r="122" spans="1:31" ht="12" customHeight="1" thickTop="1">
      <c r="A122" s="2040" t="s">
        <v>1127</v>
      </c>
      <c r="B122" s="89" t="s">
        <v>1128</v>
      </c>
      <c r="C122" s="767"/>
      <c r="D122" s="767"/>
      <c r="E122" s="767"/>
      <c r="F122" s="767"/>
      <c r="G122" s="767"/>
      <c r="H122" s="767"/>
      <c r="I122" s="767"/>
      <c r="J122" s="767"/>
      <c r="K122" s="2042"/>
      <c r="L122" s="2043"/>
      <c r="M122" s="38"/>
      <c r="O122" s="9" t="s">
        <v>1531</v>
      </c>
      <c r="P122" s="10" t="s">
        <v>558</v>
      </c>
      <c r="Q122" s="11" t="s">
        <v>1129</v>
      </c>
      <c r="R122" s="11" t="s">
        <v>1130</v>
      </c>
      <c r="S122" s="12" t="s">
        <v>366</v>
      </c>
      <c r="T122" s="12" t="s">
        <v>367</v>
      </c>
      <c r="U122" s="12" t="s">
        <v>368</v>
      </c>
      <c r="V122" s="12" t="s">
        <v>369</v>
      </c>
      <c r="W122" s="13" t="s">
        <v>370</v>
      </c>
      <c r="X122" s="14" t="s">
        <v>366</v>
      </c>
      <c r="Y122" s="12" t="s">
        <v>367</v>
      </c>
      <c r="Z122" s="12" t="s">
        <v>368</v>
      </c>
      <c r="AA122" s="12" t="s">
        <v>369</v>
      </c>
      <c r="AB122" s="13" t="s">
        <v>370</v>
      </c>
      <c r="AE122" s="15"/>
    </row>
    <row r="123" spans="1:31" ht="12" customHeight="1">
      <c r="A123" s="2041"/>
      <c r="B123" s="90" t="s">
        <v>1132</v>
      </c>
      <c r="C123" s="690"/>
      <c r="D123" s="690"/>
      <c r="E123" s="690"/>
      <c r="F123" s="690"/>
      <c r="G123" s="690"/>
      <c r="H123" s="690"/>
      <c r="I123" s="690"/>
      <c r="J123" s="691"/>
      <c r="K123" s="2044">
        <f>SUM(C123:J123)</f>
        <v>0</v>
      </c>
      <c r="L123" s="2045"/>
      <c r="M123" s="38"/>
      <c r="O123" s="16">
        <f>B121</f>
        <v>0</v>
      </c>
      <c r="P123" s="17" t="e">
        <f>L125</f>
        <v>#DIV/0!</v>
      </c>
      <c r="Q123" s="18">
        <f>K123</f>
        <v>0</v>
      </c>
      <c r="R123" s="18">
        <f>I157</f>
        <v>0</v>
      </c>
      <c r="S123" s="17" t="e">
        <f>L130</f>
        <v>#DIV/0!</v>
      </c>
      <c r="T123" s="17" t="e">
        <f>L136</f>
        <v>#DIV/0!</v>
      </c>
      <c r="U123" s="17" t="e">
        <f>L143</f>
        <v>#DIV/0!</v>
      </c>
      <c r="V123" s="17" t="e">
        <f>L150</f>
        <v>#DIV/0!</v>
      </c>
      <c r="W123" s="19" t="e">
        <f>L156</f>
        <v>#DIV/0!</v>
      </c>
      <c r="X123" s="20">
        <f>I129</f>
        <v>0</v>
      </c>
      <c r="Y123" s="21">
        <f>I134</f>
        <v>0</v>
      </c>
      <c r="Z123" s="21">
        <f>I141</f>
        <v>0</v>
      </c>
      <c r="AA123" s="21">
        <f>I148</f>
        <v>0</v>
      </c>
      <c r="AB123" s="22">
        <f>I155</f>
        <v>0</v>
      </c>
    </row>
    <row r="124" spans="1:31" ht="12" customHeight="1" thickBot="1">
      <c r="A124" s="2031"/>
      <c r="B124" s="90" t="s">
        <v>1134</v>
      </c>
      <c r="C124" s="91">
        <f>C123/1.65</f>
        <v>0</v>
      </c>
      <c r="D124" s="91">
        <f t="shared" ref="D124:J124" si="6">D123/1.65</f>
        <v>0</v>
      </c>
      <c r="E124" s="91">
        <f t="shared" si="6"/>
        <v>0</v>
      </c>
      <c r="F124" s="91">
        <f t="shared" si="6"/>
        <v>0</v>
      </c>
      <c r="G124" s="91">
        <f t="shared" si="6"/>
        <v>0</v>
      </c>
      <c r="H124" s="91">
        <f t="shared" si="6"/>
        <v>0</v>
      </c>
      <c r="I124" s="91">
        <f t="shared" si="6"/>
        <v>0</v>
      </c>
      <c r="J124" s="91">
        <f t="shared" si="6"/>
        <v>0</v>
      </c>
      <c r="K124" s="23" t="s">
        <v>1135</v>
      </c>
      <c r="L124" s="24" t="s">
        <v>1136</v>
      </c>
      <c r="M124" s="38"/>
      <c r="O124" s="25">
        <f>C121</f>
        <v>0</v>
      </c>
      <c r="P124" s="26" t="e">
        <f>L125</f>
        <v>#DIV/0!</v>
      </c>
      <c r="Q124" s="27">
        <f>K123</f>
        <v>0</v>
      </c>
      <c r="R124" s="27">
        <f>I157</f>
        <v>0</v>
      </c>
      <c r="S124" s="26" t="e">
        <f>L130</f>
        <v>#DIV/0!</v>
      </c>
      <c r="T124" s="26" t="e">
        <f>L136</f>
        <v>#DIV/0!</v>
      </c>
      <c r="U124" s="26" t="e">
        <f>L143</f>
        <v>#DIV/0!</v>
      </c>
      <c r="V124" s="26" t="e">
        <f>L150</f>
        <v>#DIV/0!</v>
      </c>
      <c r="W124" s="102" t="e">
        <f>L156</f>
        <v>#DIV/0!</v>
      </c>
      <c r="X124" s="28">
        <f>I129</f>
        <v>0</v>
      </c>
      <c r="Y124" s="29">
        <f>I134</f>
        <v>0</v>
      </c>
      <c r="Z124" s="29">
        <f>I141</f>
        <v>0</v>
      </c>
      <c r="AA124" s="29">
        <f>I148</f>
        <v>0</v>
      </c>
      <c r="AB124" s="30">
        <f>I155</f>
        <v>0</v>
      </c>
    </row>
    <row r="125" spans="1:31" ht="12" customHeight="1" thickTop="1" thickBot="1">
      <c r="A125" s="2046" t="s">
        <v>1700</v>
      </c>
      <c r="B125" s="2047"/>
      <c r="C125" s="2047"/>
      <c r="D125" s="2047"/>
      <c r="E125" s="2048"/>
      <c r="F125" s="92">
        <f>I157</f>
        <v>0</v>
      </c>
      <c r="G125" s="93" t="s">
        <v>1701</v>
      </c>
      <c r="H125" s="94">
        <f>K123</f>
        <v>0</v>
      </c>
      <c r="I125" s="93" t="s">
        <v>780</v>
      </c>
      <c r="J125" s="93" t="s">
        <v>1703</v>
      </c>
      <c r="K125" s="95" t="e">
        <f>ROUNDDOWN(I157/K123,2)</f>
        <v>#DIV/0!</v>
      </c>
      <c r="L125" s="95" t="e">
        <f>K125-$I$1/100</f>
        <v>#DIV/0!</v>
      </c>
      <c r="M125" s="38"/>
      <c r="O125" s="25">
        <f>D121</f>
        <v>0</v>
      </c>
      <c r="P125" s="26" t="e">
        <f>L125</f>
        <v>#DIV/0!</v>
      </c>
      <c r="Q125" s="27">
        <f>K123</f>
        <v>0</v>
      </c>
      <c r="R125" s="27">
        <f>I157</f>
        <v>0</v>
      </c>
      <c r="S125" s="26" t="e">
        <f>L130</f>
        <v>#DIV/0!</v>
      </c>
      <c r="T125" s="26" t="e">
        <f>L136</f>
        <v>#DIV/0!</v>
      </c>
      <c r="U125" s="26" t="e">
        <f>L143</f>
        <v>#DIV/0!</v>
      </c>
      <c r="V125" s="26" t="e">
        <f>L150</f>
        <v>#DIV/0!</v>
      </c>
      <c r="W125" s="102" t="e">
        <f>L156</f>
        <v>#DIV/0!</v>
      </c>
      <c r="X125" s="28">
        <f>I129</f>
        <v>0</v>
      </c>
      <c r="Y125" s="29">
        <f>I134</f>
        <v>0</v>
      </c>
      <c r="Z125" s="29">
        <f>I141</f>
        <v>0</v>
      </c>
      <c r="AA125" s="29">
        <f>I148</f>
        <v>0</v>
      </c>
      <c r="AB125" s="30">
        <f>I155</f>
        <v>0</v>
      </c>
    </row>
    <row r="126" spans="1:31" ht="12" customHeight="1" thickTop="1">
      <c r="A126" s="38"/>
      <c r="B126" s="38"/>
      <c r="C126" s="38"/>
      <c r="D126" s="38"/>
      <c r="E126" s="38"/>
      <c r="F126" s="38"/>
      <c r="G126" s="38"/>
      <c r="H126" s="38"/>
      <c r="I126" s="38"/>
      <c r="J126" s="38"/>
      <c r="K126" s="68"/>
      <c r="L126" s="96"/>
      <c r="M126" s="38"/>
      <c r="O126" s="25">
        <f>E121</f>
        <v>0</v>
      </c>
      <c r="P126" s="26" t="e">
        <f>L125</f>
        <v>#DIV/0!</v>
      </c>
      <c r="Q126" s="27">
        <f>K123</f>
        <v>0</v>
      </c>
      <c r="R126" s="27">
        <f>I157</f>
        <v>0</v>
      </c>
      <c r="S126" s="26" t="e">
        <f>L130</f>
        <v>#DIV/0!</v>
      </c>
      <c r="T126" s="26" t="e">
        <f>L136</f>
        <v>#DIV/0!</v>
      </c>
      <c r="U126" s="26" t="e">
        <f>L143</f>
        <v>#DIV/0!</v>
      </c>
      <c r="V126" s="26" t="e">
        <f>L150</f>
        <v>#DIV/0!</v>
      </c>
      <c r="W126" s="102" t="e">
        <f>L156</f>
        <v>#DIV/0!</v>
      </c>
      <c r="X126" s="28">
        <f>I129</f>
        <v>0</v>
      </c>
      <c r="Y126" s="29">
        <f>I134</f>
        <v>0</v>
      </c>
      <c r="Z126" s="29">
        <f>I141</f>
        <v>0</v>
      </c>
      <c r="AA126" s="29">
        <f>I148</f>
        <v>0</v>
      </c>
      <c r="AB126" s="30">
        <f>I155</f>
        <v>0</v>
      </c>
    </row>
    <row r="127" spans="1:31" ht="12" customHeight="1" thickBot="1">
      <c r="A127" s="97"/>
      <c r="B127" s="31" t="s">
        <v>29</v>
      </c>
      <c r="C127" s="31" t="s">
        <v>30</v>
      </c>
      <c r="D127" s="31" t="s">
        <v>31</v>
      </c>
      <c r="E127" s="31" t="s">
        <v>467</v>
      </c>
      <c r="F127" s="31" t="s">
        <v>32</v>
      </c>
      <c r="G127" s="31" t="s">
        <v>33</v>
      </c>
      <c r="H127" s="31" t="s">
        <v>34</v>
      </c>
      <c r="I127" s="2026" t="s">
        <v>35</v>
      </c>
      <c r="J127" s="2049"/>
      <c r="K127" s="2050" t="s">
        <v>36</v>
      </c>
      <c r="L127" s="2051"/>
      <c r="M127" s="38"/>
      <c r="O127" s="25">
        <f>F121</f>
        <v>0</v>
      </c>
      <c r="P127" s="26" t="e">
        <f>L125</f>
        <v>#DIV/0!</v>
      </c>
      <c r="Q127" s="27">
        <f>K123</f>
        <v>0</v>
      </c>
      <c r="R127" s="27">
        <f>I157</f>
        <v>0</v>
      </c>
      <c r="S127" s="26" t="e">
        <f>L130</f>
        <v>#DIV/0!</v>
      </c>
      <c r="T127" s="26" t="e">
        <f>L136</f>
        <v>#DIV/0!</v>
      </c>
      <c r="U127" s="26" t="e">
        <f>L143</f>
        <v>#DIV/0!</v>
      </c>
      <c r="V127" s="26" t="e">
        <f>L150</f>
        <v>#DIV/0!</v>
      </c>
      <c r="W127" s="102" t="e">
        <f>L156</f>
        <v>#DIV/0!</v>
      </c>
      <c r="X127" s="28">
        <f>I129</f>
        <v>0</v>
      </c>
      <c r="Y127" s="29">
        <f>I134</f>
        <v>0</v>
      </c>
      <c r="Z127" s="29">
        <f>I141</f>
        <v>0</v>
      </c>
      <c r="AA127" s="29">
        <f>I148</f>
        <v>0</v>
      </c>
      <c r="AB127" s="30">
        <f>I155</f>
        <v>0</v>
      </c>
    </row>
    <row r="128" spans="1:31" ht="12" customHeight="1" thickTop="1">
      <c r="A128" s="2026" t="s">
        <v>1746</v>
      </c>
      <c r="B128" s="752"/>
      <c r="C128" s="753"/>
      <c r="D128" s="753"/>
      <c r="E128" s="768"/>
      <c r="F128" s="752"/>
      <c r="G128" s="768"/>
      <c r="H128" s="98">
        <f t="shared" ref="H128:H156" si="7">ROUNDDOWN(C128*D128,2)</f>
        <v>0</v>
      </c>
      <c r="I128" s="1639" t="s">
        <v>1704</v>
      </c>
      <c r="J128" s="1640"/>
      <c r="K128" s="2035" t="s">
        <v>2007</v>
      </c>
      <c r="L128" s="2036" t="e">
        <f>ROUNDDOWN(I129/I157,2)</f>
        <v>#DIV/0!</v>
      </c>
      <c r="M128" s="38"/>
      <c r="O128" s="25">
        <f>G121</f>
        <v>0</v>
      </c>
      <c r="P128" s="26" t="e">
        <f>L125</f>
        <v>#DIV/0!</v>
      </c>
      <c r="Q128" s="27">
        <f>K123</f>
        <v>0</v>
      </c>
      <c r="R128" s="27">
        <f>I157</f>
        <v>0</v>
      </c>
      <c r="S128" s="26" t="e">
        <f>L130</f>
        <v>#DIV/0!</v>
      </c>
      <c r="T128" s="26" t="e">
        <f>L136</f>
        <v>#DIV/0!</v>
      </c>
      <c r="U128" s="26" t="e">
        <f>L143</f>
        <v>#DIV/0!</v>
      </c>
      <c r="V128" s="26" t="e">
        <f>L150</f>
        <v>#DIV/0!</v>
      </c>
      <c r="W128" s="102" t="e">
        <f>L156</f>
        <v>#DIV/0!</v>
      </c>
      <c r="X128" s="28">
        <f>I129</f>
        <v>0</v>
      </c>
      <c r="Y128" s="29">
        <f>I134</f>
        <v>0</v>
      </c>
      <c r="Z128" s="29">
        <f>I141</f>
        <v>0</v>
      </c>
      <c r="AA128" s="29">
        <f>I148</f>
        <v>0</v>
      </c>
      <c r="AB128" s="30">
        <f>I155</f>
        <v>0</v>
      </c>
    </row>
    <row r="129" spans="1:28" ht="12" customHeight="1" thickBot="1">
      <c r="A129" s="2026"/>
      <c r="B129" s="752"/>
      <c r="C129" s="753"/>
      <c r="D129" s="753"/>
      <c r="E129" s="768"/>
      <c r="F129" s="752"/>
      <c r="G129" s="768"/>
      <c r="H129" s="98">
        <f t="shared" si="7"/>
        <v>0</v>
      </c>
      <c r="I129" s="2021">
        <f>SUM(H128:H132)</f>
        <v>0</v>
      </c>
      <c r="J129" s="2022"/>
      <c r="K129" s="2018"/>
      <c r="L129" s="2037"/>
      <c r="M129" s="38"/>
      <c r="O129" s="25">
        <f>H121</f>
        <v>0</v>
      </c>
      <c r="P129" s="26" t="e">
        <f>L125</f>
        <v>#DIV/0!</v>
      </c>
      <c r="Q129" s="27">
        <f>K123</f>
        <v>0</v>
      </c>
      <c r="R129" s="27">
        <f>I157</f>
        <v>0</v>
      </c>
      <c r="S129" s="26" t="e">
        <f>L130</f>
        <v>#DIV/0!</v>
      </c>
      <c r="T129" s="26" t="e">
        <f>L136</f>
        <v>#DIV/0!</v>
      </c>
      <c r="U129" s="26" t="e">
        <f>L143</f>
        <v>#DIV/0!</v>
      </c>
      <c r="V129" s="26" t="e">
        <f>L150</f>
        <v>#DIV/0!</v>
      </c>
      <c r="W129" s="102" t="e">
        <f>L156</f>
        <v>#DIV/0!</v>
      </c>
      <c r="X129" s="28">
        <f>I129</f>
        <v>0</v>
      </c>
      <c r="Y129" s="29">
        <f>I134</f>
        <v>0</v>
      </c>
      <c r="Z129" s="29">
        <f>I141</f>
        <v>0</v>
      </c>
      <c r="AA129" s="29">
        <f>I148</f>
        <v>0</v>
      </c>
      <c r="AB129" s="30">
        <f>I155</f>
        <v>0</v>
      </c>
    </row>
    <row r="130" spans="1:28" ht="12" customHeight="1" thickTop="1">
      <c r="A130" s="2026"/>
      <c r="B130" s="752"/>
      <c r="C130" s="753"/>
      <c r="D130" s="753"/>
      <c r="E130" s="768"/>
      <c r="F130" s="752"/>
      <c r="G130" s="768"/>
      <c r="H130" s="98">
        <f t="shared" si="7"/>
        <v>0</v>
      </c>
      <c r="I130" s="2021"/>
      <c r="J130" s="2022"/>
      <c r="K130" s="2018"/>
      <c r="L130" s="2036" t="e">
        <f>IF(L128=0,"-",IF(L128-$I$1/100&lt;0,0,IF(L128=1,1,L128-$I$1/100)))</f>
        <v>#DIV/0!</v>
      </c>
      <c r="M130" s="38"/>
      <c r="O130" s="25">
        <f>I121</f>
        <v>0</v>
      </c>
      <c r="P130" s="26" t="e">
        <f>L125</f>
        <v>#DIV/0!</v>
      </c>
      <c r="Q130" s="27">
        <f>K123</f>
        <v>0</v>
      </c>
      <c r="R130" s="27">
        <f>I157</f>
        <v>0</v>
      </c>
      <c r="S130" s="26" t="e">
        <f>L130</f>
        <v>#DIV/0!</v>
      </c>
      <c r="T130" s="26" t="e">
        <f>L136</f>
        <v>#DIV/0!</v>
      </c>
      <c r="U130" s="26" t="e">
        <f>L143</f>
        <v>#DIV/0!</v>
      </c>
      <c r="V130" s="26" t="e">
        <f>L150</f>
        <v>#DIV/0!</v>
      </c>
      <c r="W130" s="102" t="e">
        <f>L156</f>
        <v>#DIV/0!</v>
      </c>
      <c r="X130" s="28">
        <f>I129</f>
        <v>0</v>
      </c>
      <c r="Y130" s="29">
        <f>I134</f>
        <v>0</v>
      </c>
      <c r="Z130" s="29">
        <f>I141</f>
        <v>0</v>
      </c>
      <c r="AA130" s="29">
        <f>I148</f>
        <v>0</v>
      </c>
      <c r="AB130" s="30">
        <f>I155</f>
        <v>0</v>
      </c>
    </row>
    <row r="131" spans="1:28" ht="12" customHeight="1">
      <c r="A131" s="2026"/>
      <c r="B131" s="752"/>
      <c r="C131" s="753"/>
      <c r="D131" s="753"/>
      <c r="E131" s="768"/>
      <c r="F131" s="752"/>
      <c r="G131" s="768"/>
      <c r="H131" s="98">
        <f t="shared" si="7"/>
        <v>0</v>
      </c>
      <c r="I131" s="2021"/>
      <c r="J131" s="2022"/>
      <c r="K131" s="2018"/>
      <c r="L131" s="2038"/>
      <c r="M131" s="38"/>
      <c r="O131" s="25">
        <f>J121</f>
        <v>0</v>
      </c>
      <c r="P131" s="26" t="e">
        <f>L125</f>
        <v>#DIV/0!</v>
      </c>
      <c r="Q131" s="27">
        <f>K123</f>
        <v>0</v>
      </c>
      <c r="R131" s="27">
        <f>I157</f>
        <v>0</v>
      </c>
      <c r="S131" s="26" t="e">
        <f>L130</f>
        <v>#DIV/0!</v>
      </c>
      <c r="T131" s="26" t="e">
        <f>L136</f>
        <v>#DIV/0!</v>
      </c>
      <c r="U131" s="26" t="e">
        <f>L143</f>
        <v>#DIV/0!</v>
      </c>
      <c r="V131" s="26" t="e">
        <f>L150</f>
        <v>#DIV/0!</v>
      </c>
      <c r="W131" s="102" t="e">
        <f>L156</f>
        <v>#DIV/0!</v>
      </c>
      <c r="X131" s="28">
        <f>I129</f>
        <v>0</v>
      </c>
      <c r="Y131" s="29">
        <f>I134</f>
        <v>0</v>
      </c>
      <c r="Z131" s="29">
        <f>I141</f>
        <v>0</v>
      </c>
      <c r="AA131" s="29">
        <f>I148</f>
        <v>0</v>
      </c>
      <c r="AB131" s="30">
        <f>I155</f>
        <v>0</v>
      </c>
    </row>
    <row r="132" spans="1:28" ht="12" customHeight="1" thickBot="1">
      <c r="A132" s="2027"/>
      <c r="B132" s="755"/>
      <c r="C132" s="754"/>
      <c r="D132" s="754"/>
      <c r="E132" s="769"/>
      <c r="F132" s="755"/>
      <c r="G132" s="769"/>
      <c r="H132" s="99">
        <f t="shared" si="7"/>
        <v>0</v>
      </c>
      <c r="I132" s="2023"/>
      <c r="J132" s="2024"/>
      <c r="K132" s="2019"/>
      <c r="L132" s="2037"/>
      <c r="M132" s="38"/>
      <c r="O132" s="25">
        <f>K121</f>
        <v>0</v>
      </c>
      <c r="P132" s="26" t="e">
        <f>L125</f>
        <v>#DIV/0!</v>
      </c>
      <c r="Q132" s="27">
        <f>K123</f>
        <v>0</v>
      </c>
      <c r="R132" s="27">
        <f>I157</f>
        <v>0</v>
      </c>
      <c r="S132" s="26" t="e">
        <f>L130</f>
        <v>#DIV/0!</v>
      </c>
      <c r="T132" s="26" t="e">
        <f>L136</f>
        <v>#DIV/0!</v>
      </c>
      <c r="U132" s="26" t="e">
        <f>L143</f>
        <v>#DIV/0!</v>
      </c>
      <c r="V132" s="26" t="e">
        <f>L150</f>
        <v>#DIV/0!</v>
      </c>
      <c r="W132" s="102" t="e">
        <f>L156</f>
        <v>#DIV/0!</v>
      </c>
      <c r="X132" s="28">
        <f>I129</f>
        <v>0</v>
      </c>
      <c r="Y132" s="29">
        <f>I134</f>
        <v>0</v>
      </c>
      <c r="Z132" s="29">
        <f>I141</f>
        <v>0</v>
      </c>
      <c r="AA132" s="29">
        <f>I148</f>
        <v>0</v>
      </c>
      <c r="AB132" s="30">
        <f>I155</f>
        <v>0</v>
      </c>
    </row>
    <row r="133" spans="1:28" ht="12" customHeight="1" thickTop="1" thickBot="1">
      <c r="A133" s="2025" t="s">
        <v>1752</v>
      </c>
      <c r="B133" s="757"/>
      <c r="C133" s="753"/>
      <c r="D133" s="753"/>
      <c r="E133" s="770"/>
      <c r="F133" s="757"/>
      <c r="G133" s="770"/>
      <c r="H133" s="100">
        <f t="shared" si="7"/>
        <v>0</v>
      </c>
      <c r="I133" s="2029" t="s">
        <v>1705</v>
      </c>
      <c r="J133" s="2030"/>
      <c r="K133" s="2017" t="s">
        <v>2008</v>
      </c>
      <c r="L133" s="2020" t="e">
        <f>ROUNDDOWN(I134/I157,2)</f>
        <v>#DIV/0!</v>
      </c>
      <c r="M133" s="38"/>
      <c r="O133" s="32">
        <f>L121</f>
        <v>0</v>
      </c>
      <c r="P133" s="33" t="e">
        <f>L125</f>
        <v>#DIV/0!</v>
      </c>
      <c r="Q133" s="34">
        <f>K123</f>
        <v>0</v>
      </c>
      <c r="R133" s="34">
        <f>I157</f>
        <v>0</v>
      </c>
      <c r="S133" s="33" t="e">
        <f>L130</f>
        <v>#DIV/0!</v>
      </c>
      <c r="T133" s="33" t="e">
        <f>L136</f>
        <v>#DIV/0!</v>
      </c>
      <c r="U133" s="33" t="e">
        <f>L143</f>
        <v>#DIV/0!</v>
      </c>
      <c r="V133" s="33" t="e">
        <f>L150</f>
        <v>#DIV/0!</v>
      </c>
      <c r="W133" s="103" t="e">
        <f>L156</f>
        <v>#DIV/0!</v>
      </c>
      <c r="X133" s="35">
        <f>I129</f>
        <v>0</v>
      </c>
      <c r="Y133" s="36">
        <f>I134</f>
        <v>0</v>
      </c>
      <c r="Z133" s="36">
        <f>I141</f>
        <v>0</v>
      </c>
      <c r="AA133" s="36">
        <f>I148</f>
        <v>0</v>
      </c>
      <c r="AB133" s="37">
        <f>I155</f>
        <v>0</v>
      </c>
    </row>
    <row r="134" spans="1:28" ht="12" customHeight="1" thickTop="1" thickBot="1">
      <c r="A134" s="2026"/>
      <c r="B134" s="752"/>
      <c r="C134" s="753"/>
      <c r="D134" s="753"/>
      <c r="E134" s="768"/>
      <c r="F134" s="752"/>
      <c r="G134" s="768"/>
      <c r="H134" s="98">
        <f t="shared" si="7"/>
        <v>0</v>
      </c>
      <c r="I134" s="2021">
        <f>SUM(H133:H139)</f>
        <v>0</v>
      </c>
      <c r="J134" s="2022"/>
      <c r="K134" s="2018"/>
      <c r="L134" s="2020"/>
      <c r="M134" s="38"/>
    </row>
    <row r="135" spans="1:28" ht="12" customHeight="1" thickTop="1" thickBot="1">
      <c r="A135" s="2026"/>
      <c r="B135" s="752"/>
      <c r="C135" s="753"/>
      <c r="D135" s="753"/>
      <c r="E135" s="768"/>
      <c r="F135" s="752"/>
      <c r="G135" s="768"/>
      <c r="H135" s="98">
        <f t="shared" si="7"/>
        <v>0</v>
      </c>
      <c r="I135" s="2021"/>
      <c r="J135" s="2022"/>
      <c r="K135" s="2018"/>
      <c r="L135" s="2020"/>
      <c r="M135" s="38"/>
    </row>
    <row r="136" spans="1:28" ht="12" customHeight="1" thickTop="1" thickBot="1">
      <c r="A136" s="2026"/>
      <c r="B136" s="752"/>
      <c r="C136" s="753"/>
      <c r="D136" s="753"/>
      <c r="E136" s="768"/>
      <c r="F136" s="752"/>
      <c r="G136" s="768"/>
      <c r="H136" s="98">
        <f t="shared" si="7"/>
        <v>0</v>
      </c>
      <c r="I136" s="2021"/>
      <c r="J136" s="2022"/>
      <c r="K136" s="2018"/>
      <c r="L136" s="2020" t="e">
        <f>IF(L133=0,"-",IF(L133-$I$1/100&lt;0,0,IF(L133=1,1,L133-$I$1/100)))</f>
        <v>#DIV/0!</v>
      </c>
      <c r="M136" s="38"/>
    </row>
    <row r="137" spans="1:28" ht="12" customHeight="1" thickTop="1" thickBot="1">
      <c r="A137" s="2026"/>
      <c r="B137" s="752"/>
      <c r="C137" s="753"/>
      <c r="D137" s="753"/>
      <c r="E137" s="768"/>
      <c r="F137" s="752"/>
      <c r="G137" s="768"/>
      <c r="H137" s="98">
        <f t="shared" si="7"/>
        <v>0</v>
      </c>
      <c r="I137" s="2021"/>
      <c r="J137" s="2022"/>
      <c r="K137" s="2018"/>
      <c r="L137" s="2020"/>
      <c r="M137" s="38"/>
    </row>
    <row r="138" spans="1:28" ht="12" customHeight="1" thickTop="1" thickBot="1">
      <c r="A138" s="2026"/>
      <c r="B138" s="752"/>
      <c r="C138" s="753"/>
      <c r="D138" s="753"/>
      <c r="E138" s="768"/>
      <c r="F138" s="752"/>
      <c r="G138" s="768"/>
      <c r="H138" s="98">
        <f t="shared" si="7"/>
        <v>0</v>
      </c>
      <c r="I138" s="2021"/>
      <c r="J138" s="2022"/>
      <c r="K138" s="2018"/>
      <c r="L138" s="2020"/>
      <c r="M138" s="38"/>
    </row>
    <row r="139" spans="1:28" ht="12" customHeight="1" thickTop="1" thickBot="1">
      <c r="A139" s="2027"/>
      <c r="B139" s="755"/>
      <c r="C139" s="754"/>
      <c r="D139" s="754"/>
      <c r="E139" s="769"/>
      <c r="F139" s="755"/>
      <c r="G139" s="769"/>
      <c r="H139" s="99">
        <f t="shared" si="7"/>
        <v>0</v>
      </c>
      <c r="I139" s="2023"/>
      <c r="J139" s="2024"/>
      <c r="K139" s="2019"/>
      <c r="L139" s="2020"/>
      <c r="M139" s="38"/>
    </row>
    <row r="140" spans="1:28" ht="12" customHeight="1" thickTop="1" thickBot="1">
      <c r="A140" s="2031" t="s">
        <v>1756</v>
      </c>
      <c r="B140" s="757"/>
      <c r="C140" s="756"/>
      <c r="D140" s="756"/>
      <c r="E140" s="770"/>
      <c r="F140" s="757"/>
      <c r="G140" s="770"/>
      <c r="H140" s="100">
        <f t="shared" si="7"/>
        <v>0</v>
      </c>
      <c r="I140" s="2028" t="s">
        <v>1706</v>
      </c>
      <c r="J140" s="1361"/>
      <c r="K140" s="2033" t="s">
        <v>2009</v>
      </c>
      <c r="L140" s="2020" t="e">
        <f>ROUNDDOWN(I141/I157,2)</f>
        <v>#DIV/0!</v>
      </c>
      <c r="M140" s="38"/>
    </row>
    <row r="141" spans="1:28" ht="12" customHeight="1" thickTop="1" thickBot="1">
      <c r="A141" s="2026"/>
      <c r="B141" s="752"/>
      <c r="C141" s="753"/>
      <c r="D141" s="753"/>
      <c r="E141" s="768"/>
      <c r="F141" s="752"/>
      <c r="G141" s="768"/>
      <c r="H141" s="98">
        <f t="shared" si="7"/>
        <v>0</v>
      </c>
      <c r="I141" s="2021">
        <f>SUM(H140:H146)</f>
        <v>0</v>
      </c>
      <c r="J141" s="2022"/>
      <c r="K141" s="2018"/>
      <c r="L141" s="2020"/>
      <c r="M141" s="38"/>
    </row>
    <row r="142" spans="1:28" ht="12" customHeight="1" thickTop="1" thickBot="1">
      <c r="A142" s="2026"/>
      <c r="B142" s="752"/>
      <c r="C142" s="753"/>
      <c r="D142" s="753"/>
      <c r="E142" s="768"/>
      <c r="F142" s="752"/>
      <c r="G142" s="768"/>
      <c r="H142" s="98">
        <f t="shared" si="7"/>
        <v>0</v>
      </c>
      <c r="I142" s="2021"/>
      <c r="J142" s="2022"/>
      <c r="K142" s="2018"/>
      <c r="L142" s="2020"/>
      <c r="M142" s="38"/>
    </row>
    <row r="143" spans="1:28" ht="12" customHeight="1" thickTop="1" thickBot="1">
      <c r="A143" s="2026"/>
      <c r="B143" s="752"/>
      <c r="C143" s="753"/>
      <c r="D143" s="753"/>
      <c r="E143" s="768"/>
      <c r="F143" s="752"/>
      <c r="G143" s="768"/>
      <c r="H143" s="98">
        <f t="shared" si="7"/>
        <v>0</v>
      </c>
      <c r="I143" s="2021"/>
      <c r="J143" s="2022"/>
      <c r="K143" s="2018"/>
      <c r="L143" s="2020" t="e">
        <f>IF(L140=0,"-",IF(L140-$I$1/100&lt;0,0,IF(L140=1,1,L140-$I$1/100)))</f>
        <v>#DIV/0!</v>
      </c>
      <c r="M143" s="38"/>
    </row>
    <row r="144" spans="1:28" ht="12" customHeight="1" thickTop="1" thickBot="1">
      <c r="A144" s="2026"/>
      <c r="B144" s="752"/>
      <c r="C144" s="753"/>
      <c r="D144" s="753"/>
      <c r="E144" s="768"/>
      <c r="F144" s="752"/>
      <c r="G144" s="768"/>
      <c r="H144" s="98">
        <f t="shared" si="7"/>
        <v>0</v>
      </c>
      <c r="I144" s="2021"/>
      <c r="J144" s="2022"/>
      <c r="K144" s="2018"/>
      <c r="L144" s="2020"/>
      <c r="M144" s="38"/>
    </row>
    <row r="145" spans="1:15" ht="12" customHeight="1" thickTop="1" thickBot="1">
      <c r="A145" s="2026"/>
      <c r="B145" s="752"/>
      <c r="C145" s="753"/>
      <c r="D145" s="753"/>
      <c r="E145" s="768"/>
      <c r="F145" s="752"/>
      <c r="G145" s="768"/>
      <c r="H145" s="98">
        <f t="shared" si="7"/>
        <v>0</v>
      </c>
      <c r="I145" s="2021"/>
      <c r="J145" s="2022"/>
      <c r="K145" s="2018"/>
      <c r="L145" s="2020"/>
      <c r="M145" s="38"/>
    </row>
    <row r="146" spans="1:15" ht="12" customHeight="1" thickTop="1" thickBot="1">
      <c r="A146" s="2032"/>
      <c r="B146" s="758"/>
      <c r="C146" s="754"/>
      <c r="D146" s="754"/>
      <c r="E146" s="769"/>
      <c r="F146" s="755"/>
      <c r="G146" s="769"/>
      <c r="H146" s="99">
        <f t="shared" si="7"/>
        <v>0</v>
      </c>
      <c r="I146" s="2021"/>
      <c r="J146" s="2022"/>
      <c r="K146" s="2034"/>
      <c r="L146" s="2020"/>
      <c r="M146" s="38"/>
    </row>
    <row r="147" spans="1:15" ht="12" customHeight="1" thickTop="1" thickBot="1">
      <c r="A147" s="2025" t="s">
        <v>1757</v>
      </c>
      <c r="B147" s="759"/>
      <c r="C147" s="756"/>
      <c r="D147" s="756"/>
      <c r="E147" s="770"/>
      <c r="F147" s="757"/>
      <c r="G147" s="770"/>
      <c r="H147" s="100">
        <f t="shared" si="7"/>
        <v>0</v>
      </c>
      <c r="I147" s="2029" t="s">
        <v>1707</v>
      </c>
      <c r="J147" s="2030"/>
      <c r="K147" s="2017" t="s">
        <v>2010</v>
      </c>
      <c r="L147" s="2020" t="e">
        <f>ROUNDDOWN(I148/I157,2)</f>
        <v>#DIV/0!</v>
      </c>
      <c r="M147" s="38"/>
    </row>
    <row r="148" spans="1:15" ht="12" customHeight="1" thickTop="1" thickBot="1">
      <c r="A148" s="2026"/>
      <c r="B148" s="752"/>
      <c r="C148" s="756"/>
      <c r="D148" s="756"/>
      <c r="E148" s="768"/>
      <c r="F148" s="752"/>
      <c r="G148" s="768"/>
      <c r="H148" s="98">
        <f t="shared" si="7"/>
        <v>0</v>
      </c>
      <c r="I148" s="2021">
        <f>SUM(H147:H153)</f>
        <v>0</v>
      </c>
      <c r="J148" s="2022"/>
      <c r="K148" s="2018"/>
      <c r="L148" s="2020"/>
      <c r="M148" s="38"/>
    </row>
    <row r="149" spans="1:15" ht="12" customHeight="1" thickTop="1" thickBot="1">
      <c r="A149" s="2026"/>
      <c r="B149" s="752"/>
      <c r="C149" s="753"/>
      <c r="D149" s="753"/>
      <c r="E149" s="768"/>
      <c r="F149" s="752"/>
      <c r="G149" s="768"/>
      <c r="H149" s="98">
        <f t="shared" si="7"/>
        <v>0</v>
      </c>
      <c r="I149" s="2021"/>
      <c r="J149" s="2022"/>
      <c r="K149" s="2018"/>
      <c r="L149" s="2020"/>
      <c r="M149" s="38"/>
    </row>
    <row r="150" spans="1:15" ht="12" customHeight="1" thickTop="1" thickBot="1">
      <c r="A150" s="2026"/>
      <c r="B150" s="752"/>
      <c r="C150" s="753"/>
      <c r="D150" s="753"/>
      <c r="E150" s="768"/>
      <c r="F150" s="752"/>
      <c r="G150" s="768"/>
      <c r="H150" s="98">
        <f t="shared" si="7"/>
        <v>0</v>
      </c>
      <c r="I150" s="2021"/>
      <c r="J150" s="2022"/>
      <c r="K150" s="2018"/>
      <c r="L150" s="2020" t="e">
        <f>IF(L147=0,"-",IF(L147-$I$1/100&lt;0,0,IF(L147=1,1,L147-$I$1/100)))</f>
        <v>#DIV/0!</v>
      </c>
      <c r="M150" s="38"/>
    </row>
    <row r="151" spans="1:15" ht="12" customHeight="1" thickTop="1" thickBot="1">
      <c r="A151" s="2026"/>
      <c r="B151" s="752"/>
      <c r="C151" s="753"/>
      <c r="D151" s="753"/>
      <c r="E151" s="768"/>
      <c r="F151" s="752"/>
      <c r="G151" s="768"/>
      <c r="H151" s="98">
        <f t="shared" si="7"/>
        <v>0</v>
      </c>
      <c r="I151" s="2021"/>
      <c r="J151" s="2022"/>
      <c r="K151" s="2018"/>
      <c r="L151" s="2020"/>
      <c r="M151" s="38"/>
    </row>
    <row r="152" spans="1:15" ht="12" customHeight="1" thickTop="1" thickBot="1">
      <c r="A152" s="2026"/>
      <c r="B152" s="752"/>
      <c r="C152" s="753"/>
      <c r="D152" s="753"/>
      <c r="E152" s="768"/>
      <c r="F152" s="752"/>
      <c r="G152" s="768"/>
      <c r="H152" s="98">
        <f t="shared" si="7"/>
        <v>0</v>
      </c>
      <c r="I152" s="2021"/>
      <c r="J152" s="2022"/>
      <c r="K152" s="2018"/>
      <c r="L152" s="2020"/>
      <c r="M152" s="38"/>
    </row>
    <row r="153" spans="1:15" ht="12" customHeight="1" thickTop="1" thickBot="1">
      <c r="A153" s="2027"/>
      <c r="B153" s="755"/>
      <c r="C153" s="754"/>
      <c r="D153" s="754"/>
      <c r="E153" s="769"/>
      <c r="F153" s="755"/>
      <c r="G153" s="769"/>
      <c r="H153" s="99">
        <f t="shared" si="7"/>
        <v>0</v>
      </c>
      <c r="I153" s="2023"/>
      <c r="J153" s="2024"/>
      <c r="K153" s="2019"/>
      <c r="L153" s="2020"/>
      <c r="M153" s="38"/>
    </row>
    <row r="154" spans="1:15" ht="12" customHeight="1" thickTop="1" thickBot="1">
      <c r="A154" s="2025" t="s">
        <v>1758</v>
      </c>
      <c r="B154" s="692"/>
      <c r="C154" s="756"/>
      <c r="D154" s="756"/>
      <c r="E154" s="770"/>
      <c r="F154" s="757"/>
      <c r="G154" s="770"/>
      <c r="H154" s="100">
        <f t="shared" si="7"/>
        <v>0</v>
      </c>
      <c r="I154" s="2028" t="s">
        <v>509</v>
      </c>
      <c r="J154" s="1361"/>
      <c r="K154" s="2017" t="s">
        <v>2011</v>
      </c>
      <c r="L154" s="2020" t="e">
        <f>ROUNDDOWN(I155/I157,2)</f>
        <v>#DIV/0!</v>
      </c>
      <c r="M154" s="38"/>
    </row>
    <row r="155" spans="1:15" ht="12" customHeight="1" thickTop="1" thickBot="1">
      <c r="A155" s="2026"/>
      <c r="B155" s="752"/>
      <c r="C155" s="753"/>
      <c r="D155" s="753"/>
      <c r="E155" s="768"/>
      <c r="F155" s="752"/>
      <c r="G155" s="768"/>
      <c r="H155" s="98">
        <f t="shared" si="7"/>
        <v>0</v>
      </c>
      <c r="I155" s="2021">
        <f>SUM(H154:H156)</f>
        <v>0</v>
      </c>
      <c r="J155" s="2022"/>
      <c r="K155" s="2018"/>
      <c r="L155" s="2020"/>
      <c r="M155" s="38"/>
    </row>
    <row r="156" spans="1:15" ht="12" customHeight="1" thickTop="1" thickBot="1">
      <c r="A156" s="2027"/>
      <c r="B156" s="755"/>
      <c r="C156" s="754"/>
      <c r="D156" s="754"/>
      <c r="E156" s="769"/>
      <c r="F156" s="755"/>
      <c r="G156" s="769"/>
      <c r="H156" s="99">
        <f t="shared" si="7"/>
        <v>0</v>
      </c>
      <c r="I156" s="2023"/>
      <c r="J156" s="2024"/>
      <c r="K156" s="2019"/>
      <c r="L156" s="101" t="e">
        <f>IF(L154=0,"-",IF(L154-$I$1/100&lt;0,0,IF(L154=1,1,L154-$I$1/100)))</f>
        <v>#DIV/0!</v>
      </c>
      <c r="M156" s="38"/>
    </row>
    <row r="157" spans="1:15" ht="12" customHeight="1" thickTop="1" thickBot="1">
      <c r="A157" s="47"/>
      <c r="B157" s="38"/>
      <c r="C157" s="38"/>
      <c r="D157" s="38"/>
      <c r="E157" s="38"/>
      <c r="F157" s="38"/>
      <c r="G157" s="2013" t="s">
        <v>510</v>
      </c>
      <c r="H157" s="2014"/>
      <c r="I157" s="2015">
        <f>SUM(I129,I134,I141,I148,I155)</f>
        <v>0</v>
      </c>
      <c r="J157" s="2016"/>
      <c r="K157" s="38"/>
      <c r="L157" s="101"/>
      <c r="M157" s="38"/>
    </row>
    <row r="158" spans="1:15" ht="15" thickTop="1" thickBot="1">
      <c r="N158" s="1031"/>
      <c r="O158" s="1031"/>
    </row>
    <row r="159" spans="1:15" ht="36" customHeight="1">
      <c r="A159" s="38"/>
      <c r="B159" s="38"/>
      <c r="C159" s="38"/>
      <c r="D159" s="38"/>
      <c r="E159" s="38"/>
      <c r="F159" s="38"/>
      <c r="G159" s="38"/>
      <c r="H159" s="38"/>
      <c r="I159" s="38"/>
      <c r="J159" s="38"/>
      <c r="K159" s="38"/>
      <c r="L159" s="38"/>
      <c r="M159" s="38"/>
    </row>
    <row r="160" spans="1:15" ht="12" customHeight="1" thickBot="1">
      <c r="A160" s="38"/>
      <c r="B160" s="38"/>
      <c r="C160" s="38"/>
      <c r="D160" s="38"/>
      <c r="E160" s="38"/>
      <c r="F160" s="38"/>
      <c r="G160" s="38"/>
      <c r="H160" s="38"/>
      <c r="I160" s="38"/>
      <c r="J160" s="38"/>
      <c r="K160" s="38"/>
      <c r="L160" s="38"/>
      <c r="M160" s="38"/>
    </row>
    <row r="161" spans="1:31" ht="24" customHeight="1" thickTop="1" thickBot="1">
      <c r="A161" s="88" t="s">
        <v>1122</v>
      </c>
      <c r="B161" s="689"/>
      <c r="C161" s="689"/>
      <c r="D161" s="689"/>
      <c r="E161" s="689"/>
      <c r="F161" s="689"/>
      <c r="G161" s="689"/>
      <c r="H161" s="689"/>
      <c r="I161" s="689"/>
      <c r="J161" s="689"/>
      <c r="K161" s="689"/>
      <c r="L161" s="689"/>
      <c r="M161" s="38"/>
      <c r="X161" s="2039" t="s">
        <v>651</v>
      </c>
      <c r="Y161" s="2039"/>
      <c r="Z161" s="2039"/>
      <c r="AA161" s="2039"/>
      <c r="AB161" s="2039"/>
    </row>
    <row r="162" spans="1:31" ht="12" customHeight="1" thickTop="1">
      <c r="A162" s="2040" t="s">
        <v>1127</v>
      </c>
      <c r="B162" s="89" t="s">
        <v>1128</v>
      </c>
      <c r="C162" s="767"/>
      <c r="D162" s="767"/>
      <c r="E162" s="767"/>
      <c r="F162" s="767"/>
      <c r="G162" s="767"/>
      <c r="H162" s="767"/>
      <c r="I162" s="767"/>
      <c r="J162" s="767"/>
      <c r="K162" s="2042"/>
      <c r="L162" s="2043"/>
      <c r="M162" s="38"/>
      <c r="O162" s="9" t="s">
        <v>1531</v>
      </c>
      <c r="P162" s="10" t="s">
        <v>558</v>
      </c>
      <c r="Q162" s="11" t="s">
        <v>1129</v>
      </c>
      <c r="R162" s="11" t="s">
        <v>1130</v>
      </c>
      <c r="S162" s="12" t="s">
        <v>366</v>
      </c>
      <c r="T162" s="12" t="s">
        <v>367</v>
      </c>
      <c r="U162" s="12" t="s">
        <v>368</v>
      </c>
      <c r="V162" s="12" t="s">
        <v>369</v>
      </c>
      <c r="W162" s="13" t="s">
        <v>370</v>
      </c>
      <c r="X162" s="14" t="s">
        <v>366</v>
      </c>
      <c r="Y162" s="12" t="s">
        <v>367</v>
      </c>
      <c r="Z162" s="12" t="s">
        <v>368</v>
      </c>
      <c r="AA162" s="12" t="s">
        <v>369</v>
      </c>
      <c r="AB162" s="13" t="s">
        <v>370</v>
      </c>
      <c r="AE162" s="15"/>
    </row>
    <row r="163" spans="1:31" ht="12" customHeight="1">
      <c r="A163" s="2041"/>
      <c r="B163" s="90" t="s">
        <v>1132</v>
      </c>
      <c r="C163" s="690"/>
      <c r="D163" s="690"/>
      <c r="E163" s="690"/>
      <c r="F163" s="690"/>
      <c r="G163" s="690"/>
      <c r="H163" s="690"/>
      <c r="I163" s="690"/>
      <c r="J163" s="691"/>
      <c r="K163" s="2044">
        <f>SUM(C163:J163)</f>
        <v>0</v>
      </c>
      <c r="L163" s="2045"/>
      <c r="M163" s="38"/>
      <c r="O163" s="16">
        <f>B161</f>
        <v>0</v>
      </c>
      <c r="P163" s="17" t="e">
        <f>L165</f>
        <v>#DIV/0!</v>
      </c>
      <c r="Q163" s="18">
        <f>K163</f>
        <v>0</v>
      </c>
      <c r="R163" s="18">
        <f>I197</f>
        <v>0</v>
      </c>
      <c r="S163" s="17" t="e">
        <f>L170</f>
        <v>#DIV/0!</v>
      </c>
      <c r="T163" s="17" t="e">
        <f>L176</f>
        <v>#DIV/0!</v>
      </c>
      <c r="U163" s="17" t="e">
        <f>L183</f>
        <v>#DIV/0!</v>
      </c>
      <c r="V163" s="17" t="e">
        <f>L190</f>
        <v>#DIV/0!</v>
      </c>
      <c r="W163" s="19" t="e">
        <f>L196</f>
        <v>#DIV/0!</v>
      </c>
      <c r="X163" s="20">
        <f>I169</f>
        <v>0</v>
      </c>
      <c r="Y163" s="21">
        <f>I174</f>
        <v>0</v>
      </c>
      <c r="Z163" s="21">
        <f>I181</f>
        <v>0</v>
      </c>
      <c r="AA163" s="21">
        <f>I188</f>
        <v>0</v>
      </c>
      <c r="AB163" s="22">
        <f>I195</f>
        <v>0</v>
      </c>
    </row>
    <row r="164" spans="1:31" ht="12" customHeight="1" thickBot="1">
      <c r="A164" s="2031"/>
      <c r="B164" s="90" t="s">
        <v>1134</v>
      </c>
      <c r="C164" s="91">
        <f>C163/1.65</f>
        <v>0</v>
      </c>
      <c r="D164" s="91">
        <f t="shared" ref="D164:J164" si="8">D163/1.65</f>
        <v>0</v>
      </c>
      <c r="E164" s="91">
        <f t="shared" si="8"/>
        <v>0</v>
      </c>
      <c r="F164" s="91">
        <f t="shared" si="8"/>
        <v>0</v>
      </c>
      <c r="G164" s="91">
        <f t="shared" si="8"/>
        <v>0</v>
      </c>
      <c r="H164" s="91">
        <f t="shared" si="8"/>
        <v>0</v>
      </c>
      <c r="I164" s="91">
        <f t="shared" si="8"/>
        <v>0</v>
      </c>
      <c r="J164" s="91">
        <f t="shared" si="8"/>
        <v>0</v>
      </c>
      <c r="K164" s="23" t="s">
        <v>1135</v>
      </c>
      <c r="L164" s="24" t="s">
        <v>1136</v>
      </c>
      <c r="M164" s="38"/>
      <c r="O164" s="25">
        <f>C161</f>
        <v>0</v>
      </c>
      <c r="P164" s="26" t="e">
        <f>L165</f>
        <v>#DIV/0!</v>
      </c>
      <c r="Q164" s="27">
        <f>K163</f>
        <v>0</v>
      </c>
      <c r="R164" s="27">
        <f>I197</f>
        <v>0</v>
      </c>
      <c r="S164" s="26" t="e">
        <f>L170</f>
        <v>#DIV/0!</v>
      </c>
      <c r="T164" s="26" t="e">
        <f>L176</f>
        <v>#DIV/0!</v>
      </c>
      <c r="U164" s="26" t="e">
        <f>L183</f>
        <v>#DIV/0!</v>
      </c>
      <c r="V164" s="26" t="e">
        <f>L190</f>
        <v>#DIV/0!</v>
      </c>
      <c r="W164" s="102" t="e">
        <f>L196</f>
        <v>#DIV/0!</v>
      </c>
      <c r="X164" s="28">
        <f>I169</f>
        <v>0</v>
      </c>
      <c r="Y164" s="29">
        <f>I174</f>
        <v>0</v>
      </c>
      <c r="Z164" s="29">
        <f>I181</f>
        <v>0</v>
      </c>
      <c r="AA164" s="29">
        <f>I188</f>
        <v>0</v>
      </c>
      <c r="AB164" s="30">
        <f>I195</f>
        <v>0</v>
      </c>
    </row>
    <row r="165" spans="1:31" ht="12" customHeight="1" thickTop="1" thickBot="1">
      <c r="A165" s="2046" t="s">
        <v>1700</v>
      </c>
      <c r="B165" s="2047"/>
      <c r="C165" s="2047"/>
      <c r="D165" s="2047"/>
      <c r="E165" s="2048"/>
      <c r="F165" s="92">
        <f>I197</f>
        <v>0</v>
      </c>
      <c r="G165" s="93" t="s">
        <v>1701</v>
      </c>
      <c r="H165" s="94">
        <f>K163</f>
        <v>0</v>
      </c>
      <c r="I165" s="93" t="s">
        <v>1702</v>
      </c>
      <c r="J165" s="93" t="s">
        <v>1703</v>
      </c>
      <c r="K165" s="95" t="e">
        <f>ROUNDDOWN(I197/K163,2)</f>
        <v>#DIV/0!</v>
      </c>
      <c r="L165" s="95" t="e">
        <f>K165-$I$1/100</f>
        <v>#DIV/0!</v>
      </c>
      <c r="M165" s="38"/>
      <c r="O165" s="25">
        <f>D161</f>
        <v>0</v>
      </c>
      <c r="P165" s="26" t="e">
        <f>L165</f>
        <v>#DIV/0!</v>
      </c>
      <c r="Q165" s="27">
        <f>K163</f>
        <v>0</v>
      </c>
      <c r="R165" s="27">
        <f>I197</f>
        <v>0</v>
      </c>
      <c r="S165" s="26" t="e">
        <f>L170</f>
        <v>#DIV/0!</v>
      </c>
      <c r="T165" s="26" t="e">
        <f>L176</f>
        <v>#DIV/0!</v>
      </c>
      <c r="U165" s="26" t="e">
        <f>L183</f>
        <v>#DIV/0!</v>
      </c>
      <c r="V165" s="26" t="e">
        <f>L190</f>
        <v>#DIV/0!</v>
      </c>
      <c r="W165" s="102" t="e">
        <f>L196</f>
        <v>#DIV/0!</v>
      </c>
      <c r="X165" s="28">
        <f>I169</f>
        <v>0</v>
      </c>
      <c r="Y165" s="29">
        <f>I174</f>
        <v>0</v>
      </c>
      <c r="Z165" s="29">
        <f>I181</f>
        <v>0</v>
      </c>
      <c r="AA165" s="29">
        <f>I188</f>
        <v>0</v>
      </c>
      <c r="AB165" s="30">
        <f>I195</f>
        <v>0</v>
      </c>
    </row>
    <row r="166" spans="1:31" ht="12" customHeight="1" thickTop="1">
      <c r="A166" s="38"/>
      <c r="B166" s="38"/>
      <c r="C166" s="38"/>
      <c r="D166" s="38"/>
      <c r="E166" s="38"/>
      <c r="F166" s="38"/>
      <c r="G166" s="38"/>
      <c r="H166" s="38"/>
      <c r="I166" s="38"/>
      <c r="J166" s="38"/>
      <c r="K166" s="68"/>
      <c r="L166" s="96"/>
      <c r="M166" s="38"/>
      <c r="O166" s="25">
        <f>E161</f>
        <v>0</v>
      </c>
      <c r="P166" s="26" t="e">
        <f>L165</f>
        <v>#DIV/0!</v>
      </c>
      <c r="Q166" s="27">
        <f>K163</f>
        <v>0</v>
      </c>
      <c r="R166" s="27">
        <f>I197</f>
        <v>0</v>
      </c>
      <c r="S166" s="26" t="e">
        <f>L170</f>
        <v>#DIV/0!</v>
      </c>
      <c r="T166" s="26" t="e">
        <f>L176</f>
        <v>#DIV/0!</v>
      </c>
      <c r="U166" s="26" t="e">
        <f>L183</f>
        <v>#DIV/0!</v>
      </c>
      <c r="V166" s="26" t="e">
        <f>L190</f>
        <v>#DIV/0!</v>
      </c>
      <c r="W166" s="102" t="e">
        <f>L196</f>
        <v>#DIV/0!</v>
      </c>
      <c r="X166" s="28">
        <f>I169</f>
        <v>0</v>
      </c>
      <c r="Y166" s="29">
        <f>I174</f>
        <v>0</v>
      </c>
      <c r="Z166" s="29">
        <f>I181</f>
        <v>0</v>
      </c>
      <c r="AA166" s="29">
        <f>I188</f>
        <v>0</v>
      </c>
      <c r="AB166" s="30">
        <f>I195</f>
        <v>0</v>
      </c>
    </row>
    <row r="167" spans="1:31" ht="12" customHeight="1" thickBot="1">
      <c r="A167" s="97"/>
      <c r="B167" s="31" t="s">
        <v>29</v>
      </c>
      <c r="C167" s="31" t="s">
        <v>30</v>
      </c>
      <c r="D167" s="31" t="s">
        <v>31</v>
      </c>
      <c r="E167" s="31" t="s">
        <v>467</v>
      </c>
      <c r="F167" s="31" t="s">
        <v>32</v>
      </c>
      <c r="G167" s="31" t="s">
        <v>33</v>
      </c>
      <c r="H167" s="31" t="s">
        <v>34</v>
      </c>
      <c r="I167" s="2026" t="s">
        <v>35</v>
      </c>
      <c r="J167" s="2049"/>
      <c r="K167" s="2050" t="s">
        <v>36</v>
      </c>
      <c r="L167" s="2051"/>
      <c r="M167" s="38"/>
      <c r="O167" s="25">
        <f>F161</f>
        <v>0</v>
      </c>
      <c r="P167" s="26" t="e">
        <f>L165</f>
        <v>#DIV/0!</v>
      </c>
      <c r="Q167" s="27">
        <f>K163</f>
        <v>0</v>
      </c>
      <c r="R167" s="27">
        <f>I197</f>
        <v>0</v>
      </c>
      <c r="S167" s="26" t="e">
        <f>L170</f>
        <v>#DIV/0!</v>
      </c>
      <c r="T167" s="26" t="e">
        <f>L176</f>
        <v>#DIV/0!</v>
      </c>
      <c r="U167" s="26" t="e">
        <f>L183</f>
        <v>#DIV/0!</v>
      </c>
      <c r="V167" s="26" t="e">
        <f>L190</f>
        <v>#DIV/0!</v>
      </c>
      <c r="W167" s="102" t="e">
        <f>L196</f>
        <v>#DIV/0!</v>
      </c>
      <c r="X167" s="28">
        <f>I169</f>
        <v>0</v>
      </c>
      <c r="Y167" s="29">
        <f>I174</f>
        <v>0</v>
      </c>
      <c r="Z167" s="29">
        <f>I181</f>
        <v>0</v>
      </c>
      <c r="AA167" s="29">
        <f>I188</f>
        <v>0</v>
      </c>
      <c r="AB167" s="30">
        <f>I195</f>
        <v>0</v>
      </c>
    </row>
    <row r="168" spans="1:31" ht="12" customHeight="1" thickTop="1">
      <c r="A168" s="2026" t="s">
        <v>1746</v>
      </c>
      <c r="B168" s="752"/>
      <c r="C168" s="753"/>
      <c r="D168" s="753"/>
      <c r="E168" s="768"/>
      <c r="F168" s="752"/>
      <c r="G168" s="768"/>
      <c r="H168" s="98">
        <f t="shared" ref="H168:H196" si="9">ROUNDDOWN(C168*D168,2)</f>
        <v>0</v>
      </c>
      <c r="I168" s="1639" t="s">
        <v>1704</v>
      </c>
      <c r="J168" s="1640"/>
      <c r="K168" s="2035" t="s">
        <v>2007</v>
      </c>
      <c r="L168" s="2036" t="e">
        <f>ROUNDDOWN(I169/I197,2)</f>
        <v>#DIV/0!</v>
      </c>
      <c r="M168" s="38"/>
      <c r="O168" s="25">
        <f>G161</f>
        <v>0</v>
      </c>
      <c r="P168" s="26" t="e">
        <f>L165</f>
        <v>#DIV/0!</v>
      </c>
      <c r="Q168" s="27">
        <f>K163</f>
        <v>0</v>
      </c>
      <c r="R168" s="27">
        <f>I197</f>
        <v>0</v>
      </c>
      <c r="S168" s="26" t="e">
        <f>L170</f>
        <v>#DIV/0!</v>
      </c>
      <c r="T168" s="26" t="e">
        <f>L176</f>
        <v>#DIV/0!</v>
      </c>
      <c r="U168" s="26" t="e">
        <f>L183</f>
        <v>#DIV/0!</v>
      </c>
      <c r="V168" s="26" t="e">
        <f>L190</f>
        <v>#DIV/0!</v>
      </c>
      <c r="W168" s="102" t="e">
        <f>L196</f>
        <v>#DIV/0!</v>
      </c>
      <c r="X168" s="28">
        <f>I169</f>
        <v>0</v>
      </c>
      <c r="Y168" s="29">
        <f>I174</f>
        <v>0</v>
      </c>
      <c r="Z168" s="29">
        <f>I181</f>
        <v>0</v>
      </c>
      <c r="AA168" s="29">
        <f>I188</f>
        <v>0</v>
      </c>
      <c r="AB168" s="30">
        <f>I195</f>
        <v>0</v>
      </c>
    </row>
    <row r="169" spans="1:31" ht="12" customHeight="1" thickBot="1">
      <c r="A169" s="2026"/>
      <c r="B169" s="752"/>
      <c r="C169" s="753"/>
      <c r="D169" s="753"/>
      <c r="E169" s="768"/>
      <c r="F169" s="752"/>
      <c r="G169" s="768"/>
      <c r="H169" s="98">
        <f t="shared" si="9"/>
        <v>0</v>
      </c>
      <c r="I169" s="2021">
        <f>SUM(H168:H172)</f>
        <v>0</v>
      </c>
      <c r="J169" s="2022"/>
      <c r="K169" s="2018"/>
      <c r="L169" s="2037"/>
      <c r="M169" s="38"/>
      <c r="O169" s="25">
        <f>H161</f>
        <v>0</v>
      </c>
      <c r="P169" s="26" t="e">
        <f>L165</f>
        <v>#DIV/0!</v>
      </c>
      <c r="Q169" s="27">
        <f>K163</f>
        <v>0</v>
      </c>
      <c r="R169" s="27">
        <f>I197</f>
        <v>0</v>
      </c>
      <c r="S169" s="26" t="e">
        <f>L170</f>
        <v>#DIV/0!</v>
      </c>
      <c r="T169" s="26" t="e">
        <f>L176</f>
        <v>#DIV/0!</v>
      </c>
      <c r="U169" s="26" t="e">
        <f>L183</f>
        <v>#DIV/0!</v>
      </c>
      <c r="V169" s="26" t="e">
        <f>L190</f>
        <v>#DIV/0!</v>
      </c>
      <c r="W169" s="102" t="e">
        <f>L196</f>
        <v>#DIV/0!</v>
      </c>
      <c r="X169" s="28">
        <f>I169</f>
        <v>0</v>
      </c>
      <c r="Y169" s="29">
        <f>I174</f>
        <v>0</v>
      </c>
      <c r="Z169" s="29">
        <f>I181</f>
        <v>0</v>
      </c>
      <c r="AA169" s="29">
        <f>I188</f>
        <v>0</v>
      </c>
      <c r="AB169" s="30">
        <f>I195</f>
        <v>0</v>
      </c>
    </row>
    <row r="170" spans="1:31" ht="12" customHeight="1" thickTop="1">
      <c r="A170" s="2026"/>
      <c r="B170" s="752"/>
      <c r="C170" s="753"/>
      <c r="D170" s="753"/>
      <c r="E170" s="768"/>
      <c r="F170" s="752"/>
      <c r="G170" s="768"/>
      <c r="H170" s="98">
        <f t="shared" si="9"/>
        <v>0</v>
      </c>
      <c r="I170" s="2021"/>
      <c r="J170" s="2022"/>
      <c r="K170" s="2018"/>
      <c r="L170" s="2036" t="e">
        <f>IF(L168=0,"-",IF(L168-$I$1/100&lt;0,0,IF(L168=1,1,L168-$I$1/100)))</f>
        <v>#DIV/0!</v>
      </c>
      <c r="M170" s="38"/>
      <c r="O170" s="25">
        <f>I161</f>
        <v>0</v>
      </c>
      <c r="P170" s="26" t="e">
        <f>L165</f>
        <v>#DIV/0!</v>
      </c>
      <c r="Q170" s="27">
        <f>K163</f>
        <v>0</v>
      </c>
      <c r="R170" s="27">
        <f>I197</f>
        <v>0</v>
      </c>
      <c r="S170" s="26" t="e">
        <f>L170</f>
        <v>#DIV/0!</v>
      </c>
      <c r="T170" s="26" t="e">
        <f>L176</f>
        <v>#DIV/0!</v>
      </c>
      <c r="U170" s="26" t="e">
        <f>L183</f>
        <v>#DIV/0!</v>
      </c>
      <c r="V170" s="26" t="e">
        <f>L190</f>
        <v>#DIV/0!</v>
      </c>
      <c r="W170" s="102" t="e">
        <f>L196</f>
        <v>#DIV/0!</v>
      </c>
      <c r="X170" s="28">
        <f>I169</f>
        <v>0</v>
      </c>
      <c r="Y170" s="29">
        <f>I174</f>
        <v>0</v>
      </c>
      <c r="Z170" s="29">
        <f>I181</f>
        <v>0</v>
      </c>
      <c r="AA170" s="29">
        <f>I188</f>
        <v>0</v>
      </c>
      <c r="AB170" s="30">
        <f>I195</f>
        <v>0</v>
      </c>
    </row>
    <row r="171" spans="1:31" ht="12" customHeight="1">
      <c r="A171" s="2026"/>
      <c r="B171" s="752"/>
      <c r="C171" s="753"/>
      <c r="D171" s="753"/>
      <c r="E171" s="768"/>
      <c r="F171" s="752"/>
      <c r="G171" s="768"/>
      <c r="H171" s="98">
        <f t="shared" si="9"/>
        <v>0</v>
      </c>
      <c r="I171" s="2021"/>
      <c r="J171" s="2022"/>
      <c r="K171" s="2018"/>
      <c r="L171" s="2038"/>
      <c r="M171" s="38"/>
      <c r="O171" s="25">
        <f>J161</f>
        <v>0</v>
      </c>
      <c r="P171" s="26" t="e">
        <f>L165</f>
        <v>#DIV/0!</v>
      </c>
      <c r="Q171" s="27">
        <f>K163</f>
        <v>0</v>
      </c>
      <c r="R171" s="27">
        <f>I197</f>
        <v>0</v>
      </c>
      <c r="S171" s="26" t="e">
        <f>L170</f>
        <v>#DIV/0!</v>
      </c>
      <c r="T171" s="26" t="e">
        <f>L176</f>
        <v>#DIV/0!</v>
      </c>
      <c r="U171" s="26" t="e">
        <f>L183</f>
        <v>#DIV/0!</v>
      </c>
      <c r="V171" s="26" t="e">
        <f>L190</f>
        <v>#DIV/0!</v>
      </c>
      <c r="W171" s="102" t="e">
        <f>L196</f>
        <v>#DIV/0!</v>
      </c>
      <c r="X171" s="28">
        <f>I169</f>
        <v>0</v>
      </c>
      <c r="Y171" s="29">
        <f>I174</f>
        <v>0</v>
      </c>
      <c r="Z171" s="29">
        <f>I181</f>
        <v>0</v>
      </c>
      <c r="AA171" s="29">
        <f>I188</f>
        <v>0</v>
      </c>
      <c r="AB171" s="30">
        <f>I195</f>
        <v>0</v>
      </c>
    </row>
    <row r="172" spans="1:31" ht="12" customHeight="1" thickBot="1">
      <c r="A172" s="2027"/>
      <c r="B172" s="755"/>
      <c r="C172" s="754"/>
      <c r="D172" s="754"/>
      <c r="E172" s="769"/>
      <c r="F172" s="755"/>
      <c r="G172" s="769"/>
      <c r="H172" s="99">
        <f t="shared" si="9"/>
        <v>0</v>
      </c>
      <c r="I172" s="2023"/>
      <c r="J172" s="2024"/>
      <c r="K172" s="2019"/>
      <c r="L172" s="2037"/>
      <c r="M172" s="38"/>
      <c r="O172" s="25">
        <f>K161</f>
        <v>0</v>
      </c>
      <c r="P172" s="26" t="e">
        <f>L165</f>
        <v>#DIV/0!</v>
      </c>
      <c r="Q172" s="27">
        <f>K163</f>
        <v>0</v>
      </c>
      <c r="R172" s="27">
        <f>I197</f>
        <v>0</v>
      </c>
      <c r="S172" s="26" t="e">
        <f>L170</f>
        <v>#DIV/0!</v>
      </c>
      <c r="T172" s="26" t="e">
        <f>L176</f>
        <v>#DIV/0!</v>
      </c>
      <c r="U172" s="26" t="e">
        <f>L183</f>
        <v>#DIV/0!</v>
      </c>
      <c r="V172" s="26" t="e">
        <f>L190</f>
        <v>#DIV/0!</v>
      </c>
      <c r="W172" s="102" t="e">
        <f>L196</f>
        <v>#DIV/0!</v>
      </c>
      <c r="X172" s="28">
        <f>I169</f>
        <v>0</v>
      </c>
      <c r="Y172" s="29">
        <f>I174</f>
        <v>0</v>
      </c>
      <c r="Z172" s="29">
        <f>I181</f>
        <v>0</v>
      </c>
      <c r="AA172" s="29">
        <f>I188</f>
        <v>0</v>
      </c>
      <c r="AB172" s="30">
        <f>I195</f>
        <v>0</v>
      </c>
    </row>
    <row r="173" spans="1:31" ht="12" customHeight="1" thickTop="1" thickBot="1">
      <c r="A173" s="2025" t="s">
        <v>1752</v>
      </c>
      <c r="B173" s="757"/>
      <c r="C173" s="753"/>
      <c r="D173" s="753"/>
      <c r="E173" s="770"/>
      <c r="F173" s="757"/>
      <c r="G173" s="770"/>
      <c r="H173" s="100">
        <f t="shared" si="9"/>
        <v>0</v>
      </c>
      <c r="I173" s="2029" t="s">
        <v>1705</v>
      </c>
      <c r="J173" s="2030"/>
      <c r="K173" s="2017" t="s">
        <v>2008</v>
      </c>
      <c r="L173" s="2020" t="e">
        <f>ROUNDDOWN(I174/I197,2)</f>
        <v>#DIV/0!</v>
      </c>
      <c r="M173" s="38"/>
      <c r="O173" s="32">
        <f>L161</f>
        <v>0</v>
      </c>
      <c r="P173" s="33" t="e">
        <f>L165</f>
        <v>#DIV/0!</v>
      </c>
      <c r="Q173" s="34">
        <f>K163</f>
        <v>0</v>
      </c>
      <c r="R173" s="34">
        <f>I197</f>
        <v>0</v>
      </c>
      <c r="S173" s="33" t="e">
        <f>L170</f>
        <v>#DIV/0!</v>
      </c>
      <c r="T173" s="33" t="e">
        <f>L176</f>
        <v>#DIV/0!</v>
      </c>
      <c r="U173" s="33" t="e">
        <f>L183</f>
        <v>#DIV/0!</v>
      </c>
      <c r="V173" s="33" t="e">
        <f>L190</f>
        <v>#DIV/0!</v>
      </c>
      <c r="W173" s="103" t="e">
        <f>L196</f>
        <v>#DIV/0!</v>
      </c>
      <c r="X173" s="35">
        <f>I169</f>
        <v>0</v>
      </c>
      <c r="Y173" s="36">
        <f>I174</f>
        <v>0</v>
      </c>
      <c r="Z173" s="36">
        <f>I181</f>
        <v>0</v>
      </c>
      <c r="AA173" s="36">
        <f>I188</f>
        <v>0</v>
      </c>
      <c r="AB173" s="37">
        <f>I195</f>
        <v>0</v>
      </c>
    </row>
    <row r="174" spans="1:31" ht="12" customHeight="1" thickTop="1" thickBot="1">
      <c r="A174" s="2026"/>
      <c r="B174" s="752"/>
      <c r="C174" s="753"/>
      <c r="D174" s="753"/>
      <c r="E174" s="768"/>
      <c r="F174" s="752"/>
      <c r="G174" s="768"/>
      <c r="H174" s="98">
        <f t="shared" si="9"/>
        <v>0</v>
      </c>
      <c r="I174" s="2021">
        <f>SUM(H173:H179)</f>
        <v>0</v>
      </c>
      <c r="J174" s="2022"/>
      <c r="K174" s="2018"/>
      <c r="L174" s="2020"/>
      <c r="M174" s="38"/>
    </row>
    <row r="175" spans="1:31" ht="12" customHeight="1" thickTop="1" thickBot="1">
      <c r="A175" s="2026"/>
      <c r="B175" s="752"/>
      <c r="C175" s="753"/>
      <c r="D175" s="753"/>
      <c r="E175" s="768"/>
      <c r="F175" s="752"/>
      <c r="G175" s="768"/>
      <c r="H175" s="98">
        <f t="shared" si="9"/>
        <v>0</v>
      </c>
      <c r="I175" s="2021"/>
      <c r="J175" s="2022"/>
      <c r="K175" s="2018"/>
      <c r="L175" s="2020"/>
      <c r="M175" s="38"/>
    </row>
    <row r="176" spans="1:31" ht="12" customHeight="1" thickTop="1" thickBot="1">
      <c r="A176" s="2026"/>
      <c r="B176" s="752"/>
      <c r="C176" s="753"/>
      <c r="D176" s="753"/>
      <c r="E176" s="768"/>
      <c r="F176" s="752"/>
      <c r="G176" s="768"/>
      <c r="H176" s="98">
        <f t="shared" si="9"/>
        <v>0</v>
      </c>
      <c r="I176" s="2021"/>
      <c r="J176" s="2022"/>
      <c r="K176" s="2018"/>
      <c r="L176" s="2020" t="e">
        <f>IF(L173=0,"-",IF(L173-$I$1/100&lt;0,0,IF(L173=1,1,L173-$I$1/100)))</f>
        <v>#DIV/0!</v>
      </c>
      <c r="M176" s="38"/>
    </row>
    <row r="177" spans="1:13" ht="12" customHeight="1" thickTop="1" thickBot="1">
      <c r="A177" s="2026"/>
      <c r="B177" s="752"/>
      <c r="C177" s="753"/>
      <c r="D177" s="753"/>
      <c r="E177" s="768"/>
      <c r="F177" s="752"/>
      <c r="G177" s="768"/>
      <c r="H177" s="98">
        <f t="shared" si="9"/>
        <v>0</v>
      </c>
      <c r="I177" s="2021"/>
      <c r="J177" s="2022"/>
      <c r="K177" s="2018"/>
      <c r="L177" s="2020"/>
      <c r="M177" s="38"/>
    </row>
    <row r="178" spans="1:13" ht="12" customHeight="1" thickTop="1" thickBot="1">
      <c r="A178" s="2026"/>
      <c r="B178" s="752"/>
      <c r="C178" s="753"/>
      <c r="D178" s="753"/>
      <c r="E178" s="768"/>
      <c r="F178" s="752"/>
      <c r="G178" s="768"/>
      <c r="H178" s="98">
        <f t="shared" si="9"/>
        <v>0</v>
      </c>
      <c r="I178" s="2021"/>
      <c r="J178" s="2022"/>
      <c r="K178" s="2018"/>
      <c r="L178" s="2020"/>
      <c r="M178" s="38"/>
    </row>
    <row r="179" spans="1:13" ht="12" customHeight="1" thickTop="1" thickBot="1">
      <c r="A179" s="2027"/>
      <c r="B179" s="755"/>
      <c r="C179" s="754"/>
      <c r="D179" s="754"/>
      <c r="E179" s="769"/>
      <c r="F179" s="755"/>
      <c r="G179" s="769"/>
      <c r="H179" s="99">
        <f t="shared" si="9"/>
        <v>0</v>
      </c>
      <c r="I179" s="2023"/>
      <c r="J179" s="2024"/>
      <c r="K179" s="2019"/>
      <c r="L179" s="2020"/>
      <c r="M179" s="38"/>
    </row>
    <row r="180" spans="1:13" ht="12" customHeight="1" thickTop="1" thickBot="1">
      <c r="A180" s="2031" t="s">
        <v>1756</v>
      </c>
      <c r="B180" s="757"/>
      <c r="C180" s="756"/>
      <c r="D180" s="756"/>
      <c r="E180" s="770"/>
      <c r="F180" s="757"/>
      <c r="G180" s="770"/>
      <c r="H180" s="100">
        <f t="shared" si="9"/>
        <v>0</v>
      </c>
      <c r="I180" s="2028" t="s">
        <v>1706</v>
      </c>
      <c r="J180" s="1361"/>
      <c r="K180" s="2033" t="s">
        <v>2009</v>
      </c>
      <c r="L180" s="2020" t="e">
        <f>ROUNDDOWN(I181/I197,2)</f>
        <v>#DIV/0!</v>
      </c>
      <c r="M180" s="38"/>
    </row>
    <row r="181" spans="1:13" ht="12" customHeight="1" thickTop="1" thickBot="1">
      <c r="A181" s="2026"/>
      <c r="B181" s="752"/>
      <c r="C181" s="753"/>
      <c r="D181" s="753"/>
      <c r="E181" s="768"/>
      <c r="F181" s="752"/>
      <c r="G181" s="768"/>
      <c r="H181" s="98">
        <f t="shared" si="9"/>
        <v>0</v>
      </c>
      <c r="I181" s="2021">
        <f>SUM(H180:H186)</f>
        <v>0</v>
      </c>
      <c r="J181" s="2022"/>
      <c r="K181" s="2018"/>
      <c r="L181" s="2020"/>
      <c r="M181" s="38"/>
    </row>
    <row r="182" spans="1:13" ht="12" customHeight="1" thickTop="1" thickBot="1">
      <c r="A182" s="2026"/>
      <c r="B182" s="752"/>
      <c r="C182" s="753"/>
      <c r="D182" s="753"/>
      <c r="E182" s="768"/>
      <c r="F182" s="752"/>
      <c r="G182" s="768"/>
      <c r="H182" s="98">
        <f t="shared" si="9"/>
        <v>0</v>
      </c>
      <c r="I182" s="2021"/>
      <c r="J182" s="2022"/>
      <c r="K182" s="2018"/>
      <c r="L182" s="2020"/>
      <c r="M182" s="38"/>
    </row>
    <row r="183" spans="1:13" ht="12" customHeight="1" thickTop="1" thickBot="1">
      <c r="A183" s="2026"/>
      <c r="B183" s="752"/>
      <c r="C183" s="753"/>
      <c r="D183" s="753"/>
      <c r="E183" s="768"/>
      <c r="F183" s="752"/>
      <c r="G183" s="768"/>
      <c r="H183" s="98">
        <f t="shared" si="9"/>
        <v>0</v>
      </c>
      <c r="I183" s="2021"/>
      <c r="J183" s="2022"/>
      <c r="K183" s="2018"/>
      <c r="L183" s="2020" t="e">
        <f>IF(L180=0,"-",IF(L180-$I$1/100&lt;0,0,IF(L180=1,1,L180-$I$1/100)))</f>
        <v>#DIV/0!</v>
      </c>
      <c r="M183" s="38"/>
    </row>
    <row r="184" spans="1:13" ht="12" customHeight="1" thickTop="1" thickBot="1">
      <c r="A184" s="2026"/>
      <c r="B184" s="752"/>
      <c r="C184" s="753"/>
      <c r="D184" s="753"/>
      <c r="E184" s="768"/>
      <c r="F184" s="752"/>
      <c r="G184" s="768"/>
      <c r="H184" s="98">
        <f t="shared" si="9"/>
        <v>0</v>
      </c>
      <c r="I184" s="2021"/>
      <c r="J184" s="2022"/>
      <c r="K184" s="2018"/>
      <c r="L184" s="2020"/>
      <c r="M184" s="38"/>
    </row>
    <row r="185" spans="1:13" ht="12" customHeight="1" thickTop="1" thickBot="1">
      <c r="A185" s="2026"/>
      <c r="B185" s="752"/>
      <c r="C185" s="753"/>
      <c r="D185" s="753"/>
      <c r="E185" s="768"/>
      <c r="F185" s="752"/>
      <c r="G185" s="768"/>
      <c r="H185" s="98">
        <f t="shared" si="9"/>
        <v>0</v>
      </c>
      <c r="I185" s="2021"/>
      <c r="J185" s="2022"/>
      <c r="K185" s="2018"/>
      <c r="L185" s="2020"/>
      <c r="M185" s="38"/>
    </row>
    <row r="186" spans="1:13" ht="12" customHeight="1" thickTop="1" thickBot="1">
      <c r="A186" s="2032"/>
      <c r="B186" s="758"/>
      <c r="C186" s="754"/>
      <c r="D186" s="754"/>
      <c r="E186" s="769"/>
      <c r="F186" s="755"/>
      <c r="G186" s="769"/>
      <c r="H186" s="99">
        <f t="shared" si="9"/>
        <v>0</v>
      </c>
      <c r="I186" s="2021"/>
      <c r="J186" s="2022"/>
      <c r="K186" s="2034"/>
      <c r="L186" s="2020"/>
      <c r="M186" s="38"/>
    </row>
    <row r="187" spans="1:13" ht="12" customHeight="1" thickTop="1" thickBot="1">
      <c r="A187" s="2025" t="s">
        <v>1757</v>
      </c>
      <c r="B187" s="759"/>
      <c r="C187" s="756"/>
      <c r="D187" s="756"/>
      <c r="E187" s="770"/>
      <c r="F187" s="757"/>
      <c r="G187" s="770"/>
      <c r="H187" s="100">
        <f t="shared" si="9"/>
        <v>0</v>
      </c>
      <c r="I187" s="2029" t="s">
        <v>1707</v>
      </c>
      <c r="J187" s="2030"/>
      <c r="K187" s="2017" t="s">
        <v>2010</v>
      </c>
      <c r="L187" s="2020" t="e">
        <f>ROUNDDOWN(I188/I197,2)</f>
        <v>#DIV/0!</v>
      </c>
      <c r="M187" s="38"/>
    </row>
    <row r="188" spans="1:13" ht="12" customHeight="1" thickTop="1" thickBot="1">
      <c r="A188" s="2026"/>
      <c r="B188" s="752"/>
      <c r="C188" s="756"/>
      <c r="D188" s="756"/>
      <c r="E188" s="768"/>
      <c r="F188" s="752"/>
      <c r="G188" s="768"/>
      <c r="H188" s="98">
        <f t="shared" si="9"/>
        <v>0</v>
      </c>
      <c r="I188" s="2021">
        <f>SUM(H187:H193)</f>
        <v>0</v>
      </c>
      <c r="J188" s="2022"/>
      <c r="K188" s="2018"/>
      <c r="L188" s="2020"/>
      <c r="M188" s="38"/>
    </row>
    <row r="189" spans="1:13" ht="12" customHeight="1" thickTop="1" thickBot="1">
      <c r="A189" s="2026"/>
      <c r="B189" s="752"/>
      <c r="C189" s="753"/>
      <c r="D189" s="753"/>
      <c r="E189" s="768"/>
      <c r="F189" s="752"/>
      <c r="G189" s="768"/>
      <c r="H189" s="98">
        <f t="shared" si="9"/>
        <v>0</v>
      </c>
      <c r="I189" s="2021"/>
      <c r="J189" s="2022"/>
      <c r="K189" s="2018"/>
      <c r="L189" s="2020"/>
      <c r="M189" s="38"/>
    </row>
    <row r="190" spans="1:13" ht="12" customHeight="1" thickTop="1" thickBot="1">
      <c r="A190" s="2026"/>
      <c r="B190" s="752"/>
      <c r="C190" s="753"/>
      <c r="D190" s="753"/>
      <c r="E190" s="768"/>
      <c r="F190" s="752"/>
      <c r="G190" s="768"/>
      <c r="H190" s="98">
        <f t="shared" si="9"/>
        <v>0</v>
      </c>
      <c r="I190" s="2021"/>
      <c r="J190" s="2022"/>
      <c r="K190" s="2018"/>
      <c r="L190" s="2020" t="e">
        <f>IF(L187=0,"-",IF(L187-$I$1/100&lt;0,0,IF(L187=1,1,L187-$I$1/100)))</f>
        <v>#DIV/0!</v>
      </c>
      <c r="M190" s="38"/>
    </row>
    <row r="191" spans="1:13" ht="12" customHeight="1" thickTop="1" thickBot="1">
      <c r="A191" s="2026"/>
      <c r="B191" s="752"/>
      <c r="C191" s="753"/>
      <c r="D191" s="753"/>
      <c r="E191" s="768"/>
      <c r="F191" s="752"/>
      <c r="G191" s="768"/>
      <c r="H191" s="98">
        <f t="shared" si="9"/>
        <v>0</v>
      </c>
      <c r="I191" s="2021"/>
      <c r="J191" s="2022"/>
      <c r="K191" s="2018"/>
      <c r="L191" s="2020"/>
      <c r="M191" s="38"/>
    </row>
    <row r="192" spans="1:13" ht="12" customHeight="1" thickTop="1" thickBot="1">
      <c r="A192" s="2026"/>
      <c r="B192" s="752"/>
      <c r="C192" s="753"/>
      <c r="D192" s="753"/>
      <c r="E192" s="768"/>
      <c r="F192" s="752"/>
      <c r="G192" s="768"/>
      <c r="H192" s="98">
        <f t="shared" si="9"/>
        <v>0</v>
      </c>
      <c r="I192" s="2021"/>
      <c r="J192" s="2022"/>
      <c r="K192" s="2018"/>
      <c r="L192" s="2020"/>
      <c r="M192" s="38"/>
    </row>
    <row r="193" spans="1:31" ht="12" customHeight="1" thickTop="1" thickBot="1">
      <c r="A193" s="2027"/>
      <c r="B193" s="755"/>
      <c r="C193" s="754"/>
      <c r="D193" s="754"/>
      <c r="E193" s="769"/>
      <c r="F193" s="755"/>
      <c r="G193" s="769"/>
      <c r="H193" s="99">
        <f t="shared" si="9"/>
        <v>0</v>
      </c>
      <c r="I193" s="2023"/>
      <c r="J193" s="2024"/>
      <c r="K193" s="2019"/>
      <c r="L193" s="2020"/>
      <c r="M193" s="38"/>
    </row>
    <row r="194" spans="1:31" ht="12" customHeight="1" thickTop="1" thickBot="1">
      <c r="A194" s="2025" t="s">
        <v>1758</v>
      </c>
      <c r="B194" s="692"/>
      <c r="C194" s="756"/>
      <c r="D194" s="756"/>
      <c r="E194" s="770"/>
      <c r="F194" s="757"/>
      <c r="G194" s="770"/>
      <c r="H194" s="100">
        <f t="shared" si="9"/>
        <v>0</v>
      </c>
      <c r="I194" s="2028" t="s">
        <v>509</v>
      </c>
      <c r="J194" s="1361"/>
      <c r="K194" s="2017" t="s">
        <v>2011</v>
      </c>
      <c r="L194" s="2020" t="e">
        <f>ROUNDDOWN(I195/I197,2)</f>
        <v>#DIV/0!</v>
      </c>
      <c r="M194" s="38"/>
    </row>
    <row r="195" spans="1:31" ht="12" customHeight="1" thickTop="1" thickBot="1">
      <c r="A195" s="2026"/>
      <c r="B195" s="752"/>
      <c r="C195" s="753"/>
      <c r="D195" s="753"/>
      <c r="E195" s="768"/>
      <c r="F195" s="752"/>
      <c r="G195" s="768"/>
      <c r="H195" s="98">
        <f t="shared" si="9"/>
        <v>0</v>
      </c>
      <c r="I195" s="2021">
        <f>SUM(H194:H196)</f>
        <v>0</v>
      </c>
      <c r="J195" s="2022"/>
      <c r="K195" s="2018"/>
      <c r="L195" s="2020"/>
      <c r="M195" s="38"/>
    </row>
    <row r="196" spans="1:31" ht="12" customHeight="1" thickTop="1" thickBot="1">
      <c r="A196" s="2027"/>
      <c r="B196" s="755"/>
      <c r="C196" s="754"/>
      <c r="D196" s="754"/>
      <c r="E196" s="769"/>
      <c r="F196" s="755"/>
      <c r="G196" s="769"/>
      <c r="H196" s="99">
        <f t="shared" si="9"/>
        <v>0</v>
      </c>
      <c r="I196" s="2023"/>
      <c r="J196" s="2024"/>
      <c r="K196" s="2019"/>
      <c r="L196" s="101" t="e">
        <f>IF(L194=0,"-",IF(L194-$I$1/100&lt;0,0,IF(L194=1,1,L194-$I$1/100)))</f>
        <v>#DIV/0!</v>
      </c>
      <c r="M196" s="38"/>
    </row>
    <row r="197" spans="1:31" ht="12" customHeight="1" thickTop="1" thickBot="1">
      <c r="A197" s="47"/>
      <c r="B197" s="38"/>
      <c r="C197" s="38"/>
      <c r="D197" s="38"/>
      <c r="E197" s="38"/>
      <c r="F197" s="38"/>
      <c r="G197" s="2013" t="s">
        <v>510</v>
      </c>
      <c r="H197" s="2014"/>
      <c r="I197" s="2015">
        <f>SUM(I169,I174,I181,I188,I195)</f>
        <v>0</v>
      </c>
      <c r="J197" s="2016"/>
      <c r="K197" s="38"/>
      <c r="L197" s="101"/>
      <c r="M197" s="38"/>
    </row>
    <row r="198" spans="1:31" ht="12" customHeight="1" thickTop="1">
      <c r="A198" s="38"/>
      <c r="B198" s="38"/>
      <c r="C198" s="38"/>
      <c r="D198" s="38"/>
      <c r="E198" s="38"/>
      <c r="F198" s="38"/>
      <c r="G198" s="38"/>
      <c r="H198" s="38"/>
      <c r="I198" s="38"/>
      <c r="J198" s="38"/>
      <c r="K198" s="38"/>
      <c r="L198" s="38"/>
      <c r="M198" s="38"/>
    </row>
    <row r="199" spans="1:31" ht="12" customHeight="1" thickBot="1">
      <c r="A199" s="38"/>
      <c r="B199" s="38"/>
      <c r="C199" s="38"/>
      <c r="D199" s="38"/>
      <c r="E199" s="38"/>
      <c r="F199" s="38"/>
      <c r="G199" s="38"/>
      <c r="H199" s="38"/>
      <c r="I199" s="38"/>
      <c r="J199" s="38"/>
      <c r="K199" s="38"/>
      <c r="L199" s="38"/>
      <c r="M199" s="38"/>
    </row>
    <row r="200" spans="1:31" ht="24" customHeight="1" thickTop="1" thickBot="1">
      <c r="A200" s="88" t="s">
        <v>1122</v>
      </c>
      <c r="B200" s="689"/>
      <c r="C200" s="689"/>
      <c r="D200" s="689"/>
      <c r="E200" s="689"/>
      <c r="F200" s="689"/>
      <c r="G200" s="689"/>
      <c r="H200" s="689"/>
      <c r="I200" s="689"/>
      <c r="J200" s="689"/>
      <c r="K200" s="689"/>
      <c r="L200" s="689"/>
      <c r="M200" s="38"/>
      <c r="X200" s="2039" t="s">
        <v>651</v>
      </c>
      <c r="Y200" s="2039"/>
      <c r="Z200" s="2039"/>
      <c r="AA200" s="2039"/>
      <c r="AB200" s="2039"/>
    </row>
    <row r="201" spans="1:31" ht="12" customHeight="1" thickTop="1">
      <c r="A201" s="2040" t="s">
        <v>1127</v>
      </c>
      <c r="B201" s="89" t="s">
        <v>1128</v>
      </c>
      <c r="C201" s="767"/>
      <c r="D201" s="767"/>
      <c r="E201" s="767"/>
      <c r="F201" s="767"/>
      <c r="G201" s="767"/>
      <c r="H201" s="767"/>
      <c r="I201" s="767"/>
      <c r="J201" s="767"/>
      <c r="K201" s="2042"/>
      <c r="L201" s="2043"/>
      <c r="M201" s="38"/>
      <c r="O201" s="9" t="s">
        <v>1531</v>
      </c>
      <c r="P201" s="10" t="s">
        <v>558</v>
      </c>
      <c r="Q201" s="11" t="s">
        <v>1129</v>
      </c>
      <c r="R201" s="11" t="s">
        <v>1130</v>
      </c>
      <c r="S201" s="12" t="s">
        <v>366</v>
      </c>
      <c r="T201" s="12" t="s">
        <v>367</v>
      </c>
      <c r="U201" s="12" t="s">
        <v>368</v>
      </c>
      <c r="V201" s="12" t="s">
        <v>369</v>
      </c>
      <c r="W201" s="13" t="s">
        <v>370</v>
      </c>
      <c r="X201" s="14" t="s">
        <v>366</v>
      </c>
      <c r="Y201" s="12" t="s">
        <v>367</v>
      </c>
      <c r="Z201" s="12" t="s">
        <v>368</v>
      </c>
      <c r="AA201" s="12" t="s">
        <v>369</v>
      </c>
      <c r="AB201" s="13" t="s">
        <v>370</v>
      </c>
      <c r="AE201" s="15"/>
    </row>
    <row r="202" spans="1:31" ht="12" customHeight="1">
      <c r="A202" s="2041"/>
      <c r="B202" s="90" t="s">
        <v>1132</v>
      </c>
      <c r="C202" s="690"/>
      <c r="D202" s="690"/>
      <c r="E202" s="690"/>
      <c r="F202" s="690"/>
      <c r="G202" s="690"/>
      <c r="H202" s="690"/>
      <c r="I202" s="690"/>
      <c r="J202" s="691"/>
      <c r="K202" s="2044">
        <f>SUM(C202:J202)</f>
        <v>0</v>
      </c>
      <c r="L202" s="2045"/>
      <c r="M202" s="38"/>
      <c r="O202" s="16">
        <f>B200</f>
        <v>0</v>
      </c>
      <c r="P202" s="17" t="e">
        <f>L204</f>
        <v>#DIV/0!</v>
      </c>
      <c r="Q202" s="18">
        <f>K202</f>
        <v>0</v>
      </c>
      <c r="R202" s="18">
        <f>I236</f>
        <v>0</v>
      </c>
      <c r="S202" s="17" t="e">
        <f>L209</f>
        <v>#DIV/0!</v>
      </c>
      <c r="T202" s="17" t="e">
        <f>L215</f>
        <v>#DIV/0!</v>
      </c>
      <c r="U202" s="17" t="e">
        <f>L222</f>
        <v>#DIV/0!</v>
      </c>
      <c r="V202" s="17" t="e">
        <f>L229</f>
        <v>#DIV/0!</v>
      </c>
      <c r="W202" s="19" t="e">
        <f>L235</f>
        <v>#DIV/0!</v>
      </c>
      <c r="X202" s="20">
        <f>I208</f>
        <v>0</v>
      </c>
      <c r="Y202" s="21">
        <f>I213</f>
        <v>0</v>
      </c>
      <c r="Z202" s="21">
        <f>I220</f>
        <v>0</v>
      </c>
      <c r="AA202" s="21">
        <f>I227</f>
        <v>0</v>
      </c>
      <c r="AB202" s="22">
        <f>I234</f>
        <v>0</v>
      </c>
    </row>
    <row r="203" spans="1:31" ht="12" customHeight="1" thickBot="1">
      <c r="A203" s="2031"/>
      <c r="B203" s="90" t="s">
        <v>1134</v>
      </c>
      <c r="C203" s="91">
        <f>C202/1.65</f>
        <v>0</v>
      </c>
      <c r="D203" s="91">
        <f t="shared" ref="D203:J203" si="10">D202/1.65</f>
        <v>0</v>
      </c>
      <c r="E203" s="91">
        <f t="shared" si="10"/>
        <v>0</v>
      </c>
      <c r="F203" s="91">
        <f t="shared" si="10"/>
        <v>0</v>
      </c>
      <c r="G203" s="91">
        <f t="shared" si="10"/>
        <v>0</v>
      </c>
      <c r="H203" s="91">
        <f t="shared" si="10"/>
        <v>0</v>
      </c>
      <c r="I203" s="91">
        <f t="shared" si="10"/>
        <v>0</v>
      </c>
      <c r="J203" s="91">
        <f t="shared" si="10"/>
        <v>0</v>
      </c>
      <c r="K203" s="23" t="s">
        <v>1135</v>
      </c>
      <c r="L203" s="24" t="s">
        <v>1136</v>
      </c>
      <c r="M203" s="38"/>
      <c r="O203" s="25">
        <f>C200</f>
        <v>0</v>
      </c>
      <c r="P203" s="26" t="e">
        <f>L204</f>
        <v>#DIV/0!</v>
      </c>
      <c r="Q203" s="27">
        <f>K202</f>
        <v>0</v>
      </c>
      <c r="R203" s="27">
        <f>I236</f>
        <v>0</v>
      </c>
      <c r="S203" s="26" t="e">
        <f>L209</f>
        <v>#DIV/0!</v>
      </c>
      <c r="T203" s="26" t="e">
        <f>L215</f>
        <v>#DIV/0!</v>
      </c>
      <c r="U203" s="26" t="e">
        <f>L222</f>
        <v>#DIV/0!</v>
      </c>
      <c r="V203" s="26" t="e">
        <f>L229</f>
        <v>#DIV/0!</v>
      </c>
      <c r="W203" s="102" t="e">
        <f>L235</f>
        <v>#DIV/0!</v>
      </c>
      <c r="X203" s="28">
        <f>I208</f>
        <v>0</v>
      </c>
      <c r="Y203" s="29">
        <f>I213</f>
        <v>0</v>
      </c>
      <c r="Z203" s="29">
        <f>I220</f>
        <v>0</v>
      </c>
      <c r="AA203" s="29">
        <f>I227</f>
        <v>0</v>
      </c>
      <c r="AB203" s="30">
        <f>I234</f>
        <v>0</v>
      </c>
    </row>
    <row r="204" spans="1:31" ht="12" customHeight="1" thickTop="1" thickBot="1">
      <c r="A204" s="2046" t="s">
        <v>1700</v>
      </c>
      <c r="B204" s="2047"/>
      <c r="C204" s="2047"/>
      <c r="D204" s="2047"/>
      <c r="E204" s="2048"/>
      <c r="F204" s="92">
        <f>I236</f>
        <v>0</v>
      </c>
      <c r="G204" s="93" t="s">
        <v>1701</v>
      </c>
      <c r="H204" s="94">
        <f>K202</f>
        <v>0</v>
      </c>
      <c r="I204" s="93" t="s">
        <v>1702</v>
      </c>
      <c r="J204" s="93" t="s">
        <v>1703</v>
      </c>
      <c r="K204" s="95" t="e">
        <f>ROUNDDOWN(I236/K202,2)</f>
        <v>#DIV/0!</v>
      </c>
      <c r="L204" s="95" t="e">
        <f>K204-$I$1/100</f>
        <v>#DIV/0!</v>
      </c>
      <c r="M204" s="38"/>
      <c r="O204" s="25">
        <f>D200</f>
        <v>0</v>
      </c>
      <c r="P204" s="26" t="e">
        <f>L204</f>
        <v>#DIV/0!</v>
      </c>
      <c r="Q204" s="27">
        <f>K202</f>
        <v>0</v>
      </c>
      <c r="R204" s="27">
        <f>I236</f>
        <v>0</v>
      </c>
      <c r="S204" s="26" t="e">
        <f>L209</f>
        <v>#DIV/0!</v>
      </c>
      <c r="T204" s="26" t="e">
        <f>L215</f>
        <v>#DIV/0!</v>
      </c>
      <c r="U204" s="26" t="e">
        <f>L222</f>
        <v>#DIV/0!</v>
      </c>
      <c r="V204" s="26" t="e">
        <f>L229</f>
        <v>#DIV/0!</v>
      </c>
      <c r="W204" s="102" t="e">
        <f>L235</f>
        <v>#DIV/0!</v>
      </c>
      <c r="X204" s="28">
        <f>I208</f>
        <v>0</v>
      </c>
      <c r="Y204" s="29">
        <f>I213</f>
        <v>0</v>
      </c>
      <c r="Z204" s="29">
        <f>I220</f>
        <v>0</v>
      </c>
      <c r="AA204" s="29">
        <f>I227</f>
        <v>0</v>
      </c>
      <c r="AB204" s="30">
        <f>I234</f>
        <v>0</v>
      </c>
    </row>
    <row r="205" spans="1:31" ht="12" customHeight="1" thickTop="1">
      <c r="A205" s="38"/>
      <c r="B205" s="38"/>
      <c r="C205" s="38"/>
      <c r="D205" s="38"/>
      <c r="E205" s="38"/>
      <c r="F205" s="38"/>
      <c r="G205" s="38"/>
      <c r="H205" s="38"/>
      <c r="I205" s="38"/>
      <c r="J205" s="38"/>
      <c r="K205" s="68"/>
      <c r="L205" s="96"/>
      <c r="M205" s="38"/>
      <c r="O205" s="25">
        <f>E200</f>
        <v>0</v>
      </c>
      <c r="P205" s="26" t="e">
        <f>L204</f>
        <v>#DIV/0!</v>
      </c>
      <c r="Q205" s="27">
        <f>K202</f>
        <v>0</v>
      </c>
      <c r="R205" s="27">
        <f>I236</f>
        <v>0</v>
      </c>
      <c r="S205" s="26" t="e">
        <f>L209</f>
        <v>#DIV/0!</v>
      </c>
      <c r="T205" s="26" t="e">
        <f>L215</f>
        <v>#DIV/0!</v>
      </c>
      <c r="U205" s="26" t="e">
        <f>L222</f>
        <v>#DIV/0!</v>
      </c>
      <c r="V205" s="26" t="e">
        <f>L229</f>
        <v>#DIV/0!</v>
      </c>
      <c r="W205" s="102" t="e">
        <f>L235</f>
        <v>#DIV/0!</v>
      </c>
      <c r="X205" s="28">
        <f>I208</f>
        <v>0</v>
      </c>
      <c r="Y205" s="29">
        <f>I213</f>
        <v>0</v>
      </c>
      <c r="Z205" s="29">
        <f>I220</f>
        <v>0</v>
      </c>
      <c r="AA205" s="29">
        <f>I227</f>
        <v>0</v>
      </c>
      <c r="AB205" s="30">
        <f>I234</f>
        <v>0</v>
      </c>
    </row>
    <row r="206" spans="1:31" ht="12" customHeight="1" thickBot="1">
      <c r="A206" s="97"/>
      <c r="B206" s="31" t="s">
        <v>29</v>
      </c>
      <c r="C206" s="31" t="s">
        <v>30</v>
      </c>
      <c r="D206" s="31" t="s">
        <v>31</v>
      </c>
      <c r="E206" s="31" t="s">
        <v>467</v>
      </c>
      <c r="F206" s="31" t="s">
        <v>32</v>
      </c>
      <c r="G206" s="31" t="s">
        <v>33</v>
      </c>
      <c r="H206" s="31" t="s">
        <v>34</v>
      </c>
      <c r="I206" s="2026" t="s">
        <v>35</v>
      </c>
      <c r="J206" s="2049"/>
      <c r="K206" s="2050" t="s">
        <v>36</v>
      </c>
      <c r="L206" s="2051"/>
      <c r="M206" s="38"/>
      <c r="O206" s="25">
        <f>F200</f>
        <v>0</v>
      </c>
      <c r="P206" s="26" t="e">
        <f>L204</f>
        <v>#DIV/0!</v>
      </c>
      <c r="Q206" s="27">
        <f>K202</f>
        <v>0</v>
      </c>
      <c r="R206" s="27">
        <f>I236</f>
        <v>0</v>
      </c>
      <c r="S206" s="26" t="e">
        <f>L209</f>
        <v>#DIV/0!</v>
      </c>
      <c r="T206" s="26" t="e">
        <f>L215</f>
        <v>#DIV/0!</v>
      </c>
      <c r="U206" s="26" t="e">
        <f>L222</f>
        <v>#DIV/0!</v>
      </c>
      <c r="V206" s="26" t="e">
        <f>L229</f>
        <v>#DIV/0!</v>
      </c>
      <c r="W206" s="102" t="e">
        <f>L235</f>
        <v>#DIV/0!</v>
      </c>
      <c r="X206" s="28">
        <f>I208</f>
        <v>0</v>
      </c>
      <c r="Y206" s="29">
        <f>I213</f>
        <v>0</v>
      </c>
      <c r="Z206" s="29">
        <f>I220</f>
        <v>0</v>
      </c>
      <c r="AA206" s="29">
        <f>I227</f>
        <v>0</v>
      </c>
      <c r="AB206" s="30">
        <f>I234</f>
        <v>0</v>
      </c>
    </row>
    <row r="207" spans="1:31" ht="12" customHeight="1" thickTop="1">
      <c r="A207" s="2026" t="s">
        <v>1746</v>
      </c>
      <c r="B207" s="752"/>
      <c r="C207" s="753"/>
      <c r="D207" s="753"/>
      <c r="E207" s="768"/>
      <c r="F207" s="752"/>
      <c r="G207" s="768"/>
      <c r="H207" s="98">
        <f t="shared" ref="H207:H235" si="11">ROUNDDOWN(C207*D207,2)</f>
        <v>0</v>
      </c>
      <c r="I207" s="1639" t="s">
        <v>1704</v>
      </c>
      <c r="J207" s="1640"/>
      <c r="K207" s="2035" t="s">
        <v>2007</v>
      </c>
      <c r="L207" s="2036" t="e">
        <f>ROUNDDOWN(I208/I236,2)</f>
        <v>#DIV/0!</v>
      </c>
      <c r="M207" s="38"/>
      <c r="O207" s="25">
        <f>G200</f>
        <v>0</v>
      </c>
      <c r="P207" s="26" t="e">
        <f>L204</f>
        <v>#DIV/0!</v>
      </c>
      <c r="Q207" s="27">
        <f>K202</f>
        <v>0</v>
      </c>
      <c r="R207" s="27">
        <f>I236</f>
        <v>0</v>
      </c>
      <c r="S207" s="26" t="e">
        <f>L209</f>
        <v>#DIV/0!</v>
      </c>
      <c r="T207" s="26" t="e">
        <f>L215</f>
        <v>#DIV/0!</v>
      </c>
      <c r="U207" s="26" t="e">
        <f>L222</f>
        <v>#DIV/0!</v>
      </c>
      <c r="V207" s="26" t="e">
        <f>L229</f>
        <v>#DIV/0!</v>
      </c>
      <c r="W207" s="102" t="e">
        <f>L235</f>
        <v>#DIV/0!</v>
      </c>
      <c r="X207" s="28">
        <f>I208</f>
        <v>0</v>
      </c>
      <c r="Y207" s="29">
        <f>I213</f>
        <v>0</v>
      </c>
      <c r="Z207" s="29">
        <f>I220</f>
        <v>0</v>
      </c>
      <c r="AA207" s="29">
        <f>I227</f>
        <v>0</v>
      </c>
      <c r="AB207" s="30">
        <f>I234</f>
        <v>0</v>
      </c>
    </row>
    <row r="208" spans="1:31" ht="12" customHeight="1" thickBot="1">
      <c r="A208" s="2026"/>
      <c r="B208" s="752"/>
      <c r="C208" s="753"/>
      <c r="D208" s="753"/>
      <c r="E208" s="768"/>
      <c r="F208" s="752"/>
      <c r="G208" s="768"/>
      <c r="H208" s="98">
        <f t="shared" si="11"/>
        <v>0</v>
      </c>
      <c r="I208" s="2021">
        <f>SUM(H207:H211)</f>
        <v>0</v>
      </c>
      <c r="J208" s="2022"/>
      <c r="K208" s="2018"/>
      <c r="L208" s="2037"/>
      <c r="M208" s="38"/>
      <c r="O208" s="25">
        <f>H200</f>
        <v>0</v>
      </c>
      <c r="P208" s="26" t="e">
        <f>L204</f>
        <v>#DIV/0!</v>
      </c>
      <c r="Q208" s="27">
        <f>K202</f>
        <v>0</v>
      </c>
      <c r="R208" s="27">
        <f>I236</f>
        <v>0</v>
      </c>
      <c r="S208" s="26" t="e">
        <f>L209</f>
        <v>#DIV/0!</v>
      </c>
      <c r="T208" s="26" t="e">
        <f>L215</f>
        <v>#DIV/0!</v>
      </c>
      <c r="U208" s="26" t="e">
        <f>L222</f>
        <v>#DIV/0!</v>
      </c>
      <c r="V208" s="26" t="e">
        <f>L229</f>
        <v>#DIV/0!</v>
      </c>
      <c r="W208" s="102" t="e">
        <f>L235</f>
        <v>#DIV/0!</v>
      </c>
      <c r="X208" s="28">
        <f>I208</f>
        <v>0</v>
      </c>
      <c r="Y208" s="29">
        <f>I213</f>
        <v>0</v>
      </c>
      <c r="Z208" s="29">
        <f>I220</f>
        <v>0</v>
      </c>
      <c r="AA208" s="29">
        <f>I227</f>
        <v>0</v>
      </c>
      <c r="AB208" s="30">
        <f>I234</f>
        <v>0</v>
      </c>
    </row>
    <row r="209" spans="1:28" ht="12" customHeight="1" thickTop="1">
      <c r="A209" s="2026"/>
      <c r="B209" s="752"/>
      <c r="C209" s="753"/>
      <c r="D209" s="753"/>
      <c r="E209" s="768"/>
      <c r="F209" s="752"/>
      <c r="G209" s="768"/>
      <c r="H209" s="98">
        <f t="shared" si="11"/>
        <v>0</v>
      </c>
      <c r="I209" s="2021"/>
      <c r="J209" s="2022"/>
      <c r="K209" s="2018"/>
      <c r="L209" s="2036" t="e">
        <f>IF(L207=0,"-",IF(L207-$I$1/100&lt;0,0,IF(L207=1,1,L207-$I$1/100)))</f>
        <v>#DIV/0!</v>
      </c>
      <c r="M209" s="38"/>
      <c r="O209" s="25">
        <f>I200</f>
        <v>0</v>
      </c>
      <c r="P209" s="26" t="e">
        <f>L204</f>
        <v>#DIV/0!</v>
      </c>
      <c r="Q209" s="27">
        <f>K202</f>
        <v>0</v>
      </c>
      <c r="R209" s="27">
        <f>I236</f>
        <v>0</v>
      </c>
      <c r="S209" s="26" t="e">
        <f>L209</f>
        <v>#DIV/0!</v>
      </c>
      <c r="T209" s="26" t="e">
        <f>L215</f>
        <v>#DIV/0!</v>
      </c>
      <c r="U209" s="26" t="e">
        <f>L222</f>
        <v>#DIV/0!</v>
      </c>
      <c r="V209" s="26" t="e">
        <f>L229</f>
        <v>#DIV/0!</v>
      </c>
      <c r="W209" s="102" t="e">
        <f>L235</f>
        <v>#DIV/0!</v>
      </c>
      <c r="X209" s="28">
        <f>I208</f>
        <v>0</v>
      </c>
      <c r="Y209" s="29">
        <f>I213</f>
        <v>0</v>
      </c>
      <c r="Z209" s="29">
        <f>I220</f>
        <v>0</v>
      </c>
      <c r="AA209" s="29">
        <f>I227</f>
        <v>0</v>
      </c>
      <c r="AB209" s="30">
        <f>I234</f>
        <v>0</v>
      </c>
    </row>
    <row r="210" spans="1:28" ht="12" customHeight="1">
      <c r="A210" s="2026"/>
      <c r="B210" s="752"/>
      <c r="C210" s="753"/>
      <c r="D210" s="753"/>
      <c r="E210" s="768"/>
      <c r="F210" s="752"/>
      <c r="G210" s="768"/>
      <c r="H210" s="98">
        <f t="shared" si="11"/>
        <v>0</v>
      </c>
      <c r="I210" s="2021"/>
      <c r="J210" s="2022"/>
      <c r="K210" s="2018"/>
      <c r="L210" s="2038"/>
      <c r="M210" s="38"/>
      <c r="O210" s="25">
        <f>J200</f>
        <v>0</v>
      </c>
      <c r="P210" s="26" t="e">
        <f>L204</f>
        <v>#DIV/0!</v>
      </c>
      <c r="Q210" s="27">
        <f>K202</f>
        <v>0</v>
      </c>
      <c r="R210" s="27">
        <f>I236</f>
        <v>0</v>
      </c>
      <c r="S210" s="26" t="e">
        <f>L209</f>
        <v>#DIV/0!</v>
      </c>
      <c r="T210" s="26" t="e">
        <f>L215</f>
        <v>#DIV/0!</v>
      </c>
      <c r="U210" s="26" t="e">
        <f>L222</f>
        <v>#DIV/0!</v>
      </c>
      <c r="V210" s="26" t="e">
        <f>L229</f>
        <v>#DIV/0!</v>
      </c>
      <c r="W210" s="102" t="e">
        <f>L235</f>
        <v>#DIV/0!</v>
      </c>
      <c r="X210" s="28">
        <f>I208</f>
        <v>0</v>
      </c>
      <c r="Y210" s="29">
        <f>I213</f>
        <v>0</v>
      </c>
      <c r="Z210" s="29">
        <f>I220</f>
        <v>0</v>
      </c>
      <c r="AA210" s="29">
        <f>I227</f>
        <v>0</v>
      </c>
      <c r="AB210" s="30">
        <f>I234</f>
        <v>0</v>
      </c>
    </row>
    <row r="211" spans="1:28" ht="12" customHeight="1" thickBot="1">
      <c r="A211" s="2027"/>
      <c r="B211" s="755"/>
      <c r="C211" s="754"/>
      <c r="D211" s="754"/>
      <c r="E211" s="769"/>
      <c r="F211" s="755"/>
      <c r="G211" s="769"/>
      <c r="H211" s="99">
        <f t="shared" si="11"/>
        <v>0</v>
      </c>
      <c r="I211" s="2023"/>
      <c r="J211" s="2024"/>
      <c r="K211" s="2019"/>
      <c r="L211" s="2037"/>
      <c r="M211" s="38"/>
      <c r="O211" s="25">
        <f>K200</f>
        <v>0</v>
      </c>
      <c r="P211" s="26" t="e">
        <f>L204</f>
        <v>#DIV/0!</v>
      </c>
      <c r="Q211" s="27">
        <f>K202</f>
        <v>0</v>
      </c>
      <c r="R211" s="27">
        <f>I236</f>
        <v>0</v>
      </c>
      <c r="S211" s="26" t="e">
        <f>L209</f>
        <v>#DIV/0!</v>
      </c>
      <c r="T211" s="26" t="e">
        <f>L215</f>
        <v>#DIV/0!</v>
      </c>
      <c r="U211" s="26" t="e">
        <f>L222</f>
        <v>#DIV/0!</v>
      </c>
      <c r="V211" s="26" t="e">
        <f>L229</f>
        <v>#DIV/0!</v>
      </c>
      <c r="W211" s="102" t="e">
        <f>L235</f>
        <v>#DIV/0!</v>
      </c>
      <c r="X211" s="28">
        <f>I208</f>
        <v>0</v>
      </c>
      <c r="Y211" s="29">
        <f>I213</f>
        <v>0</v>
      </c>
      <c r="Z211" s="29">
        <f>I220</f>
        <v>0</v>
      </c>
      <c r="AA211" s="29">
        <f>I227</f>
        <v>0</v>
      </c>
      <c r="AB211" s="30">
        <f>I234</f>
        <v>0</v>
      </c>
    </row>
    <row r="212" spans="1:28" ht="12" customHeight="1" thickTop="1" thickBot="1">
      <c r="A212" s="2025" t="s">
        <v>1752</v>
      </c>
      <c r="B212" s="757"/>
      <c r="C212" s="753"/>
      <c r="D212" s="753"/>
      <c r="E212" s="770"/>
      <c r="F212" s="757"/>
      <c r="G212" s="770"/>
      <c r="H212" s="100">
        <f t="shared" si="11"/>
        <v>0</v>
      </c>
      <c r="I212" s="2029" t="s">
        <v>1705</v>
      </c>
      <c r="J212" s="2030"/>
      <c r="K212" s="2017" t="s">
        <v>2008</v>
      </c>
      <c r="L212" s="2020" t="e">
        <f>ROUNDDOWN(I213/I236,2)</f>
        <v>#DIV/0!</v>
      </c>
      <c r="M212" s="38"/>
      <c r="O212" s="32">
        <f>L200</f>
        <v>0</v>
      </c>
      <c r="P212" s="33" t="e">
        <f>L204</f>
        <v>#DIV/0!</v>
      </c>
      <c r="Q212" s="34">
        <f>K202</f>
        <v>0</v>
      </c>
      <c r="R212" s="34">
        <f>I236</f>
        <v>0</v>
      </c>
      <c r="S212" s="33" t="e">
        <f>L209</f>
        <v>#DIV/0!</v>
      </c>
      <c r="T212" s="33" t="e">
        <f>L215</f>
        <v>#DIV/0!</v>
      </c>
      <c r="U212" s="33" t="e">
        <f>L222</f>
        <v>#DIV/0!</v>
      </c>
      <c r="V212" s="33" t="e">
        <f>L229</f>
        <v>#DIV/0!</v>
      </c>
      <c r="W212" s="103" t="e">
        <f>L235</f>
        <v>#DIV/0!</v>
      </c>
      <c r="X212" s="35">
        <f>I208</f>
        <v>0</v>
      </c>
      <c r="Y212" s="36">
        <f>I213</f>
        <v>0</v>
      </c>
      <c r="Z212" s="36">
        <f>I220</f>
        <v>0</v>
      </c>
      <c r="AA212" s="36">
        <f>I227</f>
        <v>0</v>
      </c>
      <c r="AB212" s="37">
        <f>I234</f>
        <v>0</v>
      </c>
    </row>
    <row r="213" spans="1:28" ht="12" customHeight="1" thickTop="1" thickBot="1">
      <c r="A213" s="2026"/>
      <c r="B213" s="752"/>
      <c r="C213" s="753"/>
      <c r="D213" s="753"/>
      <c r="E213" s="768"/>
      <c r="F213" s="752"/>
      <c r="G213" s="768"/>
      <c r="H213" s="98">
        <f t="shared" si="11"/>
        <v>0</v>
      </c>
      <c r="I213" s="2021">
        <f>SUM(H212:H218)</f>
        <v>0</v>
      </c>
      <c r="J213" s="2022"/>
      <c r="K213" s="2018"/>
      <c r="L213" s="2020"/>
      <c r="M213" s="38"/>
    </row>
    <row r="214" spans="1:28" ht="12" customHeight="1" thickTop="1" thickBot="1">
      <c r="A214" s="2026"/>
      <c r="B214" s="752"/>
      <c r="C214" s="753"/>
      <c r="D214" s="753"/>
      <c r="E214" s="768"/>
      <c r="F214" s="752"/>
      <c r="G214" s="768"/>
      <c r="H214" s="98">
        <f t="shared" si="11"/>
        <v>0</v>
      </c>
      <c r="I214" s="2021"/>
      <c r="J214" s="2022"/>
      <c r="K214" s="2018"/>
      <c r="L214" s="2020"/>
      <c r="M214" s="38"/>
    </row>
    <row r="215" spans="1:28" ht="12" customHeight="1" thickTop="1" thickBot="1">
      <c r="A215" s="2026"/>
      <c r="B215" s="752"/>
      <c r="C215" s="753"/>
      <c r="D215" s="753"/>
      <c r="E215" s="768"/>
      <c r="F215" s="752"/>
      <c r="G215" s="768"/>
      <c r="H215" s="98">
        <f t="shared" si="11"/>
        <v>0</v>
      </c>
      <c r="I215" s="2021"/>
      <c r="J215" s="2022"/>
      <c r="K215" s="2018"/>
      <c r="L215" s="2020" t="e">
        <f>IF(L212=0,"-",IF(L212-$I$1/100&lt;0,0,IF(L212=1,1,L212-$I$1/100)))</f>
        <v>#DIV/0!</v>
      </c>
      <c r="M215" s="38"/>
    </row>
    <row r="216" spans="1:28" ht="12" customHeight="1" thickTop="1" thickBot="1">
      <c r="A216" s="2026"/>
      <c r="B216" s="752"/>
      <c r="C216" s="753"/>
      <c r="D216" s="753"/>
      <c r="E216" s="768"/>
      <c r="F216" s="752"/>
      <c r="G216" s="768"/>
      <c r="H216" s="98">
        <f t="shared" si="11"/>
        <v>0</v>
      </c>
      <c r="I216" s="2021"/>
      <c r="J216" s="2022"/>
      <c r="K216" s="2018"/>
      <c r="L216" s="2020"/>
      <c r="M216" s="38"/>
    </row>
    <row r="217" spans="1:28" ht="12" customHeight="1" thickTop="1" thickBot="1">
      <c r="A217" s="2026"/>
      <c r="B217" s="752"/>
      <c r="C217" s="753"/>
      <c r="D217" s="753"/>
      <c r="E217" s="768"/>
      <c r="F217" s="752"/>
      <c r="G217" s="768"/>
      <c r="H217" s="98">
        <f t="shared" si="11"/>
        <v>0</v>
      </c>
      <c r="I217" s="2021"/>
      <c r="J217" s="2022"/>
      <c r="K217" s="2018"/>
      <c r="L217" s="2020"/>
      <c r="M217" s="38"/>
    </row>
    <row r="218" spans="1:28" ht="12" customHeight="1" thickTop="1" thickBot="1">
      <c r="A218" s="2027"/>
      <c r="B218" s="755"/>
      <c r="C218" s="754"/>
      <c r="D218" s="754"/>
      <c r="E218" s="769"/>
      <c r="F218" s="755"/>
      <c r="G218" s="769"/>
      <c r="H218" s="99">
        <f t="shared" si="11"/>
        <v>0</v>
      </c>
      <c r="I218" s="2023"/>
      <c r="J218" s="2024"/>
      <c r="K218" s="2019"/>
      <c r="L218" s="2020"/>
      <c r="M218" s="38"/>
    </row>
    <row r="219" spans="1:28" ht="12" customHeight="1" thickTop="1" thickBot="1">
      <c r="A219" s="2031" t="s">
        <v>1756</v>
      </c>
      <c r="B219" s="757"/>
      <c r="C219" s="756"/>
      <c r="D219" s="756"/>
      <c r="E219" s="770"/>
      <c r="F219" s="757"/>
      <c r="G219" s="770"/>
      <c r="H219" s="100">
        <f t="shared" si="11"/>
        <v>0</v>
      </c>
      <c r="I219" s="2028" t="s">
        <v>1706</v>
      </c>
      <c r="J219" s="1361"/>
      <c r="K219" s="2033" t="s">
        <v>2009</v>
      </c>
      <c r="L219" s="2020" t="e">
        <f>ROUNDDOWN(I220/I236,2)</f>
        <v>#DIV/0!</v>
      </c>
      <c r="M219" s="38"/>
    </row>
    <row r="220" spans="1:28" ht="12" customHeight="1" thickTop="1" thickBot="1">
      <c r="A220" s="2026"/>
      <c r="B220" s="752"/>
      <c r="C220" s="753"/>
      <c r="D220" s="753"/>
      <c r="E220" s="768"/>
      <c r="F220" s="752"/>
      <c r="G220" s="768"/>
      <c r="H220" s="98">
        <f t="shared" si="11"/>
        <v>0</v>
      </c>
      <c r="I220" s="2021">
        <f>SUM(H219:H225)</f>
        <v>0</v>
      </c>
      <c r="J220" s="2022"/>
      <c r="K220" s="2018"/>
      <c r="L220" s="2020"/>
      <c r="M220" s="38"/>
    </row>
    <row r="221" spans="1:28" ht="12" customHeight="1" thickTop="1" thickBot="1">
      <c r="A221" s="2026"/>
      <c r="B221" s="752"/>
      <c r="C221" s="753"/>
      <c r="D221" s="753"/>
      <c r="E221" s="768"/>
      <c r="F221" s="752"/>
      <c r="G221" s="768"/>
      <c r="H221" s="98">
        <f t="shared" si="11"/>
        <v>0</v>
      </c>
      <c r="I221" s="2021"/>
      <c r="J221" s="2022"/>
      <c r="K221" s="2018"/>
      <c r="L221" s="2020"/>
      <c r="M221" s="38"/>
    </row>
    <row r="222" spans="1:28" ht="12" customHeight="1" thickTop="1" thickBot="1">
      <c r="A222" s="2026"/>
      <c r="B222" s="752"/>
      <c r="C222" s="753"/>
      <c r="D222" s="753"/>
      <c r="E222" s="768"/>
      <c r="F222" s="752"/>
      <c r="G222" s="768"/>
      <c r="H222" s="98">
        <f t="shared" si="11"/>
        <v>0</v>
      </c>
      <c r="I222" s="2021"/>
      <c r="J222" s="2022"/>
      <c r="K222" s="2018"/>
      <c r="L222" s="2020" t="e">
        <f>IF(L219=0,"-",IF(L219-$I$1/100&lt;0,0,IF(L219=1,1,L219-$I$1/100)))</f>
        <v>#DIV/0!</v>
      </c>
      <c r="M222" s="38"/>
    </row>
    <row r="223" spans="1:28" ht="12" customHeight="1" thickTop="1" thickBot="1">
      <c r="A223" s="2026"/>
      <c r="B223" s="752"/>
      <c r="C223" s="753"/>
      <c r="D223" s="753"/>
      <c r="E223" s="768"/>
      <c r="F223" s="752"/>
      <c r="G223" s="768"/>
      <c r="H223" s="98">
        <f t="shared" si="11"/>
        <v>0</v>
      </c>
      <c r="I223" s="2021"/>
      <c r="J223" s="2022"/>
      <c r="K223" s="2018"/>
      <c r="L223" s="2020"/>
      <c r="M223" s="38"/>
    </row>
    <row r="224" spans="1:28" ht="12" customHeight="1" thickTop="1" thickBot="1">
      <c r="A224" s="2026"/>
      <c r="B224" s="752"/>
      <c r="C224" s="753"/>
      <c r="D224" s="753"/>
      <c r="E224" s="768"/>
      <c r="F224" s="752"/>
      <c r="G224" s="768"/>
      <c r="H224" s="98">
        <f t="shared" si="11"/>
        <v>0</v>
      </c>
      <c r="I224" s="2021"/>
      <c r="J224" s="2022"/>
      <c r="K224" s="2018"/>
      <c r="L224" s="2020"/>
      <c r="M224" s="38"/>
    </row>
    <row r="225" spans="1:13" ht="12" customHeight="1" thickTop="1" thickBot="1">
      <c r="A225" s="2032"/>
      <c r="B225" s="758"/>
      <c r="C225" s="754"/>
      <c r="D225" s="754"/>
      <c r="E225" s="769"/>
      <c r="F225" s="755"/>
      <c r="G225" s="769"/>
      <c r="H225" s="99">
        <f t="shared" si="11"/>
        <v>0</v>
      </c>
      <c r="I225" s="2021"/>
      <c r="J225" s="2022"/>
      <c r="K225" s="2034"/>
      <c r="L225" s="2020"/>
      <c r="M225" s="38"/>
    </row>
    <row r="226" spans="1:13" ht="12" customHeight="1" thickTop="1" thickBot="1">
      <c r="A226" s="2025" t="s">
        <v>1757</v>
      </c>
      <c r="B226" s="759"/>
      <c r="C226" s="756"/>
      <c r="D226" s="756"/>
      <c r="E226" s="770"/>
      <c r="F226" s="757"/>
      <c r="G226" s="770"/>
      <c r="H226" s="100">
        <f t="shared" si="11"/>
        <v>0</v>
      </c>
      <c r="I226" s="2029" t="s">
        <v>1707</v>
      </c>
      <c r="J226" s="2030"/>
      <c r="K226" s="2017" t="s">
        <v>2010</v>
      </c>
      <c r="L226" s="2020" t="e">
        <f>ROUNDDOWN(I227/I236,2)</f>
        <v>#DIV/0!</v>
      </c>
      <c r="M226" s="38"/>
    </row>
    <row r="227" spans="1:13" ht="12" customHeight="1" thickTop="1" thickBot="1">
      <c r="A227" s="2026"/>
      <c r="B227" s="752"/>
      <c r="C227" s="756"/>
      <c r="D227" s="756"/>
      <c r="E227" s="768"/>
      <c r="F227" s="752"/>
      <c r="G227" s="768"/>
      <c r="H227" s="98">
        <f t="shared" si="11"/>
        <v>0</v>
      </c>
      <c r="I227" s="2021">
        <f>SUM(H226:H232)</f>
        <v>0</v>
      </c>
      <c r="J227" s="2022"/>
      <c r="K227" s="2018"/>
      <c r="L227" s="2020"/>
      <c r="M227" s="38"/>
    </row>
    <row r="228" spans="1:13" ht="12" customHeight="1" thickTop="1" thickBot="1">
      <c r="A228" s="2026"/>
      <c r="B228" s="752"/>
      <c r="C228" s="753"/>
      <c r="D228" s="753"/>
      <c r="E228" s="768"/>
      <c r="F228" s="752"/>
      <c r="G228" s="768"/>
      <c r="H228" s="98">
        <f t="shared" si="11"/>
        <v>0</v>
      </c>
      <c r="I228" s="2021"/>
      <c r="J228" s="2022"/>
      <c r="K228" s="2018"/>
      <c r="L228" s="2020"/>
      <c r="M228" s="38"/>
    </row>
    <row r="229" spans="1:13" ht="12" customHeight="1" thickTop="1" thickBot="1">
      <c r="A229" s="2026"/>
      <c r="B229" s="752"/>
      <c r="C229" s="753"/>
      <c r="D229" s="753"/>
      <c r="E229" s="768"/>
      <c r="F229" s="752"/>
      <c r="G229" s="768"/>
      <c r="H229" s="98">
        <f t="shared" si="11"/>
        <v>0</v>
      </c>
      <c r="I229" s="2021"/>
      <c r="J229" s="2022"/>
      <c r="K229" s="2018"/>
      <c r="L229" s="2020" t="e">
        <f>IF(L226=0,"-",IF(L226-$I$1/100&lt;0,0,IF(L226=1,1,L226-$I$1/100)))</f>
        <v>#DIV/0!</v>
      </c>
      <c r="M229" s="38"/>
    </row>
    <row r="230" spans="1:13" ht="12" customHeight="1" thickTop="1" thickBot="1">
      <c r="A230" s="2026"/>
      <c r="B230" s="752"/>
      <c r="C230" s="753"/>
      <c r="D230" s="753"/>
      <c r="E230" s="768"/>
      <c r="F230" s="752"/>
      <c r="G230" s="768"/>
      <c r="H230" s="98">
        <f t="shared" si="11"/>
        <v>0</v>
      </c>
      <c r="I230" s="2021"/>
      <c r="J230" s="2022"/>
      <c r="K230" s="2018"/>
      <c r="L230" s="2020"/>
      <c r="M230" s="38"/>
    </row>
    <row r="231" spans="1:13" ht="12" customHeight="1" thickTop="1" thickBot="1">
      <c r="A231" s="2026"/>
      <c r="B231" s="752"/>
      <c r="C231" s="753"/>
      <c r="D231" s="753"/>
      <c r="E231" s="768"/>
      <c r="F231" s="752"/>
      <c r="G231" s="768"/>
      <c r="H231" s="98">
        <f t="shared" si="11"/>
        <v>0</v>
      </c>
      <c r="I231" s="2021"/>
      <c r="J231" s="2022"/>
      <c r="K231" s="2018"/>
      <c r="L231" s="2020"/>
      <c r="M231" s="38"/>
    </row>
    <row r="232" spans="1:13" ht="12" customHeight="1" thickTop="1" thickBot="1">
      <c r="A232" s="2027"/>
      <c r="B232" s="755"/>
      <c r="C232" s="754"/>
      <c r="D232" s="754"/>
      <c r="E232" s="769"/>
      <c r="F232" s="755"/>
      <c r="G232" s="769"/>
      <c r="H232" s="99">
        <f t="shared" si="11"/>
        <v>0</v>
      </c>
      <c r="I232" s="2023"/>
      <c r="J232" s="2024"/>
      <c r="K232" s="2019"/>
      <c r="L232" s="2020"/>
      <c r="M232" s="38"/>
    </row>
    <row r="233" spans="1:13" ht="12" customHeight="1" thickTop="1" thickBot="1">
      <c r="A233" s="2025" t="s">
        <v>1758</v>
      </c>
      <c r="B233" s="692"/>
      <c r="C233" s="756"/>
      <c r="D233" s="756"/>
      <c r="E233" s="770"/>
      <c r="F233" s="757"/>
      <c r="G233" s="770"/>
      <c r="H233" s="100">
        <f t="shared" si="11"/>
        <v>0</v>
      </c>
      <c r="I233" s="2028" t="s">
        <v>509</v>
      </c>
      <c r="J233" s="1361"/>
      <c r="K233" s="2017" t="s">
        <v>2011</v>
      </c>
      <c r="L233" s="2020" t="e">
        <f>ROUNDDOWN(I234/I236,2)</f>
        <v>#DIV/0!</v>
      </c>
      <c r="M233" s="38"/>
    </row>
    <row r="234" spans="1:13" ht="12" customHeight="1" thickTop="1" thickBot="1">
      <c r="A234" s="2026"/>
      <c r="B234" s="752"/>
      <c r="C234" s="753"/>
      <c r="D234" s="753"/>
      <c r="E234" s="768"/>
      <c r="F234" s="752"/>
      <c r="G234" s="768"/>
      <c r="H234" s="98">
        <f t="shared" si="11"/>
        <v>0</v>
      </c>
      <c r="I234" s="2021">
        <f>SUM(H233:H235)</f>
        <v>0</v>
      </c>
      <c r="J234" s="2022"/>
      <c r="K234" s="2018"/>
      <c r="L234" s="2020"/>
      <c r="M234" s="38"/>
    </row>
    <row r="235" spans="1:13" ht="12" customHeight="1" thickTop="1" thickBot="1">
      <c r="A235" s="2027"/>
      <c r="B235" s="755"/>
      <c r="C235" s="754"/>
      <c r="D235" s="754"/>
      <c r="E235" s="769"/>
      <c r="F235" s="755"/>
      <c r="G235" s="769"/>
      <c r="H235" s="99">
        <f t="shared" si="11"/>
        <v>0</v>
      </c>
      <c r="I235" s="2023"/>
      <c r="J235" s="2024"/>
      <c r="K235" s="2019"/>
      <c r="L235" s="101" t="e">
        <f>IF(L233=0,"-",IF(L233-$I$1/100&lt;0,0,IF(L233=1,1,L233-$I$1/100)))</f>
        <v>#DIV/0!</v>
      </c>
      <c r="M235" s="38"/>
    </row>
    <row r="236" spans="1:13" ht="12" customHeight="1" thickTop="1" thickBot="1">
      <c r="A236" s="47"/>
      <c r="B236" s="38"/>
      <c r="C236" s="38"/>
      <c r="D236" s="38"/>
      <c r="E236" s="38"/>
      <c r="F236" s="38"/>
      <c r="G236" s="2013" t="s">
        <v>510</v>
      </c>
      <c r="H236" s="2014"/>
      <c r="I236" s="2015">
        <f>SUM(I208,I213,I220,I227,I234)</f>
        <v>0</v>
      </c>
      <c r="J236" s="2016"/>
      <c r="K236" s="38"/>
      <c r="L236" s="101"/>
      <c r="M236" s="38"/>
    </row>
    <row r="237" spans="1:13" ht="14.25" thickTop="1"/>
    <row r="239" spans="1:13" ht="15" customHeight="1"/>
    <row r="240" spans="1:13" ht="14.25" customHeight="1"/>
    <row r="242" ht="13.5" customHeight="1"/>
    <row r="245" ht="15" customHeight="1"/>
    <row r="252" ht="15" customHeight="1"/>
    <row r="259" ht="15" customHeight="1"/>
    <row r="266" ht="15" customHeight="1"/>
    <row r="271" ht="13.9" customHeight="1"/>
    <row r="272" ht="29.25" customHeight="1"/>
    <row r="273" ht="14.25" customHeight="1"/>
    <row r="275" ht="14.25" customHeight="1"/>
    <row r="278" ht="15" customHeight="1"/>
    <row r="279" ht="14.25" customHeight="1"/>
    <row r="281" ht="13.5" customHeight="1"/>
    <row r="284" ht="15" customHeight="1"/>
    <row r="291" ht="15" customHeight="1"/>
    <row r="298" ht="15" customHeight="1"/>
    <row r="305" ht="15" customHeight="1"/>
  </sheetData>
  <mergeCells count="231">
    <mergeCell ref="A154:A156"/>
    <mergeCell ref="I154:J154"/>
    <mergeCell ref="K154:K156"/>
    <mergeCell ref="L154:L155"/>
    <mergeCell ref="I155:J156"/>
    <mergeCell ref="G157:H157"/>
    <mergeCell ref="I157:J157"/>
    <mergeCell ref="A140:A146"/>
    <mergeCell ref="I140:J140"/>
    <mergeCell ref="K140:K146"/>
    <mergeCell ref="L140:L142"/>
    <mergeCell ref="I141:J146"/>
    <mergeCell ref="L143:L146"/>
    <mergeCell ref="A147:A153"/>
    <mergeCell ref="I147:J147"/>
    <mergeCell ref="K147:K153"/>
    <mergeCell ref="L147:L149"/>
    <mergeCell ref="I148:J153"/>
    <mergeCell ref="L150:L153"/>
    <mergeCell ref="A128:A132"/>
    <mergeCell ref="I128:J128"/>
    <mergeCell ref="K128:K132"/>
    <mergeCell ref="L128:L129"/>
    <mergeCell ref="I129:J132"/>
    <mergeCell ref="L130:L132"/>
    <mergeCell ref="A133:A139"/>
    <mergeCell ref="I133:J133"/>
    <mergeCell ref="K133:K139"/>
    <mergeCell ref="L133:L135"/>
    <mergeCell ref="I134:J139"/>
    <mergeCell ref="L136:L139"/>
    <mergeCell ref="G118:H118"/>
    <mergeCell ref="I118:J118"/>
    <mergeCell ref="X121:AB121"/>
    <mergeCell ref="A122:A124"/>
    <mergeCell ref="K122:L122"/>
    <mergeCell ref="K123:L123"/>
    <mergeCell ref="A125:E125"/>
    <mergeCell ref="I127:J127"/>
    <mergeCell ref="K127:L127"/>
    <mergeCell ref="A108:A114"/>
    <mergeCell ref="I108:J108"/>
    <mergeCell ref="K108:K114"/>
    <mergeCell ref="L108:L110"/>
    <mergeCell ref="I109:J114"/>
    <mergeCell ref="L111:L114"/>
    <mergeCell ref="A115:A117"/>
    <mergeCell ref="I115:J115"/>
    <mergeCell ref="K115:K117"/>
    <mergeCell ref="L115:L116"/>
    <mergeCell ref="I116:J117"/>
    <mergeCell ref="A94:A100"/>
    <mergeCell ref="I94:J94"/>
    <mergeCell ref="K94:K100"/>
    <mergeCell ref="L94:L96"/>
    <mergeCell ref="I95:J100"/>
    <mergeCell ref="L97:L100"/>
    <mergeCell ref="A101:A107"/>
    <mergeCell ref="I101:J101"/>
    <mergeCell ref="K101:K107"/>
    <mergeCell ref="L101:L103"/>
    <mergeCell ref="I102:J107"/>
    <mergeCell ref="L104:L107"/>
    <mergeCell ref="A86:E86"/>
    <mergeCell ref="I88:J88"/>
    <mergeCell ref="K88:L88"/>
    <mergeCell ref="A89:A93"/>
    <mergeCell ref="I89:J89"/>
    <mergeCell ref="K89:K93"/>
    <mergeCell ref="L89:L90"/>
    <mergeCell ref="I90:J93"/>
    <mergeCell ref="L91:L93"/>
    <mergeCell ref="K1:M2"/>
    <mergeCell ref="O1:R1"/>
    <mergeCell ref="L25:L28"/>
    <mergeCell ref="L18:L21"/>
    <mergeCell ref="L12:L14"/>
    <mergeCell ref="L22:L24"/>
    <mergeCell ref="K22:K28"/>
    <mergeCell ref="X82:AB82"/>
    <mergeCell ref="A83:A85"/>
    <mergeCell ref="K83:L83"/>
    <mergeCell ref="K84:L84"/>
    <mergeCell ref="L29:L31"/>
    <mergeCell ref="X3:AB3"/>
    <mergeCell ref="X42:AB42"/>
    <mergeCell ref="K5:L5"/>
    <mergeCell ref="K9:L9"/>
    <mergeCell ref="L36:L37"/>
    <mergeCell ref="L32:L35"/>
    <mergeCell ref="L10:L11"/>
    <mergeCell ref="L15:L17"/>
    <mergeCell ref="K29:K35"/>
    <mergeCell ref="K15:K21"/>
    <mergeCell ref="A22:A28"/>
    <mergeCell ref="I23:J28"/>
    <mergeCell ref="A4:A6"/>
    <mergeCell ref="K4:L4"/>
    <mergeCell ref="A7:E7"/>
    <mergeCell ref="I9:J9"/>
    <mergeCell ref="A10:A14"/>
    <mergeCell ref="I10:J10"/>
    <mergeCell ref="K10:K14"/>
    <mergeCell ref="I30:J35"/>
    <mergeCell ref="I22:J22"/>
    <mergeCell ref="A36:A38"/>
    <mergeCell ref="I36:J36"/>
    <mergeCell ref="A29:A35"/>
    <mergeCell ref="I29:J29"/>
    <mergeCell ref="A15:A21"/>
    <mergeCell ref="I11:J14"/>
    <mergeCell ref="I16:J21"/>
    <mergeCell ref="I15:J15"/>
    <mergeCell ref="K36:K38"/>
    <mergeCell ref="I37:J38"/>
    <mergeCell ref="K48:L48"/>
    <mergeCell ref="A43:A45"/>
    <mergeCell ref="K43:L43"/>
    <mergeCell ref="A46:E46"/>
    <mergeCell ref="I48:J48"/>
    <mergeCell ref="K44:L44"/>
    <mergeCell ref="G39:H39"/>
    <mergeCell ref="I39:J39"/>
    <mergeCell ref="I75:J75"/>
    <mergeCell ref="K75:K77"/>
    <mergeCell ref="I69:J74"/>
    <mergeCell ref="A61:A67"/>
    <mergeCell ref="A49:A53"/>
    <mergeCell ref="I49:J49"/>
    <mergeCell ref="K49:K53"/>
    <mergeCell ref="A54:A60"/>
    <mergeCell ref="I62:J67"/>
    <mergeCell ref="K54:K60"/>
    <mergeCell ref="I61:J61"/>
    <mergeCell ref="K61:K67"/>
    <mergeCell ref="G1:H1"/>
    <mergeCell ref="X161:AB161"/>
    <mergeCell ref="A162:A164"/>
    <mergeCell ref="K162:L162"/>
    <mergeCell ref="K163:L163"/>
    <mergeCell ref="L61:L63"/>
    <mergeCell ref="L64:L67"/>
    <mergeCell ref="L68:L70"/>
    <mergeCell ref="L71:L74"/>
    <mergeCell ref="L49:L50"/>
    <mergeCell ref="G78:H78"/>
    <mergeCell ref="I78:J78"/>
    <mergeCell ref="L75:L76"/>
    <mergeCell ref="L51:L53"/>
    <mergeCell ref="L54:L56"/>
    <mergeCell ref="L57:L60"/>
    <mergeCell ref="I76:J77"/>
    <mergeCell ref="I50:J53"/>
    <mergeCell ref="I55:J60"/>
    <mergeCell ref="I54:J54"/>
    <mergeCell ref="A68:A74"/>
    <mergeCell ref="I68:J68"/>
    <mergeCell ref="K68:K74"/>
    <mergeCell ref="A75:A77"/>
    <mergeCell ref="A165:E165"/>
    <mergeCell ref="I167:J167"/>
    <mergeCell ref="K167:L167"/>
    <mergeCell ref="A168:A172"/>
    <mergeCell ref="I168:J168"/>
    <mergeCell ref="K168:K172"/>
    <mergeCell ref="L168:L169"/>
    <mergeCell ref="I169:J172"/>
    <mergeCell ref="L170:L172"/>
    <mergeCell ref="A180:A186"/>
    <mergeCell ref="I180:J180"/>
    <mergeCell ref="K180:K186"/>
    <mergeCell ref="L180:L182"/>
    <mergeCell ref="I181:J186"/>
    <mergeCell ref="L183:L186"/>
    <mergeCell ref="A173:A179"/>
    <mergeCell ref="I173:J173"/>
    <mergeCell ref="K173:K179"/>
    <mergeCell ref="L173:L175"/>
    <mergeCell ref="I174:J179"/>
    <mergeCell ref="L176:L179"/>
    <mergeCell ref="A194:A196"/>
    <mergeCell ref="I194:J194"/>
    <mergeCell ref="K194:K196"/>
    <mergeCell ref="L194:L195"/>
    <mergeCell ref="I195:J196"/>
    <mergeCell ref="G197:H197"/>
    <mergeCell ref="I197:J197"/>
    <mergeCell ref="A187:A193"/>
    <mergeCell ref="I187:J187"/>
    <mergeCell ref="K187:K193"/>
    <mergeCell ref="L187:L189"/>
    <mergeCell ref="I188:J193"/>
    <mergeCell ref="L190:L193"/>
    <mergeCell ref="A207:A211"/>
    <mergeCell ref="I207:J207"/>
    <mergeCell ref="K207:K211"/>
    <mergeCell ref="L207:L208"/>
    <mergeCell ref="I208:J211"/>
    <mergeCell ref="L209:L211"/>
    <mergeCell ref="X200:AB200"/>
    <mergeCell ref="A201:A203"/>
    <mergeCell ref="K201:L201"/>
    <mergeCell ref="K202:L202"/>
    <mergeCell ref="A204:E204"/>
    <mergeCell ref="I206:J206"/>
    <mergeCell ref="K206:L206"/>
    <mergeCell ref="A219:A225"/>
    <mergeCell ref="I219:J219"/>
    <mergeCell ref="K219:K225"/>
    <mergeCell ref="L219:L221"/>
    <mergeCell ref="I220:J225"/>
    <mergeCell ref="L222:L225"/>
    <mergeCell ref="A212:A218"/>
    <mergeCell ref="I212:J212"/>
    <mergeCell ref="K212:K218"/>
    <mergeCell ref="L212:L214"/>
    <mergeCell ref="I213:J218"/>
    <mergeCell ref="L215:L218"/>
    <mergeCell ref="G236:H236"/>
    <mergeCell ref="I236:J236"/>
    <mergeCell ref="K226:K232"/>
    <mergeCell ref="L226:L228"/>
    <mergeCell ref="I227:J232"/>
    <mergeCell ref="L229:L232"/>
    <mergeCell ref="A233:A235"/>
    <mergeCell ref="I233:J233"/>
    <mergeCell ref="A226:A232"/>
    <mergeCell ref="I226:J226"/>
    <mergeCell ref="K233:K235"/>
    <mergeCell ref="L233:L234"/>
    <mergeCell ref="I234:J235"/>
  </mergeCells>
  <phoneticPr fontId="4"/>
  <dataValidations count="5">
    <dataValidation imeMode="halfAlpha" allowBlank="1" showInputMessage="1" showErrorMessage="1" sqref="C203:J203 F10:F38 D163:J163 F49:F77 B10:D38 F168:F196 D5:J5 F207:F235 B49:D77 C6:J6 B168:D196 D44:J44 B207:D235 C164:J164 C45:J45 D202:J202 C124:J124 D84:J84 F89:F117 F128:F156 B89:D117 B128:D156 C85:J85 D123:J123" xr:uid="{00000000-0002-0000-2700-000000000000}"/>
    <dataValidation type="list" allowBlank="1" showInputMessage="1" sqref="C4:J4 C43:J43 C162:J162 C201:J201 C83:J83 C122:J122" xr:uid="{00000000-0002-0000-2700-000001000000}">
      <formula1>$AE$4:$AE$17</formula1>
    </dataValidation>
    <dataValidation type="list" allowBlank="1" showInputMessage="1" sqref="G10:G38 G49:G77 G168:G196 G207:G235 G89:G117 G128:G156" xr:uid="{00000000-0002-0000-2700-000002000000}">
      <formula1>"普通ｶﾞﾗｽ,網入ｶﾞﾗｽt6.8"</formula1>
    </dataValidation>
    <dataValidation type="list" allowBlank="1" showInputMessage="1" sqref="E10:E38 E49:E77 E168:E196 E207:E235 E89:E117 E128:E156" xr:uid="{00000000-0002-0000-2700-000003000000}">
      <formula1>"引違い,引戸,FIX,引違い+FIX,引戸+FIX,,滑出し,片開き,片開き+FIX"</formula1>
    </dataValidation>
    <dataValidation type="list" allowBlank="1" showInputMessage="1" showErrorMessage="1" sqref="S2" xr:uid="{00000000-0002-0000-2700-000004000000}">
      <formula1>"住戸タイプ,部屋番号"</formula1>
    </dataValidation>
  </dataValidations>
  <printOptions horizontalCentered="1"/>
  <pageMargins left="0.39370078740157483" right="0.39370078740157483" top="0.78740157480314965" bottom="0.39370078740157483" header="0.19685039370078741" footer="0.19685039370078741"/>
  <pageSetup paperSize="9" scale="75" orientation="portrait" blackAndWhite="1" r:id="rId1"/>
  <headerFooter alignWithMargins="0">
    <oddHeader xml:space="preserve">&amp;R&amp;"ＭＳ Ｐ明朝,標準"&amp;9
</oddHeader>
  </headerFooter>
  <rowBreaks count="2" manualBreakCount="2">
    <brk id="79" max="12" man="1"/>
    <brk id="158" max="1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AB35"/>
  <sheetViews>
    <sheetView showGridLines="0" showZeros="0" view="pageBreakPreview" zoomScaleNormal="100" zoomScaleSheetLayoutView="100" workbookViewId="0">
      <selection activeCell="Y1" sqref="Y1"/>
    </sheetView>
  </sheetViews>
  <sheetFormatPr defaultColWidth="9" defaultRowHeight="13.5"/>
  <cols>
    <col min="1" max="22" width="6.625" style="4" customWidth="1"/>
    <col min="23" max="23" width="18.625" style="4" customWidth="1"/>
    <col min="24" max="24" width="3.625" style="4" customWidth="1"/>
    <col min="25" max="25" width="9" style="4"/>
    <col min="26" max="26" width="5.125" style="4" hidden="1" customWidth="1"/>
    <col min="27" max="27" width="0" style="4" hidden="1" customWidth="1"/>
    <col min="28" max="16384" width="9" style="4"/>
  </cols>
  <sheetData>
    <row r="1" spans="1:28" ht="30" customHeight="1">
      <c r="A1" s="1372" t="s">
        <v>356</v>
      </c>
      <c r="B1" s="1372"/>
      <c r="C1" s="1372"/>
      <c r="D1" s="1372"/>
      <c r="E1" s="1372"/>
      <c r="F1" s="1372"/>
      <c r="G1" s="1372"/>
      <c r="H1" s="1372"/>
      <c r="I1" s="1372"/>
      <c r="J1" s="1372"/>
      <c r="K1" s="1372"/>
      <c r="L1" s="1372"/>
      <c r="M1" s="1372"/>
      <c r="N1" s="1372"/>
      <c r="O1" s="1372"/>
      <c r="P1" s="1372"/>
      <c r="Q1" s="1372"/>
      <c r="R1" s="1372"/>
      <c r="S1" s="1372"/>
      <c r="T1" s="1372"/>
      <c r="U1" s="1372"/>
      <c r="V1" s="1372"/>
      <c r="W1" s="1372"/>
    </row>
    <row r="2" spans="1:28">
      <c r="Y2" s="1033"/>
      <c r="AB2" s="1033"/>
    </row>
    <row r="3" spans="1:28" ht="12.6" customHeight="1">
      <c r="A3" s="1373" t="s">
        <v>543</v>
      </c>
      <c r="B3" s="1377" t="s">
        <v>544</v>
      </c>
      <c r="C3" s="1378"/>
      <c r="D3" s="1376" t="s">
        <v>545</v>
      </c>
      <c r="E3" s="1381" t="s">
        <v>546</v>
      </c>
      <c r="F3" s="1382"/>
      <c r="G3" s="1382"/>
      <c r="H3" s="1382"/>
      <c r="I3" s="1382"/>
      <c r="J3" s="1382"/>
      <c r="K3" s="1382"/>
      <c r="L3" s="1382"/>
      <c r="M3" s="1382"/>
      <c r="N3" s="1383"/>
      <c r="O3" s="1376" t="s">
        <v>572</v>
      </c>
      <c r="P3" s="1376"/>
      <c r="Q3" s="1376"/>
      <c r="R3" s="1376" t="s">
        <v>547</v>
      </c>
      <c r="S3" s="1376"/>
      <c r="T3" s="1376"/>
      <c r="U3" s="1376" t="s">
        <v>548</v>
      </c>
      <c r="V3" s="1376"/>
      <c r="W3" s="1376" t="s">
        <v>549</v>
      </c>
      <c r="Y3" s="1034"/>
      <c r="Z3" s="1035">
        <f>IF(AA3="住戸タイプ",1,2)</f>
        <v>1</v>
      </c>
      <c r="AA3" s="1036" t="str">
        <f>光視計算!$S$2</f>
        <v>住戸タイプ</v>
      </c>
    </row>
    <row r="4" spans="1:28" ht="12.6" customHeight="1">
      <c r="A4" s="1374"/>
      <c r="B4" s="1379"/>
      <c r="C4" s="1380"/>
      <c r="D4" s="1376"/>
      <c r="E4" s="1376" t="s">
        <v>553</v>
      </c>
      <c r="F4" s="1376"/>
      <c r="G4" s="1376" t="s">
        <v>1139</v>
      </c>
      <c r="H4" s="1376"/>
      <c r="I4" s="1376" t="s">
        <v>574</v>
      </c>
      <c r="J4" s="1376"/>
      <c r="K4" s="1376" t="s">
        <v>99</v>
      </c>
      <c r="L4" s="1376"/>
      <c r="M4" s="1377" t="s">
        <v>100</v>
      </c>
      <c r="N4" s="1378"/>
      <c r="O4" s="1376" t="s">
        <v>101</v>
      </c>
      <c r="P4" s="1376" t="s">
        <v>102</v>
      </c>
      <c r="Q4" s="1376" t="s">
        <v>573</v>
      </c>
      <c r="R4" s="1376" t="s">
        <v>103</v>
      </c>
      <c r="S4" s="1376" t="s">
        <v>104</v>
      </c>
      <c r="T4" s="1376"/>
      <c r="U4" s="1376"/>
      <c r="V4" s="1376"/>
      <c r="W4" s="1376"/>
    </row>
    <row r="5" spans="1:28" ht="12.6" customHeight="1">
      <c r="A5" s="1375"/>
      <c r="B5" s="49" t="s">
        <v>105</v>
      </c>
      <c r="C5" s="49" t="s">
        <v>575</v>
      </c>
      <c r="D5" s="1376"/>
      <c r="E5" s="1376"/>
      <c r="F5" s="1376"/>
      <c r="G5" s="1376"/>
      <c r="H5" s="1376"/>
      <c r="I5" s="1376"/>
      <c r="J5" s="1376"/>
      <c r="K5" s="1376"/>
      <c r="L5" s="1376"/>
      <c r="M5" s="1379"/>
      <c r="N5" s="1380"/>
      <c r="O5" s="1376"/>
      <c r="P5" s="1376"/>
      <c r="Q5" s="1376"/>
      <c r="R5" s="1376"/>
      <c r="S5" s="49" t="s">
        <v>106</v>
      </c>
      <c r="T5" s="49" t="s">
        <v>107</v>
      </c>
      <c r="U5" s="1376"/>
      <c r="V5" s="1376"/>
      <c r="W5" s="1376"/>
    </row>
    <row r="6" spans="1:28" ht="12" customHeight="1">
      <c r="A6" s="49">
        <v>1</v>
      </c>
      <c r="B6" s="49" t="str">
        <f>計算用!W5</f>
        <v/>
      </c>
      <c r="C6" s="49" t="str">
        <f>計算用!X5</f>
        <v/>
      </c>
      <c r="D6" s="683" t="str">
        <f>IF(B6="","",1)</f>
        <v/>
      </c>
      <c r="E6" s="1370" t="str">
        <f>IF(B6="","",VLOOKUP(IF($Z$3=1,C6,B6),光視計算!$O$5:$Q$236,3,FALSE))</f>
        <v/>
      </c>
      <c r="F6" s="1370"/>
      <c r="G6" s="1370" t="str">
        <f>IF(B6="","",M6-E6)</f>
        <v/>
      </c>
      <c r="H6" s="1370"/>
      <c r="I6" s="1370" t="str">
        <f>IF(C6="","",VLOOKUP(C6,住戸分類!$B$5:$S$54,18,FALSE))</f>
        <v/>
      </c>
      <c r="J6" s="1370"/>
      <c r="K6" s="1370" t="str">
        <f>IF(E6="","",E6+G6+I6)</f>
        <v/>
      </c>
      <c r="L6" s="1370"/>
      <c r="M6" s="1370" t="str">
        <f>IF(C6="","",VLOOKUP(C6,住戸分類!$B$5:$S$54,17,FALSE))</f>
        <v/>
      </c>
      <c r="N6" s="1370"/>
      <c r="O6" s="683" t="str">
        <f>IF($B6="","","□")</f>
        <v/>
      </c>
      <c r="P6" s="683" t="str">
        <f t="shared" ref="P6:T21" si="0">IF($B6="","","□")</f>
        <v/>
      </c>
      <c r="Q6" s="683" t="str">
        <f t="shared" si="0"/>
        <v/>
      </c>
      <c r="R6" s="683" t="str">
        <f t="shared" si="0"/>
        <v/>
      </c>
      <c r="S6" s="683" t="str">
        <f t="shared" si="0"/>
        <v/>
      </c>
      <c r="T6" s="683" t="str">
        <f t="shared" si="0"/>
        <v/>
      </c>
      <c r="U6" s="1371"/>
      <c r="V6" s="1371"/>
      <c r="W6" s="683"/>
    </row>
    <row r="7" spans="1:28" ht="12" customHeight="1">
      <c r="A7" s="49">
        <v>2</v>
      </c>
      <c r="B7" s="49" t="str">
        <f>計算用!W6</f>
        <v/>
      </c>
      <c r="C7" s="49" t="str">
        <f>計算用!X6</f>
        <v/>
      </c>
      <c r="D7" s="683" t="str">
        <f t="shared" ref="D7:D35" si="1">IF(B7="","",1)</f>
        <v/>
      </c>
      <c r="E7" s="1370" t="str">
        <f>IF(B7="","",VLOOKUP(IF($Z$3=1,C7,B7),光視計算!$O$5:$Q$236,3,FALSE))</f>
        <v/>
      </c>
      <c r="F7" s="1370"/>
      <c r="G7" s="1370" t="str">
        <f t="shared" ref="G7:G35" si="2">IF(B7="","",M7-E7)</f>
        <v/>
      </c>
      <c r="H7" s="1370"/>
      <c r="I7" s="1370" t="str">
        <f>IF(C7="","",VLOOKUP(C7,住戸分類!$B$5:$S$54,18,FALSE))</f>
        <v/>
      </c>
      <c r="J7" s="1370"/>
      <c r="K7" s="1370" t="str">
        <f t="shared" ref="K7:K22" si="3">IF(E7="","",E7+G7+I7)</f>
        <v/>
      </c>
      <c r="L7" s="1370"/>
      <c r="M7" s="1370" t="str">
        <f>IF(C7="","",VLOOKUP(C7,住戸分類!$B$5:$S$54,17,FALSE))</f>
        <v/>
      </c>
      <c r="N7" s="1370"/>
      <c r="O7" s="683" t="str">
        <f t="shared" ref="O7:T35" si="4">IF($B7="","","□")</f>
        <v/>
      </c>
      <c r="P7" s="683" t="str">
        <f t="shared" si="0"/>
        <v/>
      </c>
      <c r="Q7" s="683" t="str">
        <f t="shared" si="0"/>
        <v/>
      </c>
      <c r="R7" s="683" t="str">
        <f t="shared" si="0"/>
        <v/>
      </c>
      <c r="S7" s="683" t="str">
        <f t="shared" si="0"/>
        <v/>
      </c>
      <c r="T7" s="683" t="str">
        <f t="shared" si="0"/>
        <v/>
      </c>
      <c r="U7" s="1371"/>
      <c r="V7" s="1371"/>
      <c r="W7" s="683"/>
    </row>
    <row r="8" spans="1:28" ht="12" customHeight="1">
      <c r="A8" s="49">
        <v>3</v>
      </c>
      <c r="B8" s="49" t="str">
        <f>計算用!W7</f>
        <v/>
      </c>
      <c r="C8" s="49" t="str">
        <f>計算用!X7</f>
        <v/>
      </c>
      <c r="D8" s="683" t="str">
        <f t="shared" si="1"/>
        <v/>
      </c>
      <c r="E8" s="1370" t="str">
        <f>IF(B8="","",VLOOKUP(IF($Z$3=1,C8,B8),光視計算!$O$5:$Q$236,3,FALSE))</f>
        <v/>
      </c>
      <c r="F8" s="1370"/>
      <c r="G8" s="1370" t="str">
        <f t="shared" si="2"/>
        <v/>
      </c>
      <c r="H8" s="1370"/>
      <c r="I8" s="1370" t="str">
        <f>IF(C8="","",VLOOKUP(C8,住戸分類!$B$5:$S$54,18,FALSE))</f>
        <v/>
      </c>
      <c r="J8" s="1370"/>
      <c r="K8" s="1370" t="str">
        <f t="shared" si="3"/>
        <v/>
      </c>
      <c r="L8" s="1370"/>
      <c r="M8" s="1370" t="str">
        <f>IF(C8="","",VLOOKUP(C8,住戸分類!$B$5:$S$54,17,FALSE))</f>
        <v/>
      </c>
      <c r="N8" s="1370"/>
      <c r="O8" s="683" t="str">
        <f t="shared" si="4"/>
        <v/>
      </c>
      <c r="P8" s="683" t="str">
        <f t="shared" si="0"/>
        <v/>
      </c>
      <c r="Q8" s="683" t="str">
        <f t="shared" si="0"/>
        <v/>
      </c>
      <c r="R8" s="683" t="str">
        <f t="shared" si="0"/>
        <v/>
      </c>
      <c r="S8" s="683" t="str">
        <f t="shared" si="0"/>
        <v/>
      </c>
      <c r="T8" s="683" t="str">
        <f t="shared" si="0"/>
        <v/>
      </c>
      <c r="U8" s="1371"/>
      <c r="V8" s="1371"/>
      <c r="W8" s="683"/>
    </row>
    <row r="9" spans="1:28" ht="12" customHeight="1">
      <c r="A9" s="49">
        <v>4</v>
      </c>
      <c r="B9" s="49" t="str">
        <f>計算用!W8</f>
        <v/>
      </c>
      <c r="C9" s="49" t="str">
        <f>計算用!X8</f>
        <v/>
      </c>
      <c r="D9" s="683" t="str">
        <f t="shared" si="1"/>
        <v/>
      </c>
      <c r="E9" s="1370" t="str">
        <f>IF(B9="","",VLOOKUP(IF($Z$3=1,C9,B9),光視計算!$O$5:$Q$236,3,FALSE))</f>
        <v/>
      </c>
      <c r="F9" s="1370"/>
      <c r="G9" s="1370" t="str">
        <f t="shared" si="2"/>
        <v/>
      </c>
      <c r="H9" s="1370"/>
      <c r="I9" s="1370" t="str">
        <f>IF(C9="","",VLOOKUP(C9,住戸分類!$B$5:$S$54,18,FALSE))</f>
        <v/>
      </c>
      <c r="J9" s="1370"/>
      <c r="K9" s="1370" t="str">
        <f t="shared" si="3"/>
        <v/>
      </c>
      <c r="L9" s="1370"/>
      <c r="M9" s="1370" t="str">
        <f>IF(C9="","",VLOOKUP(C9,住戸分類!$B$5:$S$54,17,FALSE))</f>
        <v/>
      </c>
      <c r="N9" s="1370"/>
      <c r="O9" s="683" t="str">
        <f t="shared" si="4"/>
        <v/>
      </c>
      <c r="P9" s="683" t="str">
        <f t="shared" si="0"/>
        <v/>
      </c>
      <c r="Q9" s="683" t="str">
        <f t="shared" si="0"/>
        <v/>
      </c>
      <c r="R9" s="683" t="str">
        <f t="shared" si="0"/>
        <v/>
      </c>
      <c r="S9" s="683" t="str">
        <f t="shared" si="0"/>
        <v/>
      </c>
      <c r="T9" s="683" t="str">
        <f t="shared" si="0"/>
        <v/>
      </c>
      <c r="U9" s="1371"/>
      <c r="V9" s="1371"/>
      <c r="W9" s="683"/>
    </row>
    <row r="10" spans="1:28" ht="12" customHeight="1">
      <c r="A10" s="49">
        <v>5</v>
      </c>
      <c r="B10" s="49" t="str">
        <f>計算用!W9</f>
        <v/>
      </c>
      <c r="C10" s="49" t="str">
        <f>計算用!X9</f>
        <v/>
      </c>
      <c r="D10" s="683" t="str">
        <f t="shared" si="1"/>
        <v/>
      </c>
      <c r="E10" s="1370" t="str">
        <f>IF(B10="","",VLOOKUP(IF($Z$3=1,C10,B10),光視計算!$O$5:$Q$236,3,FALSE))</f>
        <v/>
      </c>
      <c r="F10" s="1370"/>
      <c r="G10" s="1370" t="str">
        <f t="shared" si="2"/>
        <v/>
      </c>
      <c r="H10" s="1370"/>
      <c r="I10" s="1370" t="str">
        <f>IF(C10="","",VLOOKUP(C10,住戸分類!$B$5:$S$54,18,FALSE))</f>
        <v/>
      </c>
      <c r="J10" s="1370"/>
      <c r="K10" s="1370" t="str">
        <f t="shared" si="3"/>
        <v/>
      </c>
      <c r="L10" s="1370"/>
      <c r="M10" s="1370" t="str">
        <f>IF(C10="","",VLOOKUP(C10,住戸分類!$B$5:$S$54,17,FALSE))</f>
        <v/>
      </c>
      <c r="N10" s="1370"/>
      <c r="O10" s="683" t="str">
        <f t="shared" si="4"/>
        <v/>
      </c>
      <c r="P10" s="683" t="str">
        <f t="shared" si="0"/>
        <v/>
      </c>
      <c r="Q10" s="683" t="str">
        <f t="shared" si="0"/>
        <v/>
      </c>
      <c r="R10" s="683" t="str">
        <f t="shared" si="0"/>
        <v/>
      </c>
      <c r="S10" s="683" t="str">
        <f t="shared" si="0"/>
        <v/>
      </c>
      <c r="T10" s="683" t="str">
        <f t="shared" si="0"/>
        <v/>
      </c>
      <c r="U10" s="1371"/>
      <c r="V10" s="1371"/>
      <c r="W10" s="683"/>
    </row>
    <row r="11" spans="1:28" ht="12" customHeight="1">
      <c r="A11" s="49">
        <v>6</v>
      </c>
      <c r="B11" s="49" t="str">
        <f>計算用!W10</f>
        <v/>
      </c>
      <c r="C11" s="49" t="str">
        <f>計算用!X10</f>
        <v/>
      </c>
      <c r="D11" s="683" t="str">
        <f t="shared" si="1"/>
        <v/>
      </c>
      <c r="E11" s="1370" t="str">
        <f>IF(B11="","",VLOOKUP(IF($Z$3=1,C11,B11),光視計算!$O$5:$Q$236,3,FALSE))</f>
        <v/>
      </c>
      <c r="F11" s="1370"/>
      <c r="G11" s="1370" t="str">
        <f t="shared" si="2"/>
        <v/>
      </c>
      <c r="H11" s="1370"/>
      <c r="I11" s="1370" t="str">
        <f>IF(C11="","",VLOOKUP(C11,住戸分類!$B$5:$S$54,18,FALSE))</f>
        <v/>
      </c>
      <c r="J11" s="1370"/>
      <c r="K11" s="1370" t="str">
        <f t="shared" si="3"/>
        <v/>
      </c>
      <c r="L11" s="1370"/>
      <c r="M11" s="1370" t="str">
        <f>IF(C11="","",VLOOKUP(C11,住戸分類!$B$5:$S$54,17,FALSE))</f>
        <v/>
      </c>
      <c r="N11" s="1370"/>
      <c r="O11" s="683" t="str">
        <f t="shared" si="4"/>
        <v/>
      </c>
      <c r="P11" s="683" t="str">
        <f t="shared" si="0"/>
        <v/>
      </c>
      <c r="Q11" s="683" t="str">
        <f t="shared" si="0"/>
        <v/>
      </c>
      <c r="R11" s="683" t="str">
        <f t="shared" si="0"/>
        <v/>
      </c>
      <c r="S11" s="683" t="str">
        <f t="shared" si="0"/>
        <v/>
      </c>
      <c r="T11" s="683" t="str">
        <f t="shared" si="0"/>
        <v/>
      </c>
      <c r="U11" s="1371"/>
      <c r="V11" s="1371"/>
      <c r="W11" s="683"/>
    </row>
    <row r="12" spans="1:28" ht="12" customHeight="1">
      <c r="A12" s="49">
        <v>7</v>
      </c>
      <c r="B12" s="49" t="str">
        <f>計算用!W11</f>
        <v/>
      </c>
      <c r="C12" s="49" t="str">
        <f>計算用!X11</f>
        <v/>
      </c>
      <c r="D12" s="683" t="str">
        <f t="shared" si="1"/>
        <v/>
      </c>
      <c r="E12" s="1370" t="str">
        <f>IF(B12="","",VLOOKUP(IF($Z$3=1,C12,B12),光視計算!$O$5:$Q$236,3,FALSE))</f>
        <v/>
      </c>
      <c r="F12" s="1370"/>
      <c r="G12" s="1370" t="str">
        <f t="shared" si="2"/>
        <v/>
      </c>
      <c r="H12" s="1370"/>
      <c r="I12" s="1370" t="str">
        <f>IF(C12="","",VLOOKUP(C12,住戸分類!$B$5:$S$54,18,FALSE))</f>
        <v/>
      </c>
      <c r="J12" s="1370"/>
      <c r="K12" s="1370" t="str">
        <f t="shared" si="3"/>
        <v/>
      </c>
      <c r="L12" s="1370"/>
      <c r="M12" s="1370" t="str">
        <f>IF(C12="","",VLOOKUP(C12,住戸分類!$B$5:$S$54,17,FALSE))</f>
        <v/>
      </c>
      <c r="N12" s="1370"/>
      <c r="O12" s="683" t="str">
        <f t="shared" si="4"/>
        <v/>
      </c>
      <c r="P12" s="683" t="str">
        <f t="shared" si="0"/>
        <v/>
      </c>
      <c r="Q12" s="683" t="str">
        <f t="shared" si="0"/>
        <v/>
      </c>
      <c r="R12" s="683" t="str">
        <f t="shared" si="0"/>
        <v/>
      </c>
      <c r="S12" s="683" t="str">
        <f t="shared" si="0"/>
        <v/>
      </c>
      <c r="T12" s="683" t="str">
        <f t="shared" si="0"/>
        <v/>
      </c>
      <c r="U12" s="1371"/>
      <c r="V12" s="1371"/>
      <c r="W12" s="683"/>
    </row>
    <row r="13" spans="1:28" ht="12" customHeight="1">
      <c r="A13" s="49">
        <v>8</v>
      </c>
      <c r="B13" s="49" t="str">
        <f>計算用!W12</f>
        <v/>
      </c>
      <c r="C13" s="49" t="str">
        <f>計算用!X12</f>
        <v/>
      </c>
      <c r="D13" s="683" t="str">
        <f t="shared" si="1"/>
        <v/>
      </c>
      <c r="E13" s="1370" t="str">
        <f>IF(B13="","",VLOOKUP(IF($Z$3=1,C13,B13),光視計算!$O$5:$Q$236,3,FALSE))</f>
        <v/>
      </c>
      <c r="F13" s="1370"/>
      <c r="G13" s="1370" t="str">
        <f t="shared" si="2"/>
        <v/>
      </c>
      <c r="H13" s="1370"/>
      <c r="I13" s="1370" t="str">
        <f>IF(C13="","",VLOOKUP(C13,住戸分類!$B$5:$S$54,18,FALSE))</f>
        <v/>
      </c>
      <c r="J13" s="1370"/>
      <c r="K13" s="1370" t="str">
        <f t="shared" si="3"/>
        <v/>
      </c>
      <c r="L13" s="1370"/>
      <c r="M13" s="1370" t="str">
        <f>IF(C13="","",VLOOKUP(C13,住戸分類!$B$5:$S$54,17,FALSE))</f>
        <v/>
      </c>
      <c r="N13" s="1370"/>
      <c r="O13" s="683" t="str">
        <f t="shared" si="4"/>
        <v/>
      </c>
      <c r="P13" s="683" t="str">
        <f t="shared" si="0"/>
        <v/>
      </c>
      <c r="Q13" s="683" t="str">
        <f t="shared" si="0"/>
        <v/>
      </c>
      <c r="R13" s="683" t="str">
        <f t="shared" si="0"/>
        <v/>
      </c>
      <c r="S13" s="683" t="str">
        <f t="shared" si="0"/>
        <v/>
      </c>
      <c r="T13" s="683" t="str">
        <f t="shared" si="0"/>
        <v/>
      </c>
      <c r="U13" s="1371"/>
      <c r="V13" s="1371"/>
      <c r="W13" s="683"/>
    </row>
    <row r="14" spans="1:28" ht="12" customHeight="1">
      <c r="A14" s="49">
        <v>9</v>
      </c>
      <c r="B14" s="49" t="str">
        <f>計算用!W13</f>
        <v/>
      </c>
      <c r="C14" s="49" t="str">
        <f>計算用!X13</f>
        <v/>
      </c>
      <c r="D14" s="683" t="str">
        <f t="shared" si="1"/>
        <v/>
      </c>
      <c r="E14" s="1370" t="str">
        <f>IF(B14="","",VLOOKUP(IF($Z$3=1,C14,B14),光視計算!$O$5:$Q$236,3,FALSE))</f>
        <v/>
      </c>
      <c r="F14" s="1370"/>
      <c r="G14" s="1370" t="str">
        <f t="shared" si="2"/>
        <v/>
      </c>
      <c r="H14" s="1370"/>
      <c r="I14" s="1370" t="str">
        <f>IF(C14="","",VLOOKUP(C14,住戸分類!$B$5:$S$54,18,FALSE))</f>
        <v/>
      </c>
      <c r="J14" s="1370"/>
      <c r="K14" s="1370" t="str">
        <f t="shared" si="3"/>
        <v/>
      </c>
      <c r="L14" s="1370"/>
      <c r="M14" s="1370" t="str">
        <f>IF(C14="","",VLOOKUP(C14,住戸分類!$B$5:$S$54,17,FALSE))</f>
        <v/>
      </c>
      <c r="N14" s="1370"/>
      <c r="O14" s="683" t="str">
        <f t="shared" si="4"/>
        <v/>
      </c>
      <c r="P14" s="683" t="str">
        <f t="shared" si="0"/>
        <v/>
      </c>
      <c r="Q14" s="683" t="str">
        <f t="shared" si="0"/>
        <v/>
      </c>
      <c r="R14" s="683" t="str">
        <f t="shared" si="0"/>
        <v/>
      </c>
      <c r="S14" s="683" t="str">
        <f t="shared" si="0"/>
        <v/>
      </c>
      <c r="T14" s="683" t="str">
        <f t="shared" si="0"/>
        <v/>
      </c>
      <c r="U14" s="1371"/>
      <c r="V14" s="1371"/>
      <c r="W14" s="683"/>
    </row>
    <row r="15" spans="1:28" ht="12" customHeight="1">
      <c r="A15" s="49">
        <v>10</v>
      </c>
      <c r="B15" s="49" t="str">
        <f>計算用!W14</f>
        <v/>
      </c>
      <c r="C15" s="49" t="str">
        <f>計算用!X14</f>
        <v/>
      </c>
      <c r="D15" s="683" t="str">
        <f t="shared" si="1"/>
        <v/>
      </c>
      <c r="E15" s="1370" t="str">
        <f>IF(B15="","",VLOOKUP(IF($Z$3=1,C15,B15),光視計算!$O$5:$Q$236,3,FALSE))</f>
        <v/>
      </c>
      <c r="F15" s="1370"/>
      <c r="G15" s="1370" t="str">
        <f t="shared" si="2"/>
        <v/>
      </c>
      <c r="H15" s="1370"/>
      <c r="I15" s="1370" t="str">
        <f>IF(C15="","",VLOOKUP(C15,住戸分類!$B$5:$S$54,18,FALSE))</f>
        <v/>
      </c>
      <c r="J15" s="1370"/>
      <c r="K15" s="1370" t="str">
        <f t="shared" si="3"/>
        <v/>
      </c>
      <c r="L15" s="1370"/>
      <c r="M15" s="1370" t="str">
        <f>IF(C15="","",VLOOKUP(C15,住戸分類!$B$5:$S$54,17,FALSE))</f>
        <v/>
      </c>
      <c r="N15" s="1370"/>
      <c r="O15" s="683" t="str">
        <f t="shared" si="4"/>
        <v/>
      </c>
      <c r="P15" s="683" t="str">
        <f t="shared" si="0"/>
        <v/>
      </c>
      <c r="Q15" s="683" t="str">
        <f t="shared" si="0"/>
        <v/>
      </c>
      <c r="R15" s="683" t="str">
        <f t="shared" si="0"/>
        <v/>
      </c>
      <c r="S15" s="683" t="str">
        <f t="shared" si="0"/>
        <v/>
      </c>
      <c r="T15" s="683" t="str">
        <f t="shared" si="0"/>
        <v/>
      </c>
      <c r="U15" s="1371"/>
      <c r="V15" s="1371"/>
      <c r="W15" s="683"/>
    </row>
    <row r="16" spans="1:28" ht="12" customHeight="1">
      <c r="A16" s="49">
        <v>11</v>
      </c>
      <c r="B16" s="49" t="str">
        <f>計算用!W15</f>
        <v/>
      </c>
      <c r="C16" s="49" t="str">
        <f>計算用!X15</f>
        <v/>
      </c>
      <c r="D16" s="683" t="str">
        <f t="shared" si="1"/>
        <v/>
      </c>
      <c r="E16" s="1370" t="str">
        <f>IF(B16="","",VLOOKUP(IF($Z$3=1,C16,B16),光視計算!$O$5:$Q$236,3,FALSE))</f>
        <v/>
      </c>
      <c r="F16" s="1370"/>
      <c r="G16" s="1370" t="str">
        <f t="shared" si="2"/>
        <v/>
      </c>
      <c r="H16" s="1370"/>
      <c r="I16" s="1370" t="str">
        <f>IF(C16="","",VLOOKUP(C16,住戸分類!$B$5:$S$54,18,FALSE))</f>
        <v/>
      </c>
      <c r="J16" s="1370"/>
      <c r="K16" s="1370" t="str">
        <f t="shared" si="3"/>
        <v/>
      </c>
      <c r="L16" s="1370"/>
      <c r="M16" s="1370" t="str">
        <f>IF(C16="","",VLOOKUP(C16,住戸分類!$B$5:$S$54,17,FALSE))</f>
        <v/>
      </c>
      <c r="N16" s="1370"/>
      <c r="O16" s="683" t="str">
        <f t="shared" si="4"/>
        <v/>
      </c>
      <c r="P16" s="683" t="str">
        <f t="shared" si="0"/>
        <v/>
      </c>
      <c r="Q16" s="683" t="str">
        <f t="shared" si="0"/>
        <v/>
      </c>
      <c r="R16" s="683" t="str">
        <f t="shared" si="0"/>
        <v/>
      </c>
      <c r="S16" s="683" t="str">
        <f t="shared" si="0"/>
        <v/>
      </c>
      <c r="T16" s="683" t="str">
        <f t="shared" si="0"/>
        <v/>
      </c>
      <c r="U16" s="1371"/>
      <c r="V16" s="1371"/>
      <c r="W16" s="683"/>
    </row>
    <row r="17" spans="1:23" ht="12" customHeight="1">
      <c r="A17" s="49">
        <v>12</v>
      </c>
      <c r="B17" s="49" t="str">
        <f>計算用!W16</f>
        <v/>
      </c>
      <c r="C17" s="49" t="str">
        <f>計算用!X16</f>
        <v/>
      </c>
      <c r="D17" s="683" t="str">
        <f t="shared" si="1"/>
        <v/>
      </c>
      <c r="E17" s="1370" t="str">
        <f>IF(B17="","",VLOOKUP(IF($Z$3=1,C17,B17),光視計算!$O$5:$Q$236,3,FALSE))</f>
        <v/>
      </c>
      <c r="F17" s="1370"/>
      <c r="G17" s="1370" t="str">
        <f t="shared" si="2"/>
        <v/>
      </c>
      <c r="H17" s="1370"/>
      <c r="I17" s="1370" t="str">
        <f>IF(C17="","",VLOOKUP(C17,住戸分類!$B$5:$S$54,18,FALSE))</f>
        <v/>
      </c>
      <c r="J17" s="1370"/>
      <c r="K17" s="1370" t="str">
        <f t="shared" si="3"/>
        <v/>
      </c>
      <c r="L17" s="1370"/>
      <c r="M17" s="1370" t="str">
        <f>IF(C17="","",VLOOKUP(C17,住戸分類!$B$5:$S$54,17,FALSE))</f>
        <v/>
      </c>
      <c r="N17" s="1370"/>
      <c r="O17" s="683" t="str">
        <f t="shared" si="4"/>
        <v/>
      </c>
      <c r="P17" s="683" t="str">
        <f t="shared" si="0"/>
        <v/>
      </c>
      <c r="Q17" s="683" t="str">
        <f t="shared" si="0"/>
        <v/>
      </c>
      <c r="R17" s="683" t="str">
        <f t="shared" si="0"/>
        <v/>
      </c>
      <c r="S17" s="683" t="str">
        <f t="shared" si="0"/>
        <v/>
      </c>
      <c r="T17" s="683" t="str">
        <f t="shared" si="0"/>
        <v/>
      </c>
      <c r="U17" s="1371"/>
      <c r="V17" s="1371"/>
      <c r="W17" s="683"/>
    </row>
    <row r="18" spans="1:23" ht="12" customHeight="1">
      <c r="A18" s="49">
        <v>13</v>
      </c>
      <c r="B18" s="49" t="str">
        <f>計算用!W17</f>
        <v/>
      </c>
      <c r="C18" s="49" t="str">
        <f>計算用!X17</f>
        <v/>
      </c>
      <c r="D18" s="683" t="str">
        <f t="shared" si="1"/>
        <v/>
      </c>
      <c r="E18" s="1370" t="str">
        <f>IF(B18="","",VLOOKUP(IF($Z$3=1,C18,B18),光視計算!$O$5:$Q$236,3,FALSE))</f>
        <v/>
      </c>
      <c r="F18" s="1370"/>
      <c r="G18" s="1370" t="str">
        <f t="shared" si="2"/>
        <v/>
      </c>
      <c r="H18" s="1370"/>
      <c r="I18" s="1370" t="str">
        <f>IF(C18="","",VLOOKUP(C18,住戸分類!$B$5:$S$54,18,FALSE))</f>
        <v/>
      </c>
      <c r="J18" s="1370"/>
      <c r="K18" s="1370" t="str">
        <f t="shared" si="3"/>
        <v/>
      </c>
      <c r="L18" s="1370"/>
      <c r="M18" s="1370" t="str">
        <f>IF(C18="","",VLOOKUP(C18,住戸分類!$B$5:$S$54,17,FALSE))</f>
        <v/>
      </c>
      <c r="N18" s="1370"/>
      <c r="O18" s="683" t="str">
        <f t="shared" si="4"/>
        <v/>
      </c>
      <c r="P18" s="683" t="str">
        <f t="shared" si="0"/>
        <v/>
      </c>
      <c r="Q18" s="683" t="str">
        <f t="shared" si="0"/>
        <v/>
      </c>
      <c r="R18" s="683" t="str">
        <f t="shared" si="0"/>
        <v/>
      </c>
      <c r="S18" s="683" t="str">
        <f t="shared" si="0"/>
        <v/>
      </c>
      <c r="T18" s="683" t="str">
        <f t="shared" si="0"/>
        <v/>
      </c>
      <c r="U18" s="1371"/>
      <c r="V18" s="1371"/>
      <c r="W18" s="683"/>
    </row>
    <row r="19" spans="1:23" ht="12" customHeight="1">
      <c r="A19" s="49">
        <v>14</v>
      </c>
      <c r="B19" s="49" t="str">
        <f>計算用!W18</f>
        <v/>
      </c>
      <c r="C19" s="49" t="str">
        <f>計算用!X18</f>
        <v/>
      </c>
      <c r="D19" s="683" t="str">
        <f t="shared" si="1"/>
        <v/>
      </c>
      <c r="E19" s="1370" t="str">
        <f>IF(B19="","",VLOOKUP(IF($Z$3=1,C19,B19),光視計算!$O$5:$Q$236,3,FALSE))</f>
        <v/>
      </c>
      <c r="F19" s="1370"/>
      <c r="G19" s="1370" t="str">
        <f t="shared" si="2"/>
        <v/>
      </c>
      <c r="H19" s="1370"/>
      <c r="I19" s="1370" t="str">
        <f>IF(C19="","",VLOOKUP(C19,住戸分類!$B$5:$S$54,18,FALSE))</f>
        <v/>
      </c>
      <c r="J19" s="1370"/>
      <c r="K19" s="1370" t="str">
        <f t="shared" si="3"/>
        <v/>
      </c>
      <c r="L19" s="1370"/>
      <c r="M19" s="1370" t="str">
        <f>IF(C19="","",VLOOKUP(C19,住戸分類!$B$5:$S$54,17,FALSE))</f>
        <v/>
      </c>
      <c r="N19" s="1370"/>
      <c r="O19" s="683" t="str">
        <f t="shared" si="4"/>
        <v/>
      </c>
      <c r="P19" s="683" t="str">
        <f t="shared" si="0"/>
        <v/>
      </c>
      <c r="Q19" s="683" t="str">
        <f t="shared" si="0"/>
        <v/>
      </c>
      <c r="R19" s="683" t="str">
        <f t="shared" si="0"/>
        <v/>
      </c>
      <c r="S19" s="683" t="str">
        <f t="shared" si="0"/>
        <v/>
      </c>
      <c r="T19" s="683" t="str">
        <f t="shared" si="0"/>
        <v/>
      </c>
      <c r="U19" s="1371"/>
      <c r="V19" s="1371"/>
      <c r="W19" s="683"/>
    </row>
    <row r="20" spans="1:23" ht="12" customHeight="1">
      <c r="A20" s="49">
        <v>15</v>
      </c>
      <c r="B20" s="49" t="str">
        <f>計算用!W19</f>
        <v/>
      </c>
      <c r="C20" s="49" t="str">
        <f>計算用!X19</f>
        <v/>
      </c>
      <c r="D20" s="683" t="str">
        <f t="shared" si="1"/>
        <v/>
      </c>
      <c r="E20" s="1370" t="str">
        <f>IF(B20="","",VLOOKUP(IF($Z$3=1,C20,B20),光視計算!$O$5:$Q$236,3,FALSE))</f>
        <v/>
      </c>
      <c r="F20" s="1370"/>
      <c r="G20" s="1370" t="str">
        <f t="shared" si="2"/>
        <v/>
      </c>
      <c r="H20" s="1370"/>
      <c r="I20" s="1370" t="str">
        <f>IF(C20="","",VLOOKUP(C20,住戸分類!$B$5:$S$54,18,FALSE))</f>
        <v/>
      </c>
      <c r="J20" s="1370"/>
      <c r="K20" s="1370" t="str">
        <f t="shared" si="3"/>
        <v/>
      </c>
      <c r="L20" s="1370"/>
      <c r="M20" s="1370" t="str">
        <f>IF(C20="","",VLOOKUP(C20,住戸分類!$B$5:$S$54,17,FALSE))</f>
        <v/>
      </c>
      <c r="N20" s="1370"/>
      <c r="O20" s="683" t="str">
        <f t="shared" si="4"/>
        <v/>
      </c>
      <c r="P20" s="683" t="str">
        <f t="shared" si="0"/>
        <v/>
      </c>
      <c r="Q20" s="683" t="str">
        <f t="shared" si="0"/>
        <v/>
      </c>
      <c r="R20" s="683" t="str">
        <f t="shared" si="0"/>
        <v/>
      </c>
      <c r="S20" s="683" t="str">
        <f t="shared" si="0"/>
        <v/>
      </c>
      <c r="T20" s="683" t="str">
        <f t="shared" si="0"/>
        <v/>
      </c>
      <c r="U20" s="1371"/>
      <c r="V20" s="1371"/>
      <c r="W20" s="683"/>
    </row>
    <row r="21" spans="1:23" ht="12" customHeight="1">
      <c r="A21" s="49">
        <v>16</v>
      </c>
      <c r="B21" s="49" t="str">
        <f>計算用!W20</f>
        <v/>
      </c>
      <c r="C21" s="49" t="str">
        <f>計算用!X20</f>
        <v/>
      </c>
      <c r="D21" s="683" t="str">
        <f t="shared" si="1"/>
        <v/>
      </c>
      <c r="E21" s="1370" t="str">
        <f>IF(B21="","",VLOOKUP(IF($Z$3=1,C21,B21),光視計算!$O$5:$Q$236,3,FALSE))</f>
        <v/>
      </c>
      <c r="F21" s="1370"/>
      <c r="G21" s="1370" t="str">
        <f t="shared" si="2"/>
        <v/>
      </c>
      <c r="H21" s="1370"/>
      <c r="I21" s="1370" t="str">
        <f>IF(C21="","",VLOOKUP(C21,住戸分類!$B$5:$S$54,18,FALSE))</f>
        <v/>
      </c>
      <c r="J21" s="1370"/>
      <c r="K21" s="1370" t="str">
        <f t="shared" si="3"/>
        <v/>
      </c>
      <c r="L21" s="1370"/>
      <c r="M21" s="1370" t="str">
        <f>IF(C21="","",VLOOKUP(C21,住戸分類!$B$5:$S$54,17,FALSE))</f>
        <v/>
      </c>
      <c r="N21" s="1370"/>
      <c r="O21" s="683" t="str">
        <f t="shared" si="4"/>
        <v/>
      </c>
      <c r="P21" s="683" t="str">
        <f t="shared" si="0"/>
        <v/>
      </c>
      <c r="Q21" s="683" t="str">
        <f t="shared" si="0"/>
        <v/>
      </c>
      <c r="R21" s="683" t="str">
        <f t="shared" si="0"/>
        <v/>
      </c>
      <c r="S21" s="683" t="str">
        <f t="shared" si="0"/>
        <v/>
      </c>
      <c r="T21" s="683" t="str">
        <f t="shared" si="0"/>
        <v/>
      </c>
      <c r="U21" s="1371"/>
      <c r="V21" s="1371"/>
      <c r="W21" s="683"/>
    </row>
    <row r="22" spans="1:23" ht="12" customHeight="1">
      <c r="A22" s="49">
        <v>17</v>
      </c>
      <c r="B22" s="49" t="str">
        <f>計算用!W21</f>
        <v/>
      </c>
      <c r="C22" s="49" t="str">
        <f>計算用!X21</f>
        <v/>
      </c>
      <c r="D22" s="683" t="str">
        <f t="shared" si="1"/>
        <v/>
      </c>
      <c r="E22" s="1370" t="str">
        <f>IF(B22="","",VLOOKUP(IF($Z$3=1,C22,B22),光視計算!$O$5:$Q$236,3,FALSE))</f>
        <v/>
      </c>
      <c r="F22" s="1370"/>
      <c r="G22" s="1370" t="str">
        <f t="shared" si="2"/>
        <v/>
      </c>
      <c r="H22" s="1370"/>
      <c r="I22" s="1370" t="str">
        <f>IF(C22="","",VLOOKUP(C22,住戸分類!$B$5:$S$54,18,FALSE))</f>
        <v/>
      </c>
      <c r="J22" s="1370"/>
      <c r="K22" s="1370" t="str">
        <f t="shared" si="3"/>
        <v/>
      </c>
      <c r="L22" s="1370"/>
      <c r="M22" s="1370" t="str">
        <f>IF(C22="","",VLOOKUP(C22,住戸分類!$B$5:$S$54,17,FALSE))</f>
        <v/>
      </c>
      <c r="N22" s="1370"/>
      <c r="O22" s="683" t="str">
        <f t="shared" si="4"/>
        <v/>
      </c>
      <c r="P22" s="683" t="str">
        <f t="shared" si="4"/>
        <v/>
      </c>
      <c r="Q22" s="683" t="str">
        <f t="shared" si="4"/>
        <v/>
      </c>
      <c r="R22" s="683" t="str">
        <f t="shared" si="4"/>
        <v/>
      </c>
      <c r="S22" s="683" t="str">
        <f t="shared" si="4"/>
        <v/>
      </c>
      <c r="T22" s="683" t="str">
        <f t="shared" si="4"/>
        <v/>
      </c>
      <c r="U22" s="1371"/>
      <c r="V22" s="1371"/>
      <c r="W22" s="683"/>
    </row>
    <row r="23" spans="1:23" ht="12" customHeight="1">
      <c r="A23" s="49">
        <v>18</v>
      </c>
      <c r="B23" s="49" t="str">
        <f>計算用!W22</f>
        <v/>
      </c>
      <c r="C23" s="49" t="str">
        <f>計算用!X22</f>
        <v/>
      </c>
      <c r="D23" s="683" t="str">
        <f t="shared" si="1"/>
        <v/>
      </c>
      <c r="E23" s="1370" t="str">
        <f>IF(B23="","",VLOOKUP(IF($Z$3=1,C23,B23),光視計算!$O$5:$Q$236,3,FALSE))</f>
        <v/>
      </c>
      <c r="F23" s="1370"/>
      <c r="G23" s="1370" t="str">
        <f t="shared" si="2"/>
        <v/>
      </c>
      <c r="H23" s="1370"/>
      <c r="I23" s="1370" t="str">
        <f>IF(C23="","",VLOOKUP(C23,住戸分類!$B$5:$S$54,18,FALSE))</f>
        <v/>
      </c>
      <c r="J23" s="1370"/>
      <c r="K23" s="1370" t="str">
        <f t="shared" ref="K23:K29" si="5">IF(E23="","",E23+G23+I23)</f>
        <v/>
      </c>
      <c r="L23" s="1370"/>
      <c r="M23" s="1370" t="str">
        <f>IF(C23="","",VLOOKUP(C23,住戸分類!$B$5:$S$54,17,FALSE))</f>
        <v/>
      </c>
      <c r="N23" s="1370"/>
      <c r="O23" s="683" t="str">
        <f t="shared" si="4"/>
        <v/>
      </c>
      <c r="P23" s="683" t="str">
        <f t="shared" si="4"/>
        <v/>
      </c>
      <c r="Q23" s="683" t="str">
        <f t="shared" si="4"/>
        <v/>
      </c>
      <c r="R23" s="683" t="str">
        <f t="shared" si="4"/>
        <v/>
      </c>
      <c r="S23" s="683" t="str">
        <f t="shared" si="4"/>
        <v/>
      </c>
      <c r="T23" s="683" t="str">
        <f t="shared" si="4"/>
        <v/>
      </c>
      <c r="U23" s="1371"/>
      <c r="V23" s="1371"/>
      <c r="W23" s="683"/>
    </row>
    <row r="24" spans="1:23" ht="12" customHeight="1">
      <c r="A24" s="49">
        <v>19</v>
      </c>
      <c r="B24" s="49" t="str">
        <f>計算用!W23</f>
        <v/>
      </c>
      <c r="C24" s="49" t="str">
        <f>計算用!X23</f>
        <v/>
      </c>
      <c r="D24" s="683" t="str">
        <f t="shared" si="1"/>
        <v/>
      </c>
      <c r="E24" s="1370" t="str">
        <f>IF(B24="","",VLOOKUP(IF($Z$3=1,C24,B24),光視計算!$O$5:$Q$236,3,FALSE))</f>
        <v/>
      </c>
      <c r="F24" s="1370"/>
      <c r="G24" s="1370" t="str">
        <f t="shared" si="2"/>
        <v/>
      </c>
      <c r="H24" s="1370"/>
      <c r="I24" s="1370" t="str">
        <f>IF(C24="","",VLOOKUP(C24,住戸分類!$B$5:$S$54,18,FALSE))</f>
        <v/>
      </c>
      <c r="J24" s="1370"/>
      <c r="K24" s="1370" t="str">
        <f t="shared" si="5"/>
        <v/>
      </c>
      <c r="L24" s="1370"/>
      <c r="M24" s="1370" t="str">
        <f>IF(C24="","",VLOOKUP(C24,住戸分類!$B$5:$S$54,17,FALSE))</f>
        <v/>
      </c>
      <c r="N24" s="1370"/>
      <c r="O24" s="683" t="str">
        <f t="shared" si="4"/>
        <v/>
      </c>
      <c r="P24" s="683" t="str">
        <f t="shared" si="4"/>
        <v/>
      </c>
      <c r="Q24" s="683" t="str">
        <f t="shared" si="4"/>
        <v/>
      </c>
      <c r="R24" s="683" t="str">
        <f t="shared" si="4"/>
        <v/>
      </c>
      <c r="S24" s="683" t="str">
        <f t="shared" si="4"/>
        <v/>
      </c>
      <c r="T24" s="683" t="str">
        <f t="shared" si="4"/>
        <v/>
      </c>
      <c r="U24" s="1371"/>
      <c r="V24" s="1371"/>
      <c r="W24" s="683"/>
    </row>
    <row r="25" spans="1:23" ht="12" customHeight="1">
      <c r="A25" s="49">
        <v>20</v>
      </c>
      <c r="B25" s="49" t="str">
        <f>計算用!W24</f>
        <v/>
      </c>
      <c r="C25" s="49" t="str">
        <f>計算用!X24</f>
        <v/>
      </c>
      <c r="D25" s="683" t="str">
        <f t="shared" si="1"/>
        <v/>
      </c>
      <c r="E25" s="1370" t="str">
        <f>IF(B25="","",VLOOKUP(IF($Z$3=1,C25,B25),光視計算!$O$5:$Q$236,3,FALSE))</f>
        <v/>
      </c>
      <c r="F25" s="1370"/>
      <c r="G25" s="1370" t="str">
        <f t="shared" si="2"/>
        <v/>
      </c>
      <c r="H25" s="1370"/>
      <c r="I25" s="1370" t="str">
        <f>IF(C25="","",VLOOKUP(C25,住戸分類!$B$5:$S$54,18,FALSE))</f>
        <v/>
      </c>
      <c r="J25" s="1370"/>
      <c r="K25" s="1370" t="str">
        <f t="shared" si="5"/>
        <v/>
      </c>
      <c r="L25" s="1370"/>
      <c r="M25" s="1370" t="str">
        <f>IF(C25="","",VLOOKUP(C25,住戸分類!$B$5:$S$54,17,FALSE))</f>
        <v/>
      </c>
      <c r="N25" s="1370"/>
      <c r="O25" s="683" t="str">
        <f t="shared" si="4"/>
        <v/>
      </c>
      <c r="P25" s="683" t="str">
        <f t="shared" si="4"/>
        <v/>
      </c>
      <c r="Q25" s="683" t="str">
        <f t="shared" si="4"/>
        <v/>
      </c>
      <c r="R25" s="683" t="str">
        <f t="shared" si="4"/>
        <v/>
      </c>
      <c r="S25" s="683" t="str">
        <f t="shared" si="4"/>
        <v/>
      </c>
      <c r="T25" s="683" t="str">
        <f t="shared" si="4"/>
        <v/>
      </c>
      <c r="U25" s="1371"/>
      <c r="V25" s="1371"/>
      <c r="W25" s="683"/>
    </row>
    <row r="26" spans="1:23" ht="12" customHeight="1">
      <c r="A26" s="49">
        <v>21</v>
      </c>
      <c r="B26" s="49" t="str">
        <f>計算用!W25</f>
        <v/>
      </c>
      <c r="C26" s="49" t="str">
        <f>計算用!X25</f>
        <v/>
      </c>
      <c r="D26" s="683" t="str">
        <f t="shared" si="1"/>
        <v/>
      </c>
      <c r="E26" s="1370" t="str">
        <f>IF(B26="","",VLOOKUP(IF($Z$3=1,C26,B26),光視計算!$O$5:$Q$236,3,FALSE))</f>
        <v/>
      </c>
      <c r="F26" s="1370"/>
      <c r="G26" s="1370" t="str">
        <f t="shared" si="2"/>
        <v/>
      </c>
      <c r="H26" s="1370"/>
      <c r="I26" s="1370" t="str">
        <f>IF(C26="","",VLOOKUP(C26,住戸分類!$B$5:$S$54,18,FALSE))</f>
        <v/>
      </c>
      <c r="J26" s="1370"/>
      <c r="K26" s="1370" t="str">
        <f t="shared" si="5"/>
        <v/>
      </c>
      <c r="L26" s="1370"/>
      <c r="M26" s="1370" t="str">
        <f>IF(C26="","",VLOOKUP(C26,住戸分類!$B$5:$S$54,17,FALSE))</f>
        <v/>
      </c>
      <c r="N26" s="1370"/>
      <c r="O26" s="683" t="str">
        <f t="shared" si="4"/>
        <v/>
      </c>
      <c r="P26" s="683" t="str">
        <f t="shared" si="4"/>
        <v/>
      </c>
      <c r="Q26" s="683" t="str">
        <f t="shared" si="4"/>
        <v/>
      </c>
      <c r="R26" s="683" t="str">
        <f t="shared" si="4"/>
        <v/>
      </c>
      <c r="S26" s="683" t="str">
        <f t="shared" si="4"/>
        <v/>
      </c>
      <c r="T26" s="683" t="str">
        <f t="shared" si="4"/>
        <v/>
      </c>
      <c r="U26" s="1371"/>
      <c r="V26" s="1371"/>
      <c r="W26" s="683"/>
    </row>
    <row r="27" spans="1:23" ht="12" customHeight="1">
      <c r="A27" s="49">
        <v>22</v>
      </c>
      <c r="B27" s="49" t="str">
        <f>計算用!W26</f>
        <v/>
      </c>
      <c r="C27" s="49" t="str">
        <f>計算用!X26</f>
        <v/>
      </c>
      <c r="D27" s="683" t="str">
        <f t="shared" si="1"/>
        <v/>
      </c>
      <c r="E27" s="1370" t="str">
        <f>IF(B27="","",VLOOKUP(IF($Z$3=1,C27,B27),光視計算!$O$5:$Q$236,3,FALSE))</f>
        <v/>
      </c>
      <c r="F27" s="1370"/>
      <c r="G27" s="1370" t="str">
        <f t="shared" si="2"/>
        <v/>
      </c>
      <c r="H27" s="1370"/>
      <c r="I27" s="1370" t="str">
        <f>IF(C27="","",VLOOKUP(C27,住戸分類!$B$5:$S$54,18,FALSE))</f>
        <v/>
      </c>
      <c r="J27" s="1370"/>
      <c r="K27" s="1370" t="str">
        <f t="shared" si="5"/>
        <v/>
      </c>
      <c r="L27" s="1370"/>
      <c r="M27" s="1370" t="str">
        <f>IF(C27="","",VLOOKUP(C27,住戸分類!$B$5:$S$54,17,FALSE))</f>
        <v/>
      </c>
      <c r="N27" s="1370"/>
      <c r="O27" s="683" t="str">
        <f t="shared" si="4"/>
        <v/>
      </c>
      <c r="P27" s="683" t="str">
        <f t="shared" si="4"/>
        <v/>
      </c>
      <c r="Q27" s="683" t="str">
        <f t="shared" si="4"/>
        <v/>
      </c>
      <c r="R27" s="683" t="str">
        <f t="shared" si="4"/>
        <v/>
      </c>
      <c r="S27" s="683" t="str">
        <f t="shared" si="4"/>
        <v/>
      </c>
      <c r="T27" s="683" t="str">
        <f t="shared" si="4"/>
        <v/>
      </c>
      <c r="U27" s="1371"/>
      <c r="V27" s="1371"/>
      <c r="W27" s="683"/>
    </row>
    <row r="28" spans="1:23" ht="12" customHeight="1">
      <c r="A28" s="49">
        <v>23</v>
      </c>
      <c r="B28" s="49" t="str">
        <f>計算用!W27</f>
        <v/>
      </c>
      <c r="C28" s="49" t="str">
        <f>計算用!X27</f>
        <v/>
      </c>
      <c r="D28" s="683" t="str">
        <f t="shared" si="1"/>
        <v/>
      </c>
      <c r="E28" s="1370" t="str">
        <f>IF(B28="","",VLOOKUP(IF($Z$3=1,C28,B28),光視計算!$O$5:$Q$236,3,FALSE))</f>
        <v/>
      </c>
      <c r="F28" s="1370"/>
      <c r="G28" s="1370" t="str">
        <f t="shared" si="2"/>
        <v/>
      </c>
      <c r="H28" s="1370"/>
      <c r="I28" s="1370" t="str">
        <f>IF(C28="","",VLOOKUP(C28,住戸分類!$B$5:$S$54,18,FALSE))</f>
        <v/>
      </c>
      <c r="J28" s="1370"/>
      <c r="K28" s="1370" t="str">
        <f t="shared" si="5"/>
        <v/>
      </c>
      <c r="L28" s="1370"/>
      <c r="M28" s="1370" t="str">
        <f>IF(C28="","",VLOOKUP(C28,住戸分類!$B$5:$S$54,17,FALSE))</f>
        <v/>
      </c>
      <c r="N28" s="1370"/>
      <c r="O28" s="683" t="str">
        <f t="shared" si="4"/>
        <v/>
      </c>
      <c r="P28" s="683" t="str">
        <f t="shared" si="4"/>
        <v/>
      </c>
      <c r="Q28" s="683" t="str">
        <f t="shared" si="4"/>
        <v/>
      </c>
      <c r="R28" s="683" t="str">
        <f t="shared" si="4"/>
        <v/>
      </c>
      <c r="S28" s="683" t="str">
        <f t="shared" si="4"/>
        <v/>
      </c>
      <c r="T28" s="683" t="str">
        <f t="shared" si="4"/>
        <v/>
      </c>
      <c r="U28" s="1371"/>
      <c r="V28" s="1371"/>
      <c r="W28" s="683"/>
    </row>
    <row r="29" spans="1:23" ht="12" customHeight="1">
      <c r="A29" s="49">
        <v>24</v>
      </c>
      <c r="B29" s="49" t="str">
        <f>計算用!W28</f>
        <v/>
      </c>
      <c r="C29" s="49" t="str">
        <f>計算用!X28</f>
        <v/>
      </c>
      <c r="D29" s="683" t="str">
        <f t="shared" si="1"/>
        <v/>
      </c>
      <c r="E29" s="1370" t="str">
        <f>IF(B29="","",VLOOKUP(IF($Z$3=1,C29,B29),光視計算!$O$5:$Q$236,3,FALSE))</f>
        <v/>
      </c>
      <c r="F29" s="1370"/>
      <c r="G29" s="1370" t="str">
        <f t="shared" si="2"/>
        <v/>
      </c>
      <c r="H29" s="1370"/>
      <c r="I29" s="1370" t="str">
        <f>IF(C29="","",VLOOKUP(C29,住戸分類!$B$5:$S$54,18,FALSE))</f>
        <v/>
      </c>
      <c r="J29" s="1370"/>
      <c r="K29" s="1370" t="str">
        <f t="shared" si="5"/>
        <v/>
      </c>
      <c r="L29" s="1370"/>
      <c r="M29" s="1370" t="str">
        <f>IF(C29="","",VLOOKUP(C29,住戸分類!$B$5:$S$54,17,FALSE))</f>
        <v/>
      </c>
      <c r="N29" s="1370"/>
      <c r="O29" s="683" t="str">
        <f t="shared" si="4"/>
        <v/>
      </c>
      <c r="P29" s="683" t="str">
        <f t="shared" si="4"/>
        <v/>
      </c>
      <c r="Q29" s="683" t="str">
        <f t="shared" si="4"/>
        <v/>
      </c>
      <c r="R29" s="683" t="str">
        <f t="shared" si="4"/>
        <v/>
      </c>
      <c r="S29" s="683" t="str">
        <f t="shared" si="4"/>
        <v/>
      </c>
      <c r="T29" s="683" t="str">
        <f t="shared" si="4"/>
        <v/>
      </c>
      <c r="U29" s="1371"/>
      <c r="V29" s="1371"/>
      <c r="W29" s="683"/>
    </row>
    <row r="30" spans="1:23" ht="12" customHeight="1">
      <c r="A30" s="49">
        <v>25</v>
      </c>
      <c r="B30" s="49" t="str">
        <f>計算用!W29</f>
        <v/>
      </c>
      <c r="C30" s="49" t="str">
        <f>計算用!X29</f>
        <v/>
      </c>
      <c r="D30" s="683" t="str">
        <f t="shared" si="1"/>
        <v/>
      </c>
      <c r="E30" s="1370" t="str">
        <f>IF(B30="","",VLOOKUP(IF($Z$3=1,C30,B30),光視計算!$O$5:$Q$236,3,FALSE))</f>
        <v/>
      </c>
      <c r="F30" s="1370"/>
      <c r="G30" s="1370" t="str">
        <f t="shared" si="2"/>
        <v/>
      </c>
      <c r="H30" s="1370"/>
      <c r="I30" s="1370" t="str">
        <f>IF(C30="","",VLOOKUP(C30,住戸分類!$B$5:$S$54,18,FALSE))</f>
        <v/>
      </c>
      <c r="J30" s="1370"/>
      <c r="K30" s="1370" t="str">
        <f t="shared" ref="K30:K35" si="6">IF(E30="","",E30+G30+I30)</f>
        <v/>
      </c>
      <c r="L30" s="1370"/>
      <c r="M30" s="1370" t="str">
        <f>IF(C30="","",VLOOKUP(C30,住戸分類!$B$5:$S$54,17,FALSE))</f>
        <v/>
      </c>
      <c r="N30" s="1370"/>
      <c r="O30" s="683" t="str">
        <f t="shared" si="4"/>
        <v/>
      </c>
      <c r="P30" s="683" t="str">
        <f t="shared" si="4"/>
        <v/>
      </c>
      <c r="Q30" s="683" t="str">
        <f t="shared" si="4"/>
        <v/>
      </c>
      <c r="R30" s="683" t="str">
        <f t="shared" si="4"/>
        <v/>
      </c>
      <c r="S30" s="683" t="str">
        <f t="shared" si="4"/>
        <v/>
      </c>
      <c r="T30" s="683" t="str">
        <f t="shared" si="4"/>
        <v/>
      </c>
      <c r="U30" s="1371"/>
      <c r="V30" s="1371"/>
      <c r="W30" s="683"/>
    </row>
    <row r="31" spans="1:23" ht="12" customHeight="1">
      <c r="A31" s="49">
        <v>26</v>
      </c>
      <c r="B31" s="49" t="str">
        <f>計算用!W30</f>
        <v/>
      </c>
      <c r="C31" s="49" t="str">
        <f>計算用!X30</f>
        <v/>
      </c>
      <c r="D31" s="683" t="str">
        <f t="shared" si="1"/>
        <v/>
      </c>
      <c r="E31" s="1370" t="str">
        <f>IF(B31="","",VLOOKUP(IF($Z$3=1,C31,B31),光視計算!$O$5:$Q$236,3,FALSE))</f>
        <v/>
      </c>
      <c r="F31" s="1370"/>
      <c r="G31" s="1370" t="str">
        <f t="shared" si="2"/>
        <v/>
      </c>
      <c r="H31" s="1370"/>
      <c r="I31" s="1370" t="str">
        <f>IF(C31="","",VLOOKUP(C31,住戸分類!$B$5:$S$54,18,FALSE))</f>
        <v/>
      </c>
      <c r="J31" s="1370"/>
      <c r="K31" s="1370" t="str">
        <f t="shared" si="6"/>
        <v/>
      </c>
      <c r="L31" s="1370"/>
      <c r="M31" s="1370" t="str">
        <f>IF(C31="","",VLOOKUP(C31,住戸分類!$B$5:$S$54,17,FALSE))</f>
        <v/>
      </c>
      <c r="N31" s="1370"/>
      <c r="O31" s="683" t="str">
        <f t="shared" si="4"/>
        <v/>
      </c>
      <c r="P31" s="683" t="str">
        <f t="shared" si="4"/>
        <v/>
      </c>
      <c r="Q31" s="683" t="str">
        <f t="shared" si="4"/>
        <v/>
      </c>
      <c r="R31" s="683" t="str">
        <f t="shared" si="4"/>
        <v/>
      </c>
      <c r="S31" s="683" t="str">
        <f t="shared" si="4"/>
        <v/>
      </c>
      <c r="T31" s="683" t="str">
        <f t="shared" si="4"/>
        <v/>
      </c>
      <c r="U31" s="1371"/>
      <c r="V31" s="1371"/>
      <c r="W31" s="683"/>
    </row>
    <row r="32" spans="1:23" ht="12" customHeight="1">
      <c r="A32" s="49">
        <v>27</v>
      </c>
      <c r="B32" s="49" t="str">
        <f>計算用!W31</f>
        <v/>
      </c>
      <c r="C32" s="49" t="str">
        <f>計算用!X31</f>
        <v/>
      </c>
      <c r="D32" s="683" t="str">
        <f t="shared" si="1"/>
        <v/>
      </c>
      <c r="E32" s="1370" t="str">
        <f>IF(B32="","",VLOOKUP(IF($Z$3=1,C32,B32),光視計算!$O$5:$Q$236,3,FALSE))</f>
        <v/>
      </c>
      <c r="F32" s="1370"/>
      <c r="G32" s="1370" t="str">
        <f t="shared" si="2"/>
        <v/>
      </c>
      <c r="H32" s="1370"/>
      <c r="I32" s="1370" t="str">
        <f>IF(C32="","",VLOOKUP(C32,住戸分類!$B$5:$S$54,18,FALSE))</f>
        <v/>
      </c>
      <c r="J32" s="1370"/>
      <c r="K32" s="1370" t="str">
        <f t="shared" si="6"/>
        <v/>
      </c>
      <c r="L32" s="1370"/>
      <c r="M32" s="1370" t="str">
        <f>IF(C32="","",VLOOKUP(C32,住戸分類!$B$5:$S$54,17,FALSE))</f>
        <v/>
      </c>
      <c r="N32" s="1370"/>
      <c r="O32" s="683" t="str">
        <f t="shared" si="4"/>
        <v/>
      </c>
      <c r="P32" s="683" t="str">
        <f t="shared" si="4"/>
        <v/>
      </c>
      <c r="Q32" s="683" t="str">
        <f t="shared" si="4"/>
        <v/>
      </c>
      <c r="R32" s="683" t="str">
        <f t="shared" si="4"/>
        <v/>
      </c>
      <c r="S32" s="683" t="str">
        <f t="shared" si="4"/>
        <v/>
      </c>
      <c r="T32" s="683" t="str">
        <f t="shared" si="4"/>
        <v/>
      </c>
      <c r="U32" s="1371"/>
      <c r="V32" s="1371"/>
      <c r="W32" s="683"/>
    </row>
    <row r="33" spans="1:23" ht="12" customHeight="1">
      <c r="A33" s="49">
        <v>28</v>
      </c>
      <c r="B33" s="49" t="str">
        <f>計算用!W32</f>
        <v/>
      </c>
      <c r="C33" s="49" t="str">
        <f>計算用!X32</f>
        <v/>
      </c>
      <c r="D33" s="683" t="str">
        <f t="shared" si="1"/>
        <v/>
      </c>
      <c r="E33" s="1370" t="str">
        <f>IF(B33="","",VLOOKUP(IF($Z$3=1,C33,B33),光視計算!$O$5:$Q$236,3,FALSE))</f>
        <v/>
      </c>
      <c r="F33" s="1370"/>
      <c r="G33" s="1370" t="str">
        <f t="shared" si="2"/>
        <v/>
      </c>
      <c r="H33" s="1370"/>
      <c r="I33" s="1370" t="str">
        <f>IF(C33="","",VLOOKUP(C33,住戸分類!$B$5:$S$54,18,FALSE))</f>
        <v/>
      </c>
      <c r="J33" s="1370"/>
      <c r="K33" s="1370" t="str">
        <f t="shared" si="6"/>
        <v/>
      </c>
      <c r="L33" s="1370"/>
      <c r="M33" s="1370" t="str">
        <f>IF(C33="","",VLOOKUP(C33,住戸分類!$B$5:$S$54,17,FALSE))</f>
        <v/>
      </c>
      <c r="N33" s="1370"/>
      <c r="O33" s="683" t="str">
        <f t="shared" si="4"/>
        <v/>
      </c>
      <c r="P33" s="683" t="str">
        <f t="shared" si="4"/>
        <v/>
      </c>
      <c r="Q33" s="683" t="str">
        <f t="shared" si="4"/>
        <v/>
      </c>
      <c r="R33" s="683" t="str">
        <f t="shared" si="4"/>
        <v/>
      </c>
      <c r="S33" s="683" t="str">
        <f t="shared" si="4"/>
        <v/>
      </c>
      <c r="T33" s="683" t="str">
        <f t="shared" si="4"/>
        <v/>
      </c>
      <c r="U33" s="1371"/>
      <c r="V33" s="1371"/>
      <c r="W33" s="683"/>
    </row>
    <row r="34" spans="1:23" ht="12" customHeight="1">
      <c r="A34" s="49">
        <v>29</v>
      </c>
      <c r="B34" s="49" t="str">
        <f>計算用!W33</f>
        <v/>
      </c>
      <c r="C34" s="49" t="str">
        <f>計算用!X33</f>
        <v/>
      </c>
      <c r="D34" s="683" t="str">
        <f t="shared" si="1"/>
        <v/>
      </c>
      <c r="E34" s="1370" t="str">
        <f>IF(B34="","",VLOOKUP(IF($Z$3=1,C34,B34),光視計算!$O$5:$Q$236,3,FALSE))</f>
        <v/>
      </c>
      <c r="F34" s="1370"/>
      <c r="G34" s="1370" t="str">
        <f t="shared" si="2"/>
        <v/>
      </c>
      <c r="H34" s="1370"/>
      <c r="I34" s="1370" t="str">
        <f>IF(C34="","",VLOOKUP(C34,住戸分類!$B$5:$S$54,18,FALSE))</f>
        <v/>
      </c>
      <c r="J34" s="1370"/>
      <c r="K34" s="1370" t="str">
        <f t="shared" si="6"/>
        <v/>
      </c>
      <c r="L34" s="1370"/>
      <c r="M34" s="1370" t="str">
        <f>IF(C34="","",VLOOKUP(C34,住戸分類!$B$5:$S$54,17,FALSE))</f>
        <v/>
      </c>
      <c r="N34" s="1370"/>
      <c r="O34" s="683" t="str">
        <f t="shared" si="4"/>
        <v/>
      </c>
      <c r="P34" s="683" t="str">
        <f t="shared" si="4"/>
        <v/>
      </c>
      <c r="Q34" s="683" t="str">
        <f t="shared" si="4"/>
        <v/>
      </c>
      <c r="R34" s="683" t="str">
        <f t="shared" si="4"/>
        <v/>
      </c>
      <c r="S34" s="683" t="str">
        <f t="shared" si="4"/>
        <v/>
      </c>
      <c r="T34" s="683" t="str">
        <f t="shared" si="4"/>
        <v/>
      </c>
      <c r="U34" s="1371"/>
      <c r="V34" s="1371"/>
      <c r="W34" s="683"/>
    </row>
    <row r="35" spans="1:23" ht="12" customHeight="1">
      <c r="A35" s="49">
        <v>30</v>
      </c>
      <c r="B35" s="49" t="str">
        <f>計算用!W34</f>
        <v/>
      </c>
      <c r="C35" s="49" t="str">
        <f>計算用!X34</f>
        <v/>
      </c>
      <c r="D35" s="683" t="str">
        <f t="shared" si="1"/>
        <v/>
      </c>
      <c r="E35" s="1370" t="str">
        <f>IF(B35="","",VLOOKUP(IF($Z$3=1,C35,B35),光視計算!$O$5:$Q$236,3,FALSE))</f>
        <v/>
      </c>
      <c r="F35" s="1370"/>
      <c r="G35" s="1370" t="str">
        <f t="shared" si="2"/>
        <v/>
      </c>
      <c r="H35" s="1370"/>
      <c r="I35" s="1370" t="str">
        <f>IF(C35="","",VLOOKUP(C35,住戸分類!$B$5:$S$54,18,FALSE))</f>
        <v/>
      </c>
      <c r="J35" s="1370"/>
      <c r="K35" s="1370" t="str">
        <f t="shared" si="6"/>
        <v/>
      </c>
      <c r="L35" s="1370"/>
      <c r="M35" s="1370" t="str">
        <f>IF(C35="","",VLOOKUP(C35,住戸分類!$B$5:$S$54,17,FALSE))</f>
        <v/>
      </c>
      <c r="N35" s="1370"/>
      <c r="O35" s="683" t="str">
        <f t="shared" si="4"/>
        <v/>
      </c>
      <c r="P35" s="683" t="str">
        <f t="shared" si="4"/>
        <v/>
      </c>
      <c r="Q35" s="683" t="str">
        <f t="shared" si="4"/>
        <v/>
      </c>
      <c r="R35" s="683" t="str">
        <f t="shared" si="4"/>
        <v/>
      </c>
      <c r="S35" s="683" t="str">
        <f t="shared" si="4"/>
        <v/>
      </c>
      <c r="T35" s="683" t="str">
        <f t="shared" si="4"/>
        <v/>
      </c>
      <c r="U35" s="1371"/>
      <c r="V35" s="1371"/>
      <c r="W35" s="683"/>
    </row>
  </sheetData>
  <mergeCells count="199">
    <mergeCell ref="E28:F28"/>
    <mergeCell ref="E29:F29"/>
    <mergeCell ref="E34:F34"/>
    <mergeCell ref="E30:F30"/>
    <mergeCell ref="E31:F31"/>
    <mergeCell ref="E32:F32"/>
    <mergeCell ref="E16:F16"/>
    <mergeCell ref="E17:F17"/>
    <mergeCell ref="E23:F23"/>
    <mergeCell ref="E27:F27"/>
    <mergeCell ref="E18:F18"/>
    <mergeCell ref="E19:F19"/>
    <mergeCell ref="E20:F20"/>
    <mergeCell ref="E21:F21"/>
    <mergeCell ref="E26:F26"/>
    <mergeCell ref="E25:F25"/>
    <mergeCell ref="R3:T3"/>
    <mergeCell ref="S4:T4"/>
    <mergeCell ref="U3:V5"/>
    <mergeCell ref="W3:W5"/>
    <mergeCell ref="O4:O5"/>
    <mergeCell ref="P4:P5"/>
    <mergeCell ref="R4:R5"/>
    <mergeCell ref="B3:C4"/>
    <mergeCell ref="D3:D5"/>
    <mergeCell ref="E3:N3"/>
    <mergeCell ref="O3:Q3"/>
    <mergeCell ref="Q4:Q5"/>
    <mergeCell ref="E4:F5"/>
    <mergeCell ref="G4:H5"/>
    <mergeCell ref="I4:J5"/>
    <mergeCell ref="K4:L5"/>
    <mergeCell ref="M4:N5"/>
    <mergeCell ref="E8:F8"/>
    <mergeCell ref="G8:H8"/>
    <mergeCell ref="I8:J8"/>
    <mergeCell ref="E9:F9"/>
    <mergeCell ref="G9:H9"/>
    <mergeCell ref="U6:V6"/>
    <mergeCell ref="M7:N7"/>
    <mergeCell ref="M6:N6"/>
    <mergeCell ref="M9:N9"/>
    <mergeCell ref="E6:F6"/>
    <mergeCell ref="G6:H6"/>
    <mergeCell ref="I6:J6"/>
    <mergeCell ref="K6:L6"/>
    <mergeCell ref="U8:V8"/>
    <mergeCell ref="I9:J9"/>
    <mergeCell ref="U7:V7"/>
    <mergeCell ref="E7:F7"/>
    <mergeCell ref="I7:J7"/>
    <mergeCell ref="K7:L7"/>
    <mergeCell ref="M8:N8"/>
    <mergeCell ref="G7:H7"/>
    <mergeCell ref="K8:L8"/>
    <mergeCell ref="I12:J12"/>
    <mergeCell ref="K12:L12"/>
    <mergeCell ref="I11:J11"/>
    <mergeCell ref="K11:L11"/>
    <mergeCell ref="E12:F12"/>
    <mergeCell ref="G12:H12"/>
    <mergeCell ref="K9:L9"/>
    <mergeCell ref="G10:H10"/>
    <mergeCell ref="U10:V10"/>
    <mergeCell ref="E11:F11"/>
    <mergeCell ref="G11:H11"/>
    <mergeCell ref="E10:F10"/>
    <mergeCell ref="I10:J10"/>
    <mergeCell ref="M11:N11"/>
    <mergeCell ref="U11:V11"/>
    <mergeCell ref="M12:N12"/>
    <mergeCell ref="U12:V12"/>
    <mergeCell ref="K10:L10"/>
    <mergeCell ref="M10:N10"/>
    <mergeCell ref="U9:V9"/>
    <mergeCell ref="K14:L14"/>
    <mergeCell ref="G14:H14"/>
    <mergeCell ref="U13:V13"/>
    <mergeCell ref="M14:N14"/>
    <mergeCell ref="U14:V14"/>
    <mergeCell ref="M13:N13"/>
    <mergeCell ref="I13:J13"/>
    <mergeCell ref="K13:L13"/>
    <mergeCell ref="E15:F15"/>
    <mergeCell ref="G15:H15"/>
    <mergeCell ref="E13:F13"/>
    <mergeCell ref="G13:H13"/>
    <mergeCell ref="E14:F14"/>
    <mergeCell ref="I14:J14"/>
    <mergeCell ref="G17:H17"/>
    <mergeCell ref="I17:J17"/>
    <mergeCell ref="K17:L17"/>
    <mergeCell ref="U16:V16"/>
    <mergeCell ref="M17:N17"/>
    <mergeCell ref="U17:V17"/>
    <mergeCell ref="M15:N15"/>
    <mergeCell ref="U15:V15"/>
    <mergeCell ref="G16:H16"/>
    <mergeCell ref="I16:J16"/>
    <mergeCell ref="K16:L16"/>
    <mergeCell ref="M16:N16"/>
    <mergeCell ref="I15:J15"/>
    <mergeCell ref="K15:L15"/>
    <mergeCell ref="M19:N19"/>
    <mergeCell ref="U19:V19"/>
    <mergeCell ref="M18:N18"/>
    <mergeCell ref="U18:V18"/>
    <mergeCell ref="G19:H19"/>
    <mergeCell ref="I19:J19"/>
    <mergeCell ref="K19:L19"/>
    <mergeCell ref="I18:J18"/>
    <mergeCell ref="K18:L18"/>
    <mergeCell ref="G18:H18"/>
    <mergeCell ref="M26:N26"/>
    <mergeCell ref="U26:V26"/>
    <mergeCell ref="M27:N27"/>
    <mergeCell ref="G20:H20"/>
    <mergeCell ref="I20:J20"/>
    <mergeCell ref="K20:L20"/>
    <mergeCell ref="U22:V22"/>
    <mergeCell ref="G21:H21"/>
    <mergeCell ref="I21:J21"/>
    <mergeCell ref="K21:L21"/>
    <mergeCell ref="M20:N20"/>
    <mergeCell ref="U20:V20"/>
    <mergeCell ref="M21:N21"/>
    <mergeCell ref="I25:J25"/>
    <mergeCell ref="K25:L25"/>
    <mergeCell ref="M35:N35"/>
    <mergeCell ref="E35:F35"/>
    <mergeCell ref="G35:H35"/>
    <mergeCell ref="I35:J35"/>
    <mergeCell ref="K35:L35"/>
    <mergeCell ref="U35:V35"/>
    <mergeCell ref="M34:N34"/>
    <mergeCell ref="U34:V34"/>
    <mergeCell ref="E33:F33"/>
    <mergeCell ref="G33:H33"/>
    <mergeCell ref="G34:H34"/>
    <mergeCell ref="I34:J34"/>
    <mergeCell ref="K34:L34"/>
    <mergeCell ref="I33:J33"/>
    <mergeCell ref="K33:L33"/>
    <mergeCell ref="M33:N33"/>
    <mergeCell ref="U33:V33"/>
    <mergeCell ref="A1:W1"/>
    <mergeCell ref="A3:A5"/>
    <mergeCell ref="G22:H22"/>
    <mergeCell ref="G27:H27"/>
    <mergeCell ref="G25:H25"/>
    <mergeCell ref="U27:V27"/>
    <mergeCell ref="E24:F24"/>
    <mergeCell ref="G24:H24"/>
    <mergeCell ref="I24:J24"/>
    <mergeCell ref="K24:L24"/>
    <mergeCell ref="U24:V24"/>
    <mergeCell ref="M25:N25"/>
    <mergeCell ref="U25:V25"/>
    <mergeCell ref="M24:N24"/>
    <mergeCell ref="U21:V21"/>
    <mergeCell ref="M23:N23"/>
    <mergeCell ref="U23:V23"/>
    <mergeCell ref="M22:N22"/>
    <mergeCell ref="E22:F22"/>
    <mergeCell ref="G23:H23"/>
    <mergeCell ref="I23:J23"/>
    <mergeCell ref="K23:L23"/>
    <mergeCell ref="I22:J22"/>
    <mergeCell ref="K22:L22"/>
    <mergeCell ref="G32:H32"/>
    <mergeCell ref="G31:H31"/>
    <mergeCell ref="G30:H30"/>
    <mergeCell ref="G28:H28"/>
    <mergeCell ref="G29:H29"/>
    <mergeCell ref="I32:J32"/>
    <mergeCell ref="K32:L32"/>
    <mergeCell ref="G26:H26"/>
    <mergeCell ref="I26:J26"/>
    <mergeCell ref="K26:L26"/>
    <mergeCell ref="I27:J27"/>
    <mergeCell ref="K27:L27"/>
    <mergeCell ref="I30:J30"/>
    <mergeCell ref="K30:L30"/>
    <mergeCell ref="I28:J28"/>
    <mergeCell ref="K28:L28"/>
    <mergeCell ref="I29:J29"/>
    <mergeCell ref="M31:N31"/>
    <mergeCell ref="U31:V31"/>
    <mergeCell ref="M32:N32"/>
    <mergeCell ref="U32:V32"/>
    <mergeCell ref="I31:J31"/>
    <mergeCell ref="K31:L31"/>
    <mergeCell ref="K29:L29"/>
    <mergeCell ref="M28:N28"/>
    <mergeCell ref="U28:V28"/>
    <mergeCell ref="M30:N30"/>
    <mergeCell ref="U30:V30"/>
    <mergeCell ref="M29:N29"/>
    <mergeCell ref="U29:V29"/>
  </mergeCells>
  <phoneticPr fontId="4"/>
  <dataValidations disablePrompts="1" count="1">
    <dataValidation type="list" allowBlank="1" showInputMessage="1" showErrorMessage="1" sqref="O6:T35" xr:uid="{00000000-0002-0000-0300-000000000000}">
      <formula1>"■,□"</formula1>
    </dataValidation>
  </dataValidations>
  <printOptions horizontalCentered="1"/>
  <pageMargins left="0.39370078740157483" right="0.39370078740157483" top="0.59055118110236227" bottom="0.39370078740157483" header="0.19685039370078741" footer="0.19685039370078741"/>
  <pageSetup paperSize="9" scale="70" orientation="landscape" blackAndWhite="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7"/>
  <dimension ref="C1:BX754"/>
  <sheetViews>
    <sheetView showGridLines="0" showZeros="0" workbookViewId="0">
      <selection activeCell="B111" sqref="B111"/>
    </sheetView>
  </sheetViews>
  <sheetFormatPr defaultColWidth="9" defaultRowHeight="13.5"/>
  <cols>
    <col min="1" max="2" width="4.25" style="1" customWidth="1"/>
    <col min="3" max="3" width="8.25" style="1" customWidth="1"/>
    <col min="4" max="17" width="8" style="1" customWidth="1"/>
    <col min="18" max="19" width="6.375" style="1" customWidth="1"/>
    <col min="20" max="21" width="6.375" style="6" customWidth="1"/>
    <col min="22" max="22" width="3.625" style="1" customWidth="1"/>
    <col min="23" max="23" width="9.75" style="6" bestFit="1" customWidth="1"/>
    <col min="24" max="24" width="6.375" style="6" customWidth="1"/>
    <col min="25" max="26" width="9" style="1"/>
    <col min="27" max="32" width="7.875" style="7" customWidth="1"/>
    <col min="33" max="34" width="7.875" style="1" customWidth="1"/>
    <col min="35" max="36" width="7.875" style="7" customWidth="1"/>
    <col min="37" max="38" width="7.875" style="1" customWidth="1"/>
    <col min="39" max="40" width="7.875" style="7" customWidth="1"/>
    <col min="41" max="42" width="7.875" style="1" customWidth="1"/>
    <col min="43" max="44" width="7.875" style="7" customWidth="1"/>
    <col min="45" max="46" width="7.875" style="1" customWidth="1"/>
    <col min="47" max="48" width="7.875" style="7" customWidth="1"/>
    <col min="49" max="49" width="5.25" style="1" customWidth="1"/>
    <col min="50" max="50" width="7.875" style="1" customWidth="1"/>
    <col min="51" max="52" width="7.875" style="7" customWidth="1"/>
    <col min="53" max="53" width="5.25" style="1" customWidth="1"/>
    <col min="54" max="54" width="7.875" style="1" customWidth="1"/>
    <col min="55" max="56" width="7.875" style="7" customWidth="1"/>
    <col min="57" max="57" width="5.875" style="1" customWidth="1"/>
    <col min="58" max="58" width="7.875" style="1" customWidth="1"/>
    <col min="59" max="60" width="7.875" style="7" customWidth="1"/>
    <col min="61" max="61" width="4.5" style="1" customWidth="1"/>
    <col min="62" max="62" width="7.875" style="1" customWidth="1"/>
    <col min="63" max="64" width="7.875" style="7" customWidth="1"/>
    <col min="65" max="80" width="5.5" style="1" customWidth="1"/>
    <col min="81" max="16384" width="9" style="1"/>
  </cols>
  <sheetData>
    <row r="1" spans="3:76">
      <c r="Z1" s="7"/>
      <c r="AG1" s="7"/>
      <c r="AH1" s="7"/>
      <c r="AK1" s="7"/>
      <c r="AL1" s="7"/>
      <c r="AO1" s="7"/>
      <c r="AP1" s="7"/>
      <c r="AS1" s="7"/>
      <c r="AT1" s="7"/>
      <c r="AW1" s="7"/>
      <c r="AX1" s="7"/>
      <c r="BA1" s="7"/>
      <c r="BB1" s="7"/>
      <c r="BE1" s="7"/>
      <c r="BF1" s="7"/>
      <c r="BI1" s="7"/>
      <c r="BJ1" s="7"/>
    </row>
    <row r="2" spans="3:76">
      <c r="C2" s="6">
        <v>1</v>
      </c>
      <c r="D2" s="6">
        <f t="shared" ref="D2:Q2" si="0">C2+1</f>
        <v>2</v>
      </c>
      <c r="E2" s="6">
        <f t="shared" si="0"/>
        <v>3</v>
      </c>
      <c r="F2" s="6">
        <f t="shared" si="0"/>
        <v>4</v>
      </c>
      <c r="G2" s="6">
        <f t="shared" si="0"/>
        <v>5</v>
      </c>
      <c r="H2" s="6">
        <f t="shared" si="0"/>
        <v>6</v>
      </c>
      <c r="I2" s="6">
        <f t="shared" si="0"/>
        <v>7</v>
      </c>
      <c r="J2" s="6">
        <f t="shared" si="0"/>
        <v>8</v>
      </c>
      <c r="K2" s="6">
        <f t="shared" si="0"/>
        <v>9</v>
      </c>
      <c r="L2" s="6">
        <f t="shared" si="0"/>
        <v>10</v>
      </c>
      <c r="M2" s="6">
        <f t="shared" si="0"/>
        <v>11</v>
      </c>
      <c r="N2" s="6">
        <f t="shared" si="0"/>
        <v>12</v>
      </c>
      <c r="O2" s="6">
        <f t="shared" si="0"/>
        <v>13</v>
      </c>
      <c r="P2" s="6">
        <f t="shared" si="0"/>
        <v>14</v>
      </c>
      <c r="Q2" s="6">
        <f t="shared" si="0"/>
        <v>15</v>
      </c>
      <c r="R2" s="6"/>
      <c r="S2" s="6"/>
      <c r="V2" s="6"/>
      <c r="Y2" s="6"/>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
      <c r="BN2" s="7"/>
      <c r="BO2" s="7"/>
      <c r="BP2" s="7"/>
      <c r="BQ2" s="7"/>
      <c r="BR2" s="7"/>
      <c r="BS2" s="7"/>
      <c r="BT2" s="7"/>
      <c r="BU2" s="7"/>
      <c r="BV2" s="7"/>
      <c r="BW2" s="7"/>
      <c r="BX2" s="7"/>
    </row>
    <row r="3" spans="3:76">
      <c r="C3" s="6"/>
      <c r="D3" s="6"/>
      <c r="E3" s="6"/>
      <c r="F3" s="6"/>
      <c r="G3" s="6"/>
      <c r="H3" s="6"/>
      <c r="I3" s="6"/>
      <c r="J3" s="6"/>
      <c r="K3" s="6"/>
      <c r="L3" s="6"/>
      <c r="M3" s="6"/>
      <c r="N3" s="6"/>
      <c r="O3" s="6"/>
      <c r="P3" s="6"/>
      <c r="Q3" s="6"/>
      <c r="R3" s="6"/>
      <c r="S3" s="6"/>
      <c r="V3" s="6"/>
      <c r="Y3" s="6"/>
      <c r="Z3" s="772"/>
      <c r="AA3" s="772" t="s">
        <v>105</v>
      </c>
      <c r="AB3" s="772" t="s">
        <v>575</v>
      </c>
      <c r="AC3" s="772"/>
      <c r="AD3" s="772"/>
      <c r="AE3" s="772" t="s">
        <v>105</v>
      </c>
      <c r="AF3" s="772" t="s">
        <v>575</v>
      </c>
      <c r="AG3" s="772"/>
      <c r="AH3" s="772"/>
      <c r="AI3" s="772" t="s">
        <v>105</v>
      </c>
      <c r="AJ3" s="772" t="s">
        <v>575</v>
      </c>
      <c r="AK3" s="772"/>
      <c r="AL3" s="772"/>
      <c r="AM3" s="772" t="s">
        <v>105</v>
      </c>
      <c r="AN3" s="772" t="s">
        <v>575</v>
      </c>
      <c r="AO3" s="772"/>
      <c r="AP3" s="772"/>
      <c r="AQ3" s="772" t="s">
        <v>105</v>
      </c>
      <c r="AR3" s="772" t="s">
        <v>575</v>
      </c>
      <c r="AS3" s="772"/>
      <c r="AT3" s="772"/>
      <c r="AU3" s="772" t="s">
        <v>105</v>
      </c>
      <c r="AV3" s="772" t="s">
        <v>575</v>
      </c>
      <c r="AW3" s="772"/>
      <c r="AX3" s="772"/>
      <c r="AY3" s="772" t="s">
        <v>105</v>
      </c>
      <c r="AZ3" s="772" t="s">
        <v>575</v>
      </c>
      <c r="BA3" s="772"/>
      <c r="BB3" s="772"/>
      <c r="BC3" s="772" t="s">
        <v>105</v>
      </c>
      <c r="BD3" s="772" t="s">
        <v>575</v>
      </c>
      <c r="BE3" s="772"/>
      <c r="BF3" s="772"/>
      <c r="BG3" s="772" t="s">
        <v>105</v>
      </c>
      <c r="BH3" s="772" t="s">
        <v>575</v>
      </c>
      <c r="BI3" s="772"/>
      <c r="BJ3" s="772"/>
      <c r="BK3" s="772" t="s">
        <v>105</v>
      </c>
      <c r="BL3" s="772" t="s">
        <v>575</v>
      </c>
    </row>
    <row r="4" spans="3:76">
      <c r="C4" s="6"/>
      <c r="D4" s="6"/>
      <c r="E4" s="6"/>
      <c r="F4" s="6"/>
      <c r="G4" s="6"/>
      <c r="H4" s="6"/>
      <c r="I4" s="6"/>
      <c r="J4" s="6"/>
      <c r="K4" s="6"/>
      <c r="L4" s="6"/>
      <c r="M4" s="6"/>
      <c r="N4" s="6"/>
      <c r="O4" s="6"/>
      <c r="P4" s="6"/>
      <c r="Q4" s="6"/>
      <c r="R4" s="6"/>
      <c r="S4" s="6"/>
      <c r="T4" s="772" t="s">
        <v>1759</v>
      </c>
      <c r="U4" s="772"/>
      <c r="V4" s="772"/>
      <c r="W4" s="772" t="s">
        <v>511</v>
      </c>
      <c r="X4" s="772"/>
      <c r="Y4" s="6"/>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row>
    <row r="5" spans="3:76">
      <c r="C5" s="39" t="str">
        <f>IF(住戸分類!C5="","",住戸分類!$B5&amp;住戸分類!C5)</f>
        <v/>
      </c>
      <c r="D5" s="40" t="str">
        <f>IF(住戸分類!D5="","",住戸分類!$B5&amp;住戸分類!D5)</f>
        <v/>
      </c>
      <c r="E5" s="40" t="str">
        <f>IF(住戸分類!E5="","",住戸分類!$B5&amp;住戸分類!E5)</f>
        <v/>
      </c>
      <c r="F5" s="40" t="str">
        <f>IF(住戸分類!F5="","",住戸分類!$B5&amp;住戸分類!F5)</f>
        <v/>
      </c>
      <c r="G5" s="40" t="str">
        <f>IF(住戸分類!G5="","",住戸分類!$B5&amp;住戸分類!G5)</f>
        <v/>
      </c>
      <c r="H5" s="40" t="str">
        <f>IF(住戸分類!H5="","",住戸分類!$B5&amp;住戸分類!H5)</f>
        <v/>
      </c>
      <c r="I5" s="40" t="str">
        <f>IF(住戸分類!I5="","",住戸分類!$B5&amp;住戸分類!I5)</f>
        <v/>
      </c>
      <c r="J5" s="40" t="str">
        <f>IF(住戸分類!J5="","",住戸分類!$B5&amp;住戸分類!J5)</f>
        <v/>
      </c>
      <c r="K5" s="40" t="str">
        <f>IF(住戸分類!K5="","",住戸分類!$B5&amp;住戸分類!K5)</f>
        <v/>
      </c>
      <c r="L5" s="40" t="str">
        <f>IF(住戸分類!L5="","",住戸分類!$B5&amp;住戸分類!L5)</f>
        <v/>
      </c>
      <c r="M5" s="40" t="str">
        <f>IF(住戸分類!M5="","",住戸分類!$B5&amp;住戸分類!M5)</f>
        <v/>
      </c>
      <c r="N5" s="40" t="str">
        <f>IF(住戸分類!N5="","",住戸分類!$B5&amp;住戸分類!N5)</f>
        <v/>
      </c>
      <c r="O5" s="40" t="str">
        <f>IF(住戸分類!O5="","",住戸分類!$B5&amp;住戸分類!O5)</f>
        <v/>
      </c>
      <c r="P5" s="40" t="str">
        <f>IF(住戸分類!P5="","",住戸分類!$B5&amp;住戸分類!P5)</f>
        <v/>
      </c>
      <c r="Q5" s="41" t="str">
        <f>IF(住戸分類!Q5="","",住戸分類!$B5&amp;住戸分類!Q5)</f>
        <v/>
      </c>
      <c r="R5" s="6"/>
      <c r="S5" s="6">
        <v>1</v>
      </c>
      <c r="T5" s="772" t="str">
        <f t="shared" ref="T5:T49" si="1">AA5</f>
        <v/>
      </c>
      <c r="U5" s="772" t="str">
        <f t="shared" ref="U5:U49" si="2">AB5</f>
        <v/>
      </c>
      <c r="V5" s="772"/>
      <c r="W5" s="772" t="str">
        <f>IF(ISERROR(SMALL($T$5:$T$754,S5)),"",SMALL($T$5:$T$754,S5))</f>
        <v/>
      </c>
      <c r="X5" s="772" t="str">
        <f>VLOOKUP(W5,$T$5:$U$754,2,FALSE)</f>
        <v/>
      </c>
      <c r="Y5" s="6"/>
      <c r="Z5" s="773">
        <v>1</v>
      </c>
      <c r="AA5" s="42" t="str">
        <f>IF(C5="","",VALUE(RIGHT(C5,LEN(C5)-住戸分類!$A$5)))</f>
        <v/>
      </c>
      <c r="AB5" s="774" t="str">
        <f>IF(C5="","",LEFT(C5,住戸分類!$A$5))</f>
        <v/>
      </c>
      <c r="AC5" s="772"/>
      <c r="AD5" s="773">
        <f>Z65+1</f>
        <v>6</v>
      </c>
      <c r="AE5" s="775" t="str">
        <f>IF(C10="","",VALUE(RIGHT(C10,LEN(C10)-住戸分類!$A$10)))</f>
        <v/>
      </c>
      <c r="AF5" s="774" t="str">
        <f>IF(C10="","",LEFT(C10,住戸分類!$A$10))</f>
        <v/>
      </c>
      <c r="AG5" s="772"/>
      <c r="AH5" s="42">
        <v>11</v>
      </c>
      <c r="AI5" s="42" t="str">
        <f>IF(C15="","",VALUE(RIGHT(C15,LEN(C15)-住戸分類!$A$15)))</f>
        <v/>
      </c>
      <c r="AJ5" s="774" t="str">
        <f>IF(C15="","",LEFT(C15,住戸分類!$A$15))</f>
        <v/>
      </c>
      <c r="AK5" s="772"/>
      <c r="AL5" s="42">
        <v>16</v>
      </c>
      <c r="AM5" s="42" t="str">
        <f>IF(C20="","",VALUE(RIGHT(C20,LEN(C20)-住戸分類!$A$20)))</f>
        <v/>
      </c>
      <c r="AN5" s="774" t="str">
        <f>IF(C20="","",LEFT(C20,住戸分類!$A$20))</f>
        <v/>
      </c>
      <c r="AO5" s="772"/>
      <c r="AP5" s="776">
        <v>21</v>
      </c>
      <c r="AQ5" s="775" t="str">
        <f>IF(C25="","",VALUE(RIGHT(C25,LEN(C25)-住戸分類!$A$25)))</f>
        <v/>
      </c>
      <c r="AR5" s="774" t="str">
        <f>IF(C25="","",LEFT(C25,住戸分類!$A$25))</f>
        <v/>
      </c>
      <c r="AS5" s="772"/>
      <c r="AT5" s="776">
        <v>26</v>
      </c>
      <c r="AU5" s="42" t="str">
        <f>IF(C30="","",VALUE(RIGHT(C30,LEN(C30)-住戸分類!$A$30)))</f>
        <v/>
      </c>
      <c r="AV5" s="774" t="str">
        <f>IF(C30="","",LEFT(C30,住戸分類!$A$30))</f>
        <v/>
      </c>
      <c r="AW5" s="772"/>
      <c r="AX5" s="42">
        <v>31</v>
      </c>
      <c r="AY5" s="42" t="str">
        <f>IF(C35="","",VALUE(RIGHT(C35,LEN(C35)-住戸分類!$A$35)))</f>
        <v/>
      </c>
      <c r="AZ5" s="774" t="str">
        <f>IF(C35="","",LEFT(C35,住戸分類!$A$35))</f>
        <v/>
      </c>
      <c r="BA5" s="772"/>
      <c r="BB5" s="42">
        <v>36</v>
      </c>
      <c r="BC5" s="42" t="str">
        <f>IF(C40="","",VALUE(RIGHT(C40,LEN(C40)-住戸分類!$A$40)))</f>
        <v/>
      </c>
      <c r="BD5" s="774" t="str">
        <f>IF(C40="","",LEFT(C40,住戸分類!$A$40))</f>
        <v/>
      </c>
      <c r="BE5" s="772"/>
      <c r="BF5" s="42">
        <v>41</v>
      </c>
      <c r="BG5" s="42" t="str">
        <f>IF(C45="","",VALUE(RIGHT(C45,LEN(C45)-住戸分類!$A$45)))</f>
        <v/>
      </c>
      <c r="BH5" s="774" t="str">
        <f>IF(C45="","",LEFT(C45,住戸分類!$A$45))</f>
        <v/>
      </c>
      <c r="BI5" s="772"/>
      <c r="BJ5" s="42">
        <v>46</v>
      </c>
      <c r="BK5" s="42" t="str">
        <f>IF(C50="","",VALUE(RIGHT(C50,LEN(C50)-住戸分類!$A$50)))</f>
        <v/>
      </c>
      <c r="BL5" s="774" t="str">
        <f>IF(C50="","",LEFT(C50,住戸分類!$A$50))</f>
        <v/>
      </c>
    </row>
    <row r="6" spans="3:76">
      <c r="C6" s="43" t="str">
        <f>IF(住戸分類!C6="","",住戸分類!$B6&amp;住戸分類!C6)</f>
        <v/>
      </c>
      <c r="D6" s="44" t="str">
        <f>IF(住戸分類!D6="","",住戸分類!$B6&amp;住戸分類!D6)</f>
        <v/>
      </c>
      <c r="E6" s="44" t="str">
        <f>IF(住戸分類!E6="","",住戸分類!$B6&amp;住戸分類!E6)</f>
        <v/>
      </c>
      <c r="F6" s="44" t="str">
        <f>IF(住戸分類!F6="","",住戸分類!$B6&amp;住戸分類!F6)</f>
        <v/>
      </c>
      <c r="G6" s="44" t="str">
        <f>IF(住戸分類!G6="","",住戸分類!$B6&amp;住戸分類!G6)</f>
        <v/>
      </c>
      <c r="H6" s="44" t="str">
        <f>IF(住戸分類!H6="","",住戸分類!$B6&amp;住戸分類!H6)</f>
        <v/>
      </c>
      <c r="I6" s="44" t="str">
        <f>IF(住戸分類!I6="","",住戸分類!$B6&amp;住戸分類!I6)</f>
        <v/>
      </c>
      <c r="J6" s="44" t="str">
        <f>IF(住戸分類!J6="","",住戸分類!$B6&amp;住戸分類!J6)</f>
        <v/>
      </c>
      <c r="K6" s="44" t="str">
        <f>IF(住戸分類!K6="","",住戸分類!$B6&amp;住戸分類!K6)</f>
        <v/>
      </c>
      <c r="L6" s="44" t="str">
        <f>IF(住戸分類!L6="","",住戸分類!$B6&amp;住戸分類!L6)</f>
        <v/>
      </c>
      <c r="M6" s="44" t="str">
        <f>IF(住戸分類!M6="","",住戸分類!$B6&amp;住戸分類!M6)</f>
        <v/>
      </c>
      <c r="N6" s="44" t="str">
        <f>IF(住戸分類!N6="","",住戸分類!$B6&amp;住戸分類!N6)</f>
        <v/>
      </c>
      <c r="O6" s="44" t="str">
        <f>IF(住戸分類!O6="","",住戸分類!$B6&amp;住戸分類!O6)</f>
        <v/>
      </c>
      <c r="P6" s="44" t="str">
        <f>IF(住戸分類!P6="","",住戸分類!$B6&amp;住戸分類!P6)</f>
        <v/>
      </c>
      <c r="Q6" s="45" t="str">
        <f>IF(住戸分類!Q6="","",住戸分類!$B6&amp;住戸分類!Q6)</f>
        <v/>
      </c>
      <c r="R6" s="6"/>
      <c r="S6" s="6">
        <f>S5+1</f>
        <v>2</v>
      </c>
      <c r="T6" s="772" t="str">
        <f t="shared" si="1"/>
        <v/>
      </c>
      <c r="U6" s="772" t="str">
        <f t="shared" si="2"/>
        <v/>
      </c>
      <c r="V6" s="772"/>
      <c r="W6" s="772" t="str">
        <f t="shared" ref="W6:W69" si="3">IF(ISERROR(SMALL($T$5:$T$754,S6)),"",SMALL($T$5:$T$754,S6))</f>
        <v/>
      </c>
      <c r="X6" s="772" t="str">
        <f t="shared" ref="X6:X69" si="4">VLOOKUP(W6,$T$5:$U$754,2,FALSE)</f>
        <v/>
      </c>
      <c r="Y6" s="6"/>
      <c r="Z6" s="1618">
        <f>住戸分類!B5</f>
        <v>0</v>
      </c>
      <c r="AA6" s="777" t="str">
        <f>IF(D5="","",VALUE(RIGHT(D5,LEN(D5)-住戸分類!$A$5)))</f>
        <v/>
      </c>
      <c r="AB6" s="778" t="str">
        <f>IF(D5="","",LEFT(D5,住戸分類!$A$5))</f>
        <v/>
      </c>
      <c r="AC6" s="772"/>
      <c r="AD6" s="1618">
        <f>住戸分類!B10</f>
        <v>0</v>
      </c>
      <c r="AE6" s="772" t="str">
        <f>IF(D10="","",VALUE(RIGHT(D10,LEN(D10)-住戸分類!$A$10)))</f>
        <v/>
      </c>
      <c r="AF6" s="778" t="str">
        <f>IF(D10="","",LEFT(D10,住戸分類!$A$10))</f>
        <v/>
      </c>
      <c r="AG6" s="772"/>
      <c r="AH6" s="1624">
        <f>住戸分類!B15</f>
        <v>0</v>
      </c>
      <c r="AI6" s="777" t="str">
        <f>IF(D15="","",VALUE(RIGHT(D15,LEN(D15)-住戸分類!$A$15)))</f>
        <v/>
      </c>
      <c r="AJ6" s="778" t="str">
        <f>IF(D15="","",LEFT(D15,住戸分類!$A$15))</f>
        <v/>
      </c>
      <c r="AK6" s="772"/>
      <c r="AL6" s="1618">
        <f>住戸分類!B20</f>
        <v>0</v>
      </c>
      <c r="AM6" s="777" t="str">
        <f>IF(D20="","",VALUE(RIGHT(D20,LEN(D20)-住戸分類!$A$20)))</f>
        <v/>
      </c>
      <c r="AN6" s="778" t="str">
        <f>IF(D20="","",LEFT(D20,住戸分類!$A$20))</f>
        <v/>
      </c>
      <c r="AO6" s="772"/>
      <c r="AP6" s="1618">
        <f>住戸分類!B25</f>
        <v>0</v>
      </c>
      <c r="AQ6" s="772" t="str">
        <f>IF(D25="","",VALUE(RIGHT(D25,LEN(D25)-住戸分類!$A$25)))</f>
        <v/>
      </c>
      <c r="AR6" s="778" t="str">
        <f>IF(D25="","",LEFT(D25,住戸分類!$A$25))</f>
        <v/>
      </c>
      <c r="AS6" s="772"/>
      <c r="AT6" s="1618">
        <f>住戸分類!B30</f>
        <v>0</v>
      </c>
      <c r="AU6" s="777" t="str">
        <f>IF(D30="","",VALUE(RIGHT(D30,LEN(D30)-住戸分類!$A$30)))</f>
        <v/>
      </c>
      <c r="AV6" s="778" t="str">
        <f>IF(D30="","",LEFT(D30,住戸分類!$A$30))</f>
        <v/>
      </c>
      <c r="AW6" s="772"/>
      <c r="AX6" s="1618">
        <f>住戸分類!B35</f>
        <v>0</v>
      </c>
      <c r="AY6" s="777" t="str">
        <f>IF(D35="","",VALUE(RIGHT(D35,LEN(D35)-住戸分類!$A$35)))</f>
        <v/>
      </c>
      <c r="AZ6" s="778" t="str">
        <f>IF(D35="","",LEFT(D35,住戸分類!$A$35))</f>
        <v/>
      </c>
      <c r="BA6" s="772"/>
      <c r="BB6" s="1618">
        <f>住戸分類!B40</f>
        <v>0</v>
      </c>
      <c r="BC6" s="777" t="str">
        <f>IF(D40="","",VALUE(RIGHT(D40,LEN(D40)-住戸分類!$A$40)))</f>
        <v/>
      </c>
      <c r="BD6" s="778" t="str">
        <f>IF(D40="","",LEFT(D40,住戸分類!$A$40))</f>
        <v/>
      </c>
      <c r="BE6" s="772"/>
      <c r="BF6" s="1618">
        <f>住戸分類!B45</f>
        <v>0</v>
      </c>
      <c r="BG6" s="777" t="str">
        <f>IF(D45="","",VALUE(RIGHT(D45,LEN(D45)-住戸分類!$A$45)))</f>
        <v/>
      </c>
      <c r="BH6" s="778" t="str">
        <f>IF(D45="","",LEFT(D45,住戸分類!$A$45))</f>
        <v/>
      </c>
      <c r="BI6" s="772"/>
      <c r="BJ6" s="1618">
        <f>住戸分類!B50</f>
        <v>0</v>
      </c>
      <c r="BK6" s="777" t="str">
        <f>IF(D50="","",VALUE(RIGHT(D50,LEN(D50)-住戸分類!$A$50)))</f>
        <v/>
      </c>
      <c r="BL6" s="778" t="str">
        <f>IF(D50="","",LEFT(D50,住戸分類!$A$50))</f>
        <v/>
      </c>
    </row>
    <row r="7" spans="3:76">
      <c r="C7" s="43" t="str">
        <f>IF(住戸分類!C7="","",住戸分類!$B7&amp;住戸分類!C7)</f>
        <v/>
      </c>
      <c r="D7" s="44" t="str">
        <f>IF(住戸分類!D7="","",住戸分類!$B7&amp;住戸分類!D7)</f>
        <v/>
      </c>
      <c r="E7" s="44" t="str">
        <f>IF(住戸分類!E7="","",住戸分類!$B7&amp;住戸分類!E7)</f>
        <v/>
      </c>
      <c r="F7" s="44" t="str">
        <f>IF(住戸分類!F7="","",住戸分類!$B7&amp;住戸分類!F7)</f>
        <v/>
      </c>
      <c r="G7" s="44" t="str">
        <f>IF(住戸分類!G7="","",住戸分類!$B7&amp;住戸分類!G7)</f>
        <v/>
      </c>
      <c r="H7" s="44" t="str">
        <f>IF(住戸分類!H7="","",住戸分類!$B7&amp;住戸分類!H7)</f>
        <v/>
      </c>
      <c r="I7" s="44" t="str">
        <f>IF(住戸分類!I7="","",住戸分類!$B7&amp;住戸分類!I7)</f>
        <v/>
      </c>
      <c r="J7" s="44" t="str">
        <f>IF(住戸分類!J7="","",住戸分類!$B7&amp;住戸分類!J7)</f>
        <v/>
      </c>
      <c r="K7" s="44" t="str">
        <f>IF(住戸分類!K7="","",住戸分類!$B7&amp;住戸分類!K7)</f>
        <v/>
      </c>
      <c r="L7" s="44" t="str">
        <f>IF(住戸分類!L7="","",住戸分類!$B7&amp;住戸分類!L7)</f>
        <v/>
      </c>
      <c r="M7" s="44" t="str">
        <f>IF(住戸分類!M7="","",住戸分類!$B7&amp;住戸分類!M7)</f>
        <v/>
      </c>
      <c r="N7" s="44" t="str">
        <f>IF(住戸分類!N7="","",住戸分類!$B7&amp;住戸分類!N7)</f>
        <v/>
      </c>
      <c r="O7" s="44" t="str">
        <f>IF(住戸分類!O7="","",住戸分類!$B7&amp;住戸分類!O7)</f>
        <v/>
      </c>
      <c r="P7" s="44" t="str">
        <f>IF(住戸分類!P7="","",住戸分類!$B7&amp;住戸分類!P7)</f>
        <v/>
      </c>
      <c r="Q7" s="45" t="str">
        <f>IF(住戸分類!Q7="","",住戸分類!$B7&amp;住戸分類!Q7)</f>
        <v/>
      </c>
      <c r="R7" s="6"/>
      <c r="S7" s="6">
        <f t="shared" ref="S7:S49" si="5">S6+1</f>
        <v>3</v>
      </c>
      <c r="T7" s="772" t="str">
        <f t="shared" si="1"/>
        <v/>
      </c>
      <c r="U7" s="772" t="str">
        <f t="shared" si="2"/>
        <v/>
      </c>
      <c r="V7" s="772"/>
      <c r="W7" s="772" t="str">
        <f t="shared" si="3"/>
        <v/>
      </c>
      <c r="X7" s="772" t="str">
        <f t="shared" si="4"/>
        <v/>
      </c>
      <c r="Y7" s="6"/>
      <c r="Z7" s="1619"/>
      <c r="AA7" s="777" t="str">
        <f>IF(E5="","",VALUE(RIGHT(E5,LEN(E5)-住戸分類!$A$5)))</f>
        <v/>
      </c>
      <c r="AB7" s="778" t="str">
        <f>IF(E5="","",LEFT(E5,住戸分類!$A$5))</f>
        <v/>
      </c>
      <c r="AC7" s="772"/>
      <c r="AD7" s="1619"/>
      <c r="AE7" s="772" t="str">
        <f>IF(E10="","",VALUE(RIGHT(E10,LEN(E10)-住戸分類!$A$10)))</f>
        <v/>
      </c>
      <c r="AF7" s="778" t="str">
        <f>IF(E10="","",LEFT(E10,住戸分類!$A$10))</f>
        <v/>
      </c>
      <c r="AG7" s="772"/>
      <c r="AH7" s="1626"/>
      <c r="AI7" s="777" t="str">
        <f>IF(E15="","",VALUE(RIGHT(E15,LEN(E15)-住戸分類!$A$15)))</f>
        <v/>
      </c>
      <c r="AJ7" s="778" t="str">
        <f>IF(E15="","",LEFT(E15,住戸分類!$A$15))</f>
        <v/>
      </c>
      <c r="AK7" s="772"/>
      <c r="AL7" s="1619"/>
      <c r="AM7" s="777" t="str">
        <f>IF(E20="","",VALUE(RIGHT(E20,LEN(E20)-住戸分類!$A$20)))</f>
        <v/>
      </c>
      <c r="AN7" s="778" t="str">
        <f>IF(E20="","",LEFT(E20,住戸分類!$A$20))</f>
        <v/>
      </c>
      <c r="AO7" s="772"/>
      <c r="AP7" s="1619"/>
      <c r="AQ7" s="772" t="str">
        <f>IF(E25="","",VALUE(RIGHT(E25,LEN(E25)-住戸分類!$A$25)))</f>
        <v/>
      </c>
      <c r="AR7" s="778" t="str">
        <f>IF(E25="","",LEFT(E25,住戸分類!$A$25))</f>
        <v/>
      </c>
      <c r="AS7" s="772"/>
      <c r="AT7" s="1619"/>
      <c r="AU7" s="777" t="str">
        <f>IF(E30="","",VALUE(RIGHT(E30,LEN(E30)-住戸分類!$A$30)))</f>
        <v/>
      </c>
      <c r="AV7" s="778" t="str">
        <f>IF(E30="","",LEFT(E30,住戸分類!$A$30))</f>
        <v/>
      </c>
      <c r="AW7" s="772"/>
      <c r="AX7" s="1619"/>
      <c r="AY7" s="777" t="str">
        <f>IF(E35="","",VALUE(RIGHT(E35,LEN(E35)-住戸分類!$A$35)))</f>
        <v/>
      </c>
      <c r="AZ7" s="778" t="str">
        <f>IF(E35="","",LEFT(E35,住戸分類!$A$35))</f>
        <v/>
      </c>
      <c r="BA7" s="772"/>
      <c r="BB7" s="1619"/>
      <c r="BC7" s="777" t="str">
        <f>IF(E40="","",VALUE(RIGHT(E40,LEN(E40)-住戸分類!$A$40)))</f>
        <v/>
      </c>
      <c r="BD7" s="778" t="str">
        <f>IF(E40="","",LEFT(E40,住戸分類!$A$40))</f>
        <v/>
      </c>
      <c r="BE7" s="772"/>
      <c r="BF7" s="1619"/>
      <c r="BG7" s="777" t="str">
        <f>IF(E45="","",VALUE(RIGHT(E45,LEN(E45)-住戸分類!$A$45)))</f>
        <v/>
      </c>
      <c r="BH7" s="778" t="str">
        <f>IF(E45="","",LEFT(E45,住戸分類!$A$45))</f>
        <v/>
      </c>
      <c r="BI7" s="772"/>
      <c r="BJ7" s="1619"/>
      <c r="BK7" s="777" t="str">
        <f>IF(E50="","",VALUE(RIGHT(E50,LEN(E50)-住戸分類!$A$50)))</f>
        <v/>
      </c>
      <c r="BL7" s="778" t="str">
        <f>IF(E50="","",LEFT(E50,住戸分類!$A$50))</f>
        <v/>
      </c>
    </row>
    <row r="8" spans="3:76">
      <c r="C8" s="43" t="str">
        <f>IF(住戸分類!C8="","",住戸分類!$B8&amp;住戸分類!C8)</f>
        <v/>
      </c>
      <c r="D8" s="44" t="str">
        <f>IF(住戸分類!D8="","",住戸分類!$B8&amp;住戸分類!D8)</f>
        <v/>
      </c>
      <c r="E8" s="44" t="str">
        <f>IF(住戸分類!E8="","",住戸分類!$B8&amp;住戸分類!E8)</f>
        <v/>
      </c>
      <c r="F8" s="44" t="str">
        <f>IF(住戸分類!F8="","",住戸分類!$B8&amp;住戸分類!F8)</f>
        <v/>
      </c>
      <c r="G8" s="44" t="str">
        <f>IF(住戸分類!G8="","",住戸分類!$B8&amp;住戸分類!G8)</f>
        <v/>
      </c>
      <c r="H8" s="44" t="str">
        <f>IF(住戸分類!H8="","",住戸分類!$B8&amp;住戸分類!H8)</f>
        <v/>
      </c>
      <c r="I8" s="44" t="str">
        <f>IF(住戸分類!I8="","",住戸分類!$B8&amp;住戸分類!I8)</f>
        <v/>
      </c>
      <c r="J8" s="44" t="str">
        <f>IF(住戸分類!J8="","",住戸分類!$B8&amp;住戸分類!J8)</f>
        <v/>
      </c>
      <c r="K8" s="44" t="str">
        <f>IF(住戸分類!K8="","",住戸分類!$B8&amp;住戸分類!K8)</f>
        <v/>
      </c>
      <c r="L8" s="44" t="str">
        <f>IF(住戸分類!L8="","",住戸分類!$B8&amp;住戸分類!L8)</f>
        <v/>
      </c>
      <c r="M8" s="44" t="str">
        <f>IF(住戸分類!M8="","",住戸分類!$B8&amp;住戸分類!M8)</f>
        <v/>
      </c>
      <c r="N8" s="44" t="str">
        <f>IF(住戸分類!N8="","",住戸分類!$B8&amp;住戸分類!N8)</f>
        <v/>
      </c>
      <c r="O8" s="44" t="str">
        <f>IF(住戸分類!O8="","",住戸分類!$B8&amp;住戸分類!O8)</f>
        <v/>
      </c>
      <c r="P8" s="44" t="str">
        <f>IF(住戸分類!P8="","",住戸分類!$B8&amp;住戸分類!P8)</f>
        <v/>
      </c>
      <c r="Q8" s="45" t="str">
        <f>IF(住戸分類!Q8="","",住戸分類!$B8&amp;住戸分類!Q8)</f>
        <v/>
      </c>
      <c r="R8" s="6"/>
      <c r="S8" s="6">
        <f t="shared" si="5"/>
        <v>4</v>
      </c>
      <c r="T8" s="772" t="str">
        <f t="shared" si="1"/>
        <v/>
      </c>
      <c r="U8" s="772" t="str">
        <f t="shared" si="2"/>
        <v/>
      </c>
      <c r="V8" s="772"/>
      <c r="W8" s="772" t="str">
        <f t="shared" si="3"/>
        <v/>
      </c>
      <c r="X8" s="772" t="str">
        <f t="shared" si="4"/>
        <v/>
      </c>
      <c r="Y8" s="6"/>
      <c r="Z8" s="1619"/>
      <c r="AA8" s="777" t="str">
        <f>IF(F5="","",VALUE(RIGHT(F5,LEN(F5)-住戸分類!$A$5)))</f>
        <v/>
      </c>
      <c r="AB8" s="778" t="str">
        <f>IF(F5="","",LEFT(F5,住戸分類!$A$5))</f>
        <v/>
      </c>
      <c r="AC8" s="772"/>
      <c r="AD8" s="1619"/>
      <c r="AE8" s="772" t="str">
        <f>IF(F10="","",VALUE(RIGHT(F10,LEN(F10)-住戸分類!$A$10)))</f>
        <v/>
      </c>
      <c r="AF8" s="778" t="str">
        <f>IF(F10="","",LEFT(F10,住戸分類!$A$10))</f>
        <v/>
      </c>
      <c r="AG8" s="772"/>
      <c r="AH8" s="1626"/>
      <c r="AI8" s="777" t="str">
        <f>IF(F15="","",VALUE(RIGHT(F15,LEN(F15)-住戸分類!$A$15)))</f>
        <v/>
      </c>
      <c r="AJ8" s="778" t="str">
        <f>IF(F15="","",LEFT(F15,住戸分類!$A$15))</f>
        <v/>
      </c>
      <c r="AK8" s="772"/>
      <c r="AL8" s="1619"/>
      <c r="AM8" s="777" t="str">
        <f>IF(F20="","",VALUE(RIGHT(F20,LEN(F20)-住戸分類!$A$20)))</f>
        <v/>
      </c>
      <c r="AN8" s="778" t="str">
        <f>IF(F20="","",LEFT(F20,住戸分類!$A$20))</f>
        <v/>
      </c>
      <c r="AO8" s="772"/>
      <c r="AP8" s="1619"/>
      <c r="AQ8" s="772" t="str">
        <f>IF(F25="","",VALUE(RIGHT(F25,LEN(F25)-住戸分類!$A$25)))</f>
        <v/>
      </c>
      <c r="AR8" s="778" t="str">
        <f>IF(F25="","",LEFT(F25,住戸分類!$A$25))</f>
        <v/>
      </c>
      <c r="AS8" s="772"/>
      <c r="AT8" s="1619"/>
      <c r="AU8" s="777" t="str">
        <f>IF(F30="","",VALUE(RIGHT(F30,LEN(F30)-住戸分類!$A$30)))</f>
        <v/>
      </c>
      <c r="AV8" s="778" t="str">
        <f>IF(F30="","",LEFT(F30,住戸分類!$A$30))</f>
        <v/>
      </c>
      <c r="AW8" s="772"/>
      <c r="AX8" s="1619"/>
      <c r="AY8" s="777" t="str">
        <f>IF(F35="","",VALUE(RIGHT(F35,LEN(F35)-住戸分類!$A$35)))</f>
        <v/>
      </c>
      <c r="AZ8" s="778" t="str">
        <f>IF(F35="","",LEFT(F35,住戸分類!$A$35))</f>
        <v/>
      </c>
      <c r="BA8" s="772"/>
      <c r="BB8" s="1619"/>
      <c r="BC8" s="777" t="str">
        <f>IF(F40="","",VALUE(RIGHT(F40,LEN(F40)-住戸分類!$A$40)))</f>
        <v/>
      </c>
      <c r="BD8" s="778" t="str">
        <f>IF(F40="","",LEFT(F40,住戸分類!$A$40))</f>
        <v/>
      </c>
      <c r="BE8" s="772"/>
      <c r="BF8" s="1619"/>
      <c r="BG8" s="777" t="str">
        <f>IF(F45="","",VALUE(RIGHT(F45,LEN(F45)-住戸分類!$A$45)))</f>
        <v/>
      </c>
      <c r="BH8" s="778" t="str">
        <f>IF(F45="","",LEFT(F45,住戸分類!$A$45))</f>
        <v/>
      </c>
      <c r="BI8" s="772"/>
      <c r="BJ8" s="1619"/>
      <c r="BK8" s="777" t="str">
        <f>IF(F50="","",VALUE(RIGHT(F50,LEN(F50)-住戸分類!$A$50)))</f>
        <v/>
      </c>
      <c r="BL8" s="778" t="str">
        <f>IF(F50="","",LEFT(F50,住戸分類!$A$50))</f>
        <v/>
      </c>
    </row>
    <row r="9" spans="3:76">
      <c r="C9" s="46" t="str">
        <f>IF(住戸分類!C9="","",住戸分類!$B9&amp;住戸分類!C9)</f>
        <v/>
      </c>
      <c r="D9" s="44" t="str">
        <f>IF(住戸分類!D9="","",住戸分類!$B9&amp;住戸分類!D9)</f>
        <v/>
      </c>
      <c r="E9" s="44" t="str">
        <f>IF(住戸分類!E9="","",住戸分類!$B9&amp;住戸分類!E9)</f>
        <v/>
      </c>
      <c r="F9" s="44" t="str">
        <f>IF(住戸分類!F9="","",住戸分類!$B9&amp;住戸分類!F9)</f>
        <v/>
      </c>
      <c r="G9" s="44" t="str">
        <f>IF(住戸分類!G9="","",住戸分類!$B9&amp;住戸分類!G9)</f>
        <v/>
      </c>
      <c r="H9" s="44" t="str">
        <f>IF(住戸分類!H9="","",住戸分類!$B9&amp;住戸分類!H9)</f>
        <v/>
      </c>
      <c r="I9" s="44" t="str">
        <f>IF(住戸分類!I9="","",住戸分類!$B9&amp;住戸分類!I9)</f>
        <v/>
      </c>
      <c r="J9" s="44" t="str">
        <f>IF(住戸分類!J9="","",住戸分類!$B9&amp;住戸分類!J9)</f>
        <v/>
      </c>
      <c r="K9" s="44" t="str">
        <f>IF(住戸分類!K9="","",住戸分類!$B9&amp;住戸分類!K9)</f>
        <v/>
      </c>
      <c r="L9" s="44" t="str">
        <f>IF(住戸分類!L9="","",住戸分類!$B9&amp;住戸分類!L9)</f>
        <v/>
      </c>
      <c r="M9" s="44" t="str">
        <f>IF(住戸分類!M9="","",住戸分類!$B9&amp;住戸分類!M9)</f>
        <v/>
      </c>
      <c r="N9" s="44" t="str">
        <f>IF(住戸分類!N9="","",住戸分類!$B9&amp;住戸分類!N9)</f>
        <v/>
      </c>
      <c r="O9" s="44" t="str">
        <f>IF(住戸分類!O9="","",住戸分類!$B9&amp;住戸分類!O9)</f>
        <v/>
      </c>
      <c r="P9" s="44" t="str">
        <f>IF(住戸分類!P9="","",住戸分類!$B9&amp;住戸分類!P9)</f>
        <v/>
      </c>
      <c r="Q9" s="45" t="str">
        <f>IF(住戸分類!Q9="","",住戸分類!$B9&amp;住戸分類!Q9)</f>
        <v/>
      </c>
      <c r="R9" s="6"/>
      <c r="S9" s="6">
        <f t="shared" si="5"/>
        <v>5</v>
      </c>
      <c r="T9" s="772" t="str">
        <f t="shared" si="1"/>
        <v/>
      </c>
      <c r="U9" s="772" t="str">
        <f t="shared" si="2"/>
        <v/>
      </c>
      <c r="V9" s="772"/>
      <c r="W9" s="772" t="str">
        <f t="shared" si="3"/>
        <v/>
      </c>
      <c r="X9" s="772" t="str">
        <f t="shared" si="4"/>
        <v/>
      </c>
      <c r="Y9" s="6"/>
      <c r="Z9" s="1619"/>
      <c r="AA9" s="777" t="str">
        <f>IF(G5="","",VALUE(RIGHT(G5,LEN(G5)-住戸分類!$A$5)))</f>
        <v/>
      </c>
      <c r="AB9" s="778" t="str">
        <f>IF(G5="","",LEFT(G5,住戸分類!$A$5))</f>
        <v/>
      </c>
      <c r="AC9" s="772"/>
      <c r="AD9" s="1619"/>
      <c r="AE9" s="772" t="str">
        <f>IF(G10="","",VALUE(RIGHT(G10,LEN(G10)-住戸分類!$A$10)))</f>
        <v/>
      </c>
      <c r="AF9" s="778" t="str">
        <f>IF(G10="","",LEFT(G10,住戸分類!$A$10))</f>
        <v/>
      </c>
      <c r="AG9" s="772"/>
      <c r="AH9" s="1626"/>
      <c r="AI9" s="777" t="str">
        <f>IF(G15="","",VALUE(RIGHT(G15,LEN(G15)-住戸分類!$A$15)))</f>
        <v/>
      </c>
      <c r="AJ9" s="778" t="str">
        <f>IF(G15="","",LEFT(G15,住戸分類!$A$15))</f>
        <v/>
      </c>
      <c r="AK9" s="772"/>
      <c r="AL9" s="1619"/>
      <c r="AM9" s="777" t="str">
        <f>IF(G20="","",VALUE(RIGHT(G20,LEN(G20)-住戸分類!$A$20)))</f>
        <v/>
      </c>
      <c r="AN9" s="778" t="str">
        <f>IF(G20="","",LEFT(G20,住戸分類!$A$20))</f>
        <v/>
      </c>
      <c r="AO9" s="772"/>
      <c r="AP9" s="1619"/>
      <c r="AQ9" s="772" t="str">
        <f>IF(G25="","",VALUE(RIGHT(G25,LEN(G25)-住戸分類!$A$25)))</f>
        <v/>
      </c>
      <c r="AR9" s="778" t="str">
        <f>IF(G25="","",LEFT(G25,住戸分類!$A$25))</f>
        <v/>
      </c>
      <c r="AS9" s="772"/>
      <c r="AT9" s="1619"/>
      <c r="AU9" s="777" t="str">
        <f>IF(G30="","",VALUE(RIGHT(G30,LEN(G30)-住戸分類!$A$30)))</f>
        <v/>
      </c>
      <c r="AV9" s="778" t="str">
        <f>IF(G30="","",LEFT(G30,住戸分類!$A$30))</f>
        <v/>
      </c>
      <c r="AW9" s="772"/>
      <c r="AX9" s="1619"/>
      <c r="AY9" s="777" t="str">
        <f>IF(G35="","",VALUE(RIGHT(G35,LEN(G35)-住戸分類!$A$35)))</f>
        <v/>
      </c>
      <c r="AZ9" s="778" t="str">
        <f>IF(G35="","",LEFT(G35,住戸分類!$A$35))</f>
        <v/>
      </c>
      <c r="BA9" s="772"/>
      <c r="BB9" s="1619"/>
      <c r="BC9" s="777" t="str">
        <f>IF(G40="","",VALUE(RIGHT(G40,LEN(G40)-住戸分類!$A$40)))</f>
        <v/>
      </c>
      <c r="BD9" s="778" t="str">
        <f>IF(G40="","",LEFT(G40,住戸分類!$A$40))</f>
        <v/>
      </c>
      <c r="BE9" s="772"/>
      <c r="BF9" s="1619"/>
      <c r="BG9" s="777" t="str">
        <f>IF(G45="","",VALUE(RIGHT(G45,LEN(G45)-住戸分類!$A$45)))</f>
        <v/>
      </c>
      <c r="BH9" s="778" t="str">
        <f>IF(G45="","",LEFT(G45,住戸分類!$A$45))</f>
        <v/>
      </c>
      <c r="BI9" s="772"/>
      <c r="BJ9" s="1619"/>
      <c r="BK9" s="777" t="str">
        <f>IF(G50="","",VALUE(RIGHT(G50,LEN(G50)-住戸分類!$A$50)))</f>
        <v/>
      </c>
      <c r="BL9" s="778" t="str">
        <f>IF(G50="","",LEFT(G50,住戸分類!$A$50))</f>
        <v/>
      </c>
    </row>
    <row r="10" spans="3:76">
      <c r="C10" s="43" t="str">
        <f>IF(住戸分類!C10="","",住戸分類!$B10&amp;住戸分類!C10)</f>
        <v/>
      </c>
      <c r="D10" s="44" t="str">
        <f>IF(住戸分類!D10="","",住戸分類!$B10&amp;住戸分類!D10)</f>
        <v/>
      </c>
      <c r="E10" s="44" t="str">
        <f>IF(住戸分類!E10="","",住戸分類!$B10&amp;住戸分類!E10)</f>
        <v/>
      </c>
      <c r="F10" s="44" t="str">
        <f>IF(住戸分類!F10="","",住戸分類!$B10&amp;住戸分類!F10)</f>
        <v/>
      </c>
      <c r="G10" s="44" t="str">
        <f>IF(住戸分類!G10="","",住戸分類!$B10&amp;住戸分類!G10)</f>
        <v/>
      </c>
      <c r="H10" s="44" t="str">
        <f>IF(住戸分類!H10="","",住戸分類!$B10&amp;住戸分類!H10)</f>
        <v/>
      </c>
      <c r="I10" s="44" t="str">
        <f>IF(住戸分類!I10="","",住戸分類!$B10&amp;住戸分類!I10)</f>
        <v/>
      </c>
      <c r="J10" s="44" t="str">
        <f>IF(住戸分類!J10="","",住戸分類!$B10&amp;住戸分類!J10)</f>
        <v/>
      </c>
      <c r="K10" s="44" t="str">
        <f>IF(住戸分類!K10="","",住戸分類!$B10&amp;住戸分類!K10)</f>
        <v/>
      </c>
      <c r="L10" s="44" t="str">
        <f>IF(住戸分類!L10="","",住戸分類!$B10&amp;住戸分類!L10)</f>
        <v/>
      </c>
      <c r="M10" s="44" t="str">
        <f>IF(住戸分類!M10="","",住戸分類!$B10&amp;住戸分類!M10)</f>
        <v/>
      </c>
      <c r="N10" s="44" t="str">
        <f>IF(住戸分類!N10="","",住戸分類!$B10&amp;住戸分類!N10)</f>
        <v/>
      </c>
      <c r="O10" s="44" t="str">
        <f>IF(住戸分類!O10="","",住戸分類!$B10&amp;住戸分類!O10)</f>
        <v/>
      </c>
      <c r="P10" s="44" t="str">
        <f>IF(住戸分類!P10="","",住戸分類!$B10&amp;住戸分類!P10)</f>
        <v/>
      </c>
      <c r="Q10" s="45" t="str">
        <f>IF(住戸分類!Q10="","",住戸分類!$B10&amp;住戸分類!Q10)</f>
        <v/>
      </c>
      <c r="R10" s="6"/>
      <c r="S10" s="6">
        <f t="shared" si="5"/>
        <v>6</v>
      </c>
      <c r="T10" s="772" t="str">
        <f t="shared" si="1"/>
        <v/>
      </c>
      <c r="U10" s="772" t="str">
        <f t="shared" si="2"/>
        <v/>
      </c>
      <c r="V10" s="772"/>
      <c r="W10" s="772" t="str">
        <f t="shared" si="3"/>
        <v/>
      </c>
      <c r="X10" s="772" t="str">
        <f t="shared" si="4"/>
        <v/>
      </c>
      <c r="Y10" s="6"/>
      <c r="Z10" s="1619"/>
      <c r="AA10" s="777" t="str">
        <f>IF(H5="","",VALUE(RIGHT(H5,LEN(H5)-住戸分類!$A$5)))</f>
        <v/>
      </c>
      <c r="AB10" s="778" t="str">
        <f>IF(H5="","",LEFT(H5,住戸分類!$A$5))</f>
        <v/>
      </c>
      <c r="AC10" s="772"/>
      <c r="AD10" s="1619"/>
      <c r="AE10" s="772" t="str">
        <f>IF(H10="","",VALUE(RIGHT(H10,LEN(H10)-住戸分類!$A$10)))</f>
        <v/>
      </c>
      <c r="AF10" s="778" t="str">
        <f>IF(H10="","",LEFT(H10,住戸分類!$A$10))</f>
        <v/>
      </c>
      <c r="AG10" s="772"/>
      <c r="AH10" s="1626"/>
      <c r="AI10" s="777" t="str">
        <f>IF(H15="","",VALUE(RIGHT(H15,LEN(H15)-住戸分類!$A$15)))</f>
        <v/>
      </c>
      <c r="AJ10" s="778" t="str">
        <f>IF(H15="","",LEFT(H15,住戸分類!$A$15))</f>
        <v/>
      </c>
      <c r="AK10" s="772"/>
      <c r="AL10" s="1619"/>
      <c r="AM10" s="777" t="str">
        <f>IF(H20="","",VALUE(RIGHT(H20,LEN(H20)-住戸分類!$A$20)))</f>
        <v/>
      </c>
      <c r="AN10" s="778" t="str">
        <f>IF(H20="","",LEFT(H20,住戸分類!$A$20))</f>
        <v/>
      </c>
      <c r="AO10" s="772"/>
      <c r="AP10" s="1619"/>
      <c r="AQ10" s="772" t="str">
        <f>IF(H25="","",VALUE(RIGHT(H25,LEN(H25)-住戸分類!$A$25)))</f>
        <v/>
      </c>
      <c r="AR10" s="778" t="str">
        <f>IF(H25="","",LEFT(H25,住戸分類!$A$25))</f>
        <v/>
      </c>
      <c r="AS10" s="772"/>
      <c r="AT10" s="1619"/>
      <c r="AU10" s="777" t="str">
        <f>IF(H30="","",VALUE(RIGHT(H30,LEN(H30)-住戸分類!$A$30)))</f>
        <v/>
      </c>
      <c r="AV10" s="778" t="str">
        <f>IF(H30="","",LEFT(H30,住戸分類!$A$30))</f>
        <v/>
      </c>
      <c r="AW10" s="772"/>
      <c r="AX10" s="1619"/>
      <c r="AY10" s="777" t="str">
        <f>IF(H35="","",VALUE(RIGHT(H35,LEN(H35)-住戸分類!$A$35)))</f>
        <v/>
      </c>
      <c r="AZ10" s="778" t="str">
        <f>IF(H35="","",LEFT(H35,住戸分類!$A$35))</f>
        <v/>
      </c>
      <c r="BA10" s="772"/>
      <c r="BB10" s="1619"/>
      <c r="BC10" s="777" t="str">
        <f>IF(H40="","",VALUE(RIGHT(H40,LEN(H40)-住戸分類!$A$40)))</f>
        <v/>
      </c>
      <c r="BD10" s="778" t="str">
        <f>IF(H40="","",LEFT(H40,住戸分類!$A$40))</f>
        <v/>
      </c>
      <c r="BE10" s="772"/>
      <c r="BF10" s="1619"/>
      <c r="BG10" s="777" t="str">
        <f>IF(H45="","",VALUE(RIGHT(H45,LEN(H45)-住戸分類!$A$45)))</f>
        <v/>
      </c>
      <c r="BH10" s="778" t="str">
        <f>IF(H45="","",LEFT(H45,住戸分類!$A$45))</f>
        <v/>
      </c>
      <c r="BI10" s="772"/>
      <c r="BJ10" s="1619"/>
      <c r="BK10" s="777" t="str">
        <f>IF(H50="","",VALUE(RIGHT(H50,LEN(H50)-住戸分類!$A$50)))</f>
        <v/>
      </c>
      <c r="BL10" s="778" t="str">
        <f>IF(H50="","",LEFT(H50,住戸分類!$A$50))</f>
        <v/>
      </c>
    </row>
    <row r="11" spans="3:76">
      <c r="C11" s="43" t="str">
        <f>IF(住戸分類!C11="","",住戸分類!$B11&amp;住戸分類!C11)</f>
        <v/>
      </c>
      <c r="D11" s="44" t="str">
        <f>IF(住戸分類!D11="","",住戸分類!$B11&amp;住戸分類!D11)</f>
        <v/>
      </c>
      <c r="E11" s="44" t="str">
        <f>IF(住戸分類!E11="","",住戸分類!$B11&amp;住戸分類!E11)</f>
        <v/>
      </c>
      <c r="F11" s="44" t="str">
        <f>IF(住戸分類!F11="","",住戸分類!$B11&amp;住戸分類!F11)</f>
        <v/>
      </c>
      <c r="G11" s="44" t="str">
        <f>IF(住戸分類!G11="","",住戸分類!$B11&amp;住戸分類!G11)</f>
        <v/>
      </c>
      <c r="H11" s="44" t="str">
        <f>IF(住戸分類!H11="","",住戸分類!$B11&amp;住戸分類!H11)</f>
        <v/>
      </c>
      <c r="I11" s="44" t="str">
        <f>IF(住戸分類!I11="","",住戸分類!$B11&amp;住戸分類!I11)</f>
        <v/>
      </c>
      <c r="J11" s="44" t="str">
        <f>IF(住戸分類!J11="","",住戸分類!$B11&amp;住戸分類!J11)</f>
        <v/>
      </c>
      <c r="K11" s="44" t="str">
        <f>IF(住戸分類!K11="","",住戸分類!$B11&amp;住戸分類!K11)</f>
        <v/>
      </c>
      <c r="L11" s="44" t="str">
        <f>IF(住戸分類!L11="","",住戸分類!$B11&amp;住戸分類!L11)</f>
        <v/>
      </c>
      <c r="M11" s="44" t="str">
        <f>IF(住戸分類!M11="","",住戸分類!$B11&amp;住戸分類!M11)</f>
        <v/>
      </c>
      <c r="N11" s="44" t="str">
        <f>IF(住戸分類!N11="","",住戸分類!$B11&amp;住戸分類!N11)</f>
        <v/>
      </c>
      <c r="O11" s="44" t="str">
        <f>IF(住戸分類!O11="","",住戸分類!$B11&amp;住戸分類!O11)</f>
        <v/>
      </c>
      <c r="P11" s="44" t="str">
        <f>IF(住戸分類!P11="","",住戸分類!$B11&amp;住戸分類!P11)</f>
        <v/>
      </c>
      <c r="Q11" s="45" t="str">
        <f>IF(住戸分類!Q11="","",住戸分類!$B11&amp;住戸分類!Q11)</f>
        <v/>
      </c>
      <c r="R11" s="6"/>
      <c r="S11" s="6">
        <f t="shared" si="5"/>
        <v>7</v>
      </c>
      <c r="T11" s="772" t="str">
        <f t="shared" si="1"/>
        <v/>
      </c>
      <c r="U11" s="772" t="str">
        <f t="shared" si="2"/>
        <v/>
      </c>
      <c r="V11" s="772"/>
      <c r="W11" s="772" t="str">
        <f t="shared" si="3"/>
        <v/>
      </c>
      <c r="X11" s="772" t="str">
        <f t="shared" si="4"/>
        <v/>
      </c>
      <c r="Y11" s="6"/>
      <c r="Z11" s="1619"/>
      <c r="AA11" s="777" t="str">
        <f>IF(I5="","",VALUE(RIGHT(I5,LEN(I5)-住戸分類!$A$5)))</f>
        <v/>
      </c>
      <c r="AB11" s="778" t="str">
        <f>IF(I5="","",LEFT(I5,住戸分類!$A$5))</f>
        <v/>
      </c>
      <c r="AC11" s="772"/>
      <c r="AD11" s="1619"/>
      <c r="AE11" s="772" t="str">
        <f>IF(I10="","",VALUE(RIGHT(I10,LEN(I10)-住戸分類!$A$10)))</f>
        <v/>
      </c>
      <c r="AF11" s="778" t="str">
        <f>IF(I10="","",LEFT(I10,住戸分類!$A$10))</f>
        <v/>
      </c>
      <c r="AG11" s="772"/>
      <c r="AH11" s="1626"/>
      <c r="AI11" s="777" t="str">
        <f>IF(I15="","",VALUE(RIGHT(I15,LEN(I15)-住戸分類!$A$15)))</f>
        <v/>
      </c>
      <c r="AJ11" s="778" t="str">
        <f>IF(I15="","",LEFT(I15,住戸分類!$A$15))</f>
        <v/>
      </c>
      <c r="AK11" s="772"/>
      <c r="AL11" s="1619"/>
      <c r="AM11" s="777" t="str">
        <f>IF(I20="","",VALUE(RIGHT(I20,LEN(I20)-住戸分類!$A$20)))</f>
        <v/>
      </c>
      <c r="AN11" s="778" t="str">
        <f>IF(I20="","",LEFT(I20,住戸分類!$A$20))</f>
        <v/>
      </c>
      <c r="AO11" s="772"/>
      <c r="AP11" s="1619"/>
      <c r="AQ11" s="772" t="str">
        <f>IF(I25="","",VALUE(RIGHT(I25,LEN(I25)-住戸分類!$A$25)))</f>
        <v/>
      </c>
      <c r="AR11" s="778" t="str">
        <f>IF(I25="","",LEFT(I25,住戸分類!$A$25))</f>
        <v/>
      </c>
      <c r="AS11" s="772"/>
      <c r="AT11" s="1619"/>
      <c r="AU11" s="777" t="str">
        <f>IF(I30="","",VALUE(RIGHT(I30,LEN(I30)-住戸分類!$A$30)))</f>
        <v/>
      </c>
      <c r="AV11" s="778" t="str">
        <f>IF(I30="","",LEFT(I30,住戸分類!$A$30))</f>
        <v/>
      </c>
      <c r="AW11" s="772"/>
      <c r="AX11" s="1619"/>
      <c r="AY11" s="777" t="str">
        <f>IF(I35="","",VALUE(RIGHT(I35,LEN(I35)-住戸分類!$A$35)))</f>
        <v/>
      </c>
      <c r="AZ11" s="778" t="str">
        <f>IF(I35="","",LEFT(I35,住戸分類!$A$35))</f>
        <v/>
      </c>
      <c r="BA11" s="772"/>
      <c r="BB11" s="1619"/>
      <c r="BC11" s="777" t="str">
        <f>IF(I40="","",VALUE(RIGHT(I40,LEN(I40)-住戸分類!$A$40)))</f>
        <v/>
      </c>
      <c r="BD11" s="778" t="str">
        <f>IF(I40="","",LEFT(I40,住戸分類!$A$40))</f>
        <v/>
      </c>
      <c r="BE11" s="772"/>
      <c r="BF11" s="1619"/>
      <c r="BG11" s="777" t="str">
        <f>IF(I45="","",VALUE(RIGHT(I45,LEN(I45)-住戸分類!$A$45)))</f>
        <v/>
      </c>
      <c r="BH11" s="778" t="str">
        <f>IF(I45="","",LEFT(I45,住戸分類!$A$45))</f>
        <v/>
      </c>
      <c r="BI11" s="772"/>
      <c r="BJ11" s="1619"/>
      <c r="BK11" s="777" t="str">
        <f>IF(I50="","",VALUE(RIGHT(I50,LEN(I50)-住戸分類!$A$50)))</f>
        <v/>
      </c>
      <c r="BL11" s="778" t="str">
        <f>IF(I50="","",LEFT(I50,住戸分類!$A$50))</f>
        <v/>
      </c>
    </row>
    <row r="12" spans="3:76">
      <c r="C12" s="43" t="str">
        <f>IF(住戸分類!C12="","",住戸分類!$B12&amp;住戸分類!C12)</f>
        <v/>
      </c>
      <c r="D12" s="44" t="str">
        <f>IF(住戸分類!D12="","",住戸分類!$B12&amp;住戸分類!D12)</f>
        <v/>
      </c>
      <c r="E12" s="44" t="str">
        <f>IF(住戸分類!E12="","",住戸分類!$B12&amp;住戸分類!E12)</f>
        <v/>
      </c>
      <c r="F12" s="44" t="str">
        <f>IF(住戸分類!F12="","",住戸分類!$B12&amp;住戸分類!F12)</f>
        <v/>
      </c>
      <c r="G12" s="44" t="str">
        <f>IF(住戸分類!G12="","",住戸分類!$B12&amp;住戸分類!G12)</f>
        <v/>
      </c>
      <c r="H12" s="44" t="str">
        <f>IF(住戸分類!H12="","",住戸分類!$B12&amp;住戸分類!H12)</f>
        <v/>
      </c>
      <c r="I12" s="44" t="str">
        <f>IF(住戸分類!I12="","",住戸分類!$B12&amp;住戸分類!I12)</f>
        <v/>
      </c>
      <c r="J12" s="44" t="str">
        <f>IF(住戸分類!J12="","",住戸分類!$B12&amp;住戸分類!J12)</f>
        <v/>
      </c>
      <c r="K12" s="44" t="str">
        <f>IF(住戸分類!K12="","",住戸分類!$B12&amp;住戸分類!K12)</f>
        <v/>
      </c>
      <c r="L12" s="44" t="str">
        <f>IF(住戸分類!L12="","",住戸分類!$B12&amp;住戸分類!L12)</f>
        <v/>
      </c>
      <c r="M12" s="44" t="str">
        <f>IF(住戸分類!M12="","",住戸分類!$B12&amp;住戸分類!M12)</f>
        <v/>
      </c>
      <c r="N12" s="44" t="str">
        <f>IF(住戸分類!N12="","",住戸分類!$B12&amp;住戸分類!N12)</f>
        <v/>
      </c>
      <c r="O12" s="44" t="str">
        <f>IF(住戸分類!O12="","",住戸分類!$B12&amp;住戸分類!O12)</f>
        <v/>
      </c>
      <c r="P12" s="44" t="str">
        <f>IF(住戸分類!P12="","",住戸分類!$B12&amp;住戸分類!P12)</f>
        <v/>
      </c>
      <c r="Q12" s="45" t="str">
        <f>IF(住戸分類!Q12="","",住戸分類!$B12&amp;住戸分類!Q12)</f>
        <v/>
      </c>
      <c r="R12" s="6"/>
      <c r="S12" s="6">
        <f t="shared" si="5"/>
        <v>8</v>
      </c>
      <c r="T12" s="772" t="str">
        <f t="shared" si="1"/>
        <v/>
      </c>
      <c r="U12" s="772" t="str">
        <f t="shared" si="2"/>
        <v/>
      </c>
      <c r="V12" s="772"/>
      <c r="W12" s="772" t="str">
        <f t="shared" si="3"/>
        <v/>
      </c>
      <c r="X12" s="772" t="str">
        <f t="shared" si="4"/>
        <v/>
      </c>
      <c r="Y12" s="6"/>
      <c r="Z12" s="1619"/>
      <c r="AA12" s="777" t="str">
        <f>IF(J5="","",VALUE(RIGHT(J5,LEN(J5)-住戸分類!$A$5)))</f>
        <v/>
      </c>
      <c r="AB12" s="778" t="str">
        <f>IF(J5="","",LEFT(J5,住戸分類!$A$5))</f>
        <v/>
      </c>
      <c r="AC12" s="772"/>
      <c r="AD12" s="1619"/>
      <c r="AE12" s="772" t="str">
        <f>IF(J10="","",VALUE(RIGHT(J10,LEN(J10)-住戸分類!$A$10)))</f>
        <v/>
      </c>
      <c r="AF12" s="778" t="str">
        <f>IF(J10="","",LEFT(J10,住戸分類!$A$10))</f>
        <v/>
      </c>
      <c r="AG12" s="772"/>
      <c r="AH12" s="1626"/>
      <c r="AI12" s="777" t="str">
        <f>IF(J15="","",VALUE(RIGHT(J15,LEN(J15)-住戸分類!$A$15)))</f>
        <v/>
      </c>
      <c r="AJ12" s="778" t="str">
        <f>IF(J15="","",LEFT(J15,住戸分類!$A$15))</f>
        <v/>
      </c>
      <c r="AK12" s="772"/>
      <c r="AL12" s="1619"/>
      <c r="AM12" s="777" t="str">
        <f>IF(J20="","",VALUE(RIGHT(J20,LEN(J20)-住戸分類!$A$20)))</f>
        <v/>
      </c>
      <c r="AN12" s="778" t="str">
        <f>IF(J20="","",LEFT(J20,住戸分類!$A$20))</f>
        <v/>
      </c>
      <c r="AO12" s="772"/>
      <c r="AP12" s="1619"/>
      <c r="AQ12" s="772" t="str">
        <f>IF(J25="","",VALUE(RIGHT(J25,LEN(J25)-住戸分類!$A$25)))</f>
        <v/>
      </c>
      <c r="AR12" s="778" t="str">
        <f>IF(J25="","",LEFT(J25,住戸分類!$A$25))</f>
        <v/>
      </c>
      <c r="AS12" s="772"/>
      <c r="AT12" s="1619"/>
      <c r="AU12" s="777" t="str">
        <f>IF(J30="","",VALUE(RIGHT(J30,LEN(J30)-住戸分類!$A$30)))</f>
        <v/>
      </c>
      <c r="AV12" s="778" t="str">
        <f>IF(J30="","",LEFT(J30,住戸分類!$A$30))</f>
        <v/>
      </c>
      <c r="AW12" s="772"/>
      <c r="AX12" s="1619"/>
      <c r="AY12" s="777" t="str">
        <f>IF(J35="","",VALUE(RIGHT(J35,LEN(J35)-住戸分類!$A$35)))</f>
        <v/>
      </c>
      <c r="AZ12" s="778" t="str">
        <f>IF(J35="","",LEFT(J35,住戸分類!$A$35))</f>
        <v/>
      </c>
      <c r="BA12" s="772"/>
      <c r="BB12" s="1619"/>
      <c r="BC12" s="777" t="str">
        <f>IF(J40="","",VALUE(RIGHT(J40,LEN(J40)-住戸分類!$A$40)))</f>
        <v/>
      </c>
      <c r="BD12" s="778" t="str">
        <f>IF(J40="","",LEFT(J40,住戸分類!$A$40))</f>
        <v/>
      </c>
      <c r="BE12" s="772"/>
      <c r="BF12" s="1619"/>
      <c r="BG12" s="777" t="str">
        <f>IF(J45="","",VALUE(RIGHT(J45,LEN(J45)-住戸分類!$A$45)))</f>
        <v/>
      </c>
      <c r="BH12" s="778" t="str">
        <f>IF(J45="","",LEFT(J45,住戸分類!$A$45))</f>
        <v/>
      </c>
      <c r="BI12" s="772"/>
      <c r="BJ12" s="1619"/>
      <c r="BK12" s="777" t="str">
        <f>IF(J50="","",VALUE(RIGHT(J50,LEN(J50)-住戸分類!$A$50)))</f>
        <v/>
      </c>
      <c r="BL12" s="778" t="str">
        <f>IF(J50="","",LEFT(J50,住戸分類!$A$50))</f>
        <v/>
      </c>
    </row>
    <row r="13" spans="3:76">
      <c r="C13" s="43" t="str">
        <f>IF(住戸分類!C13="","",住戸分類!$B13&amp;住戸分類!C13)</f>
        <v/>
      </c>
      <c r="D13" s="44" t="str">
        <f>IF(住戸分類!D13="","",住戸分類!$B13&amp;住戸分類!D13)</f>
        <v/>
      </c>
      <c r="E13" s="44" t="str">
        <f>IF(住戸分類!E13="","",住戸分類!$B13&amp;住戸分類!E13)</f>
        <v/>
      </c>
      <c r="F13" s="44" t="str">
        <f>IF(住戸分類!F13="","",住戸分類!$B13&amp;住戸分類!F13)</f>
        <v/>
      </c>
      <c r="G13" s="44" t="str">
        <f>IF(住戸分類!G13="","",住戸分類!$B13&amp;住戸分類!G13)</f>
        <v/>
      </c>
      <c r="H13" s="44" t="str">
        <f>IF(住戸分類!H13="","",住戸分類!$B13&amp;住戸分類!H13)</f>
        <v/>
      </c>
      <c r="I13" s="44" t="str">
        <f>IF(住戸分類!I13="","",住戸分類!$B13&amp;住戸分類!I13)</f>
        <v/>
      </c>
      <c r="J13" s="44" t="str">
        <f>IF(住戸分類!J13="","",住戸分類!$B13&amp;住戸分類!J13)</f>
        <v/>
      </c>
      <c r="K13" s="44" t="str">
        <f>IF(住戸分類!K13="","",住戸分類!$B13&amp;住戸分類!K13)</f>
        <v/>
      </c>
      <c r="L13" s="44" t="str">
        <f>IF(住戸分類!L13="","",住戸分類!$B13&amp;住戸分類!L13)</f>
        <v/>
      </c>
      <c r="M13" s="44" t="str">
        <f>IF(住戸分類!M13="","",住戸分類!$B13&amp;住戸分類!M13)</f>
        <v/>
      </c>
      <c r="N13" s="44" t="str">
        <f>IF(住戸分類!N13="","",住戸分類!$B13&amp;住戸分類!N13)</f>
        <v/>
      </c>
      <c r="O13" s="44" t="str">
        <f>IF(住戸分類!O13="","",住戸分類!$B13&amp;住戸分類!O13)</f>
        <v/>
      </c>
      <c r="P13" s="44" t="str">
        <f>IF(住戸分類!P13="","",住戸分類!$B13&amp;住戸分類!P13)</f>
        <v/>
      </c>
      <c r="Q13" s="45" t="str">
        <f>IF(住戸分類!Q13="","",住戸分類!$B13&amp;住戸分類!Q13)</f>
        <v/>
      </c>
      <c r="R13" s="6"/>
      <c r="S13" s="6">
        <f t="shared" si="5"/>
        <v>9</v>
      </c>
      <c r="T13" s="772" t="str">
        <f t="shared" si="1"/>
        <v/>
      </c>
      <c r="U13" s="772" t="str">
        <f t="shared" si="2"/>
        <v/>
      </c>
      <c r="V13" s="772"/>
      <c r="W13" s="772" t="str">
        <f t="shared" si="3"/>
        <v/>
      </c>
      <c r="X13" s="772" t="str">
        <f t="shared" si="4"/>
        <v/>
      </c>
      <c r="Y13" s="6"/>
      <c r="Z13" s="1619"/>
      <c r="AA13" s="777" t="str">
        <f>IF(K5="","",VALUE(RIGHT(K5,LEN(K5)-住戸分類!$A$5)))</f>
        <v/>
      </c>
      <c r="AB13" s="778" t="str">
        <f>IF(K5="","",LEFT(K5,住戸分類!$A$5))</f>
        <v/>
      </c>
      <c r="AC13" s="772"/>
      <c r="AD13" s="1619"/>
      <c r="AE13" s="772" t="str">
        <f>IF(K10="","",VALUE(RIGHT(K10,LEN(K10)-住戸分類!$A$10)))</f>
        <v/>
      </c>
      <c r="AF13" s="778" t="str">
        <f>IF(K10="","",LEFT(K10,住戸分類!$A$10))</f>
        <v/>
      </c>
      <c r="AG13" s="772"/>
      <c r="AH13" s="1626"/>
      <c r="AI13" s="777" t="str">
        <f>IF(K15="","",VALUE(RIGHT(K15,LEN(K15)-住戸分類!$A$15)))</f>
        <v/>
      </c>
      <c r="AJ13" s="778" t="str">
        <f>IF(K15="","",LEFT(K15,住戸分類!$A$15))</f>
        <v/>
      </c>
      <c r="AK13" s="772"/>
      <c r="AL13" s="1619"/>
      <c r="AM13" s="777" t="str">
        <f>IF(K20="","",VALUE(RIGHT(K20,LEN(K20)-住戸分類!$A$20)))</f>
        <v/>
      </c>
      <c r="AN13" s="778" t="str">
        <f>IF(K20="","",LEFT(K20,住戸分類!$A$20))</f>
        <v/>
      </c>
      <c r="AO13" s="772"/>
      <c r="AP13" s="1619"/>
      <c r="AQ13" s="772" t="str">
        <f>IF(K25="","",VALUE(RIGHT(K25,LEN(K25)-住戸分類!$A$25)))</f>
        <v/>
      </c>
      <c r="AR13" s="778" t="str">
        <f>IF(K25="","",LEFT(K25,住戸分類!$A$25))</f>
        <v/>
      </c>
      <c r="AS13" s="772"/>
      <c r="AT13" s="1619"/>
      <c r="AU13" s="777" t="str">
        <f>IF(K30="","",VALUE(RIGHT(K30,LEN(K30)-住戸分類!$A$30)))</f>
        <v/>
      </c>
      <c r="AV13" s="778" t="str">
        <f>IF(K30="","",LEFT(K30,住戸分類!$A$30))</f>
        <v/>
      </c>
      <c r="AW13" s="772"/>
      <c r="AX13" s="1619"/>
      <c r="AY13" s="777" t="str">
        <f>IF(K35="","",VALUE(RIGHT(K35,LEN(K35)-住戸分類!$A$35)))</f>
        <v/>
      </c>
      <c r="AZ13" s="778" t="str">
        <f>IF(K35="","",LEFT(K35,住戸分類!$A$35))</f>
        <v/>
      </c>
      <c r="BA13" s="772"/>
      <c r="BB13" s="1619"/>
      <c r="BC13" s="777" t="str">
        <f>IF(K40="","",VALUE(RIGHT(K40,LEN(K40)-住戸分類!$A$40)))</f>
        <v/>
      </c>
      <c r="BD13" s="778" t="str">
        <f>IF(K40="","",LEFT(K40,住戸分類!$A$40))</f>
        <v/>
      </c>
      <c r="BE13" s="772"/>
      <c r="BF13" s="1619"/>
      <c r="BG13" s="777" t="str">
        <f>IF(K45="","",VALUE(RIGHT(K45,LEN(K45)-住戸分類!$A$45)))</f>
        <v/>
      </c>
      <c r="BH13" s="778" t="str">
        <f>IF(K45="","",LEFT(K45,住戸分類!$A$45))</f>
        <v/>
      </c>
      <c r="BI13" s="772"/>
      <c r="BJ13" s="1619"/>
      <c r="BK13" s="777" t="str">
        <f>IF(K50="","",VALUE(RIGHT(K50,LEN(K50)-住戸分類!$A$50)))</f>
        <v/>
      </c>
      <c r="BL13" s="778" t="str">
        <f>IF(K50="","",LEFT(K50,住戸分類!$A$50))</f>
        <v/>
      </c>
    </row>
    <row r="14" spans="3:76">
      <c r="C14" s="43" t="str">
        <f>IF(住戸分類!C14="","",住戸分類!$B14&amp;住戸分類!C14)</f>
        <v/>
      </c>
      <c r="D14" s="44" t="str">
        <f>IF(住戸分類!D14="","",住戸分類!$B14&amp;住戸分類!D14)</f>
        <v/>
      </c>
      <c r="E14" s="44" t="str">
        <f>IF(住戸分類!E14="","",住戸分類!$B14&amp;住戸分類!E14)</f>
        <v/>
      </c>
      <c r="F14" s="44" t="str">
        <f>IF(住戸分類!F14="","",住戸分類!$B14&amp;住戸分類!F14)</f>
        <v/>
      </c>
      <c r="G14" s="44" t="str">
        <f>IF(住戸分類!G14="","",住戸分類!$B14&amp;住戸分類!G14)</f>
        <v/>
      </c>
      <c r="H14" s="44" t="str">
        <f>IF(住戸分類!H14="","",住戸分類!$B14&amp;住戸分類!H14)</f>
        <v/>
      </c>
      <c r="I14" s="44" t="str">
        <f>IF(住戸分類!I14="","",住戸分類!$B14&amp;住戸分類!I14)</f>
        <v/>
      </c>
      <c r="J14" s="44" t="str">
        <f>IF(住戸分類!J14="","",住戸分類!$B14&amp;住戸分類!J14)</f>
        <v/>
      </c>
      <c r="K14" s="44" t="str">
        <f>IF(住戸分類!K14="","",住戸分類!$B14&amp;住戸分類!K14)</f>
        <v/>
      </c>
      <c r="L14" s="44" t="str">
        <f>IF(住戸分類!L14="","",住戸分類!$B14&amp;住戸分類!L14)</f>
        <v/>
      </c>
      <c r="M14" s="44" t="str">
        <f>IF(住戸分類!M14="","",住戸分類!$B14&amp;住戸分類!M14)</f>
        <v/>
      </c>
      <c r="N14" s="44" t="str">
        <f>IF(住戸分類!N14="","",住戸分類!$B14&amp;住戸分類!N14)</f>
        <v/>
      </c>
      <c r="O14" s="44" t="str">
        <f>IF(住戸分類!O14="","",住戸分類!$B14&amp;住戸分類!O14)</f>
        <v/>
      </c>
      <c r="P14" s="44" t="str">
        <f>IF(住戸分類!P14="","",住戸分類!$B14&amp;住戸分類!P14)</f>
        <v/>
      </c>
      <c r="Q14" s="45" t="str">
        <f>IF(住戸分類!Q14="","",住戸分類!$B14&amp;住戸分類!Q14)</f>
        <v/>
      </c>
      <c r="R14" s="6"/>
      <c r="S14" s="6">
        <f t="shared" si="5"/>
        <v>10</v>
      </c>
      <c r="T14" s="772" t="str">
        <f t="shared" si="1"/>
        <v/>
      </c>
      <c r="U14" s="772" t="str">
        <f t="shared" si="2"/>
        <v/>
      </c>
      <c r="V14" s="772"/>
      <c r="W14" s="772" t="str">
        <f t="shared" si="3"/>
        <v/>
      </c>
      <c r="X14" s="772" t="str">
        <f t="shared" si="4"/>
        <v/>
      </c>
      <c r="Y14" s="6"/>
      <c r="Z14" s="1619"/>
      <c r="AA14" s="777" t="str">
        <f>IF(L5="","",VALUE(RIGHT(L5,LEN(L5)-住戸分類!$A$5)))</f>
        <v/>
      </c>
      <c r="AB14" s="778" t="str">
        <f>IF(L5="","",LEFT(L5,住戸分類!$A$5))</f>
        <v/>
      </c>
      <c r="AC14" s="772"/>
      <c r="AD14" s="1619"/>
      <c r="AE14" s="772" t="str">
        <f>IF(L10="","",VALUE(RIGHT(L10,LEN(L10)-住戸分類!$A$10)))</f>
        <v/>
      </c>
      <c r="AF14" s="778" t="str">
        <f>IF(L10="","",LEFT(L10,住戸分類!$A$10))</f>
        <v/>
      </c>
      <c r="AG14" s="772"/>
      <c r="AH14" s="1626"/>
      <c r="AI14" s="777" t="str">
        <f>IF(L15="","",VALUE(RIGHT(L15,LEN(L15)-住戸分類!$A$15)))</f>
        <v/>
      </c>
      <c r="AJ14" s="778" t="str">
        <f>IF(L15="","",LEFT(L15,住戸分類!$A$15))</f>
        <v/>
      </c>
      <c r="AK14" s="772"/>
      <c r="AL14" s="1619"/>
      <c r="AM14" s="777" t="str">
        <f>IF(L20="","",VALUE(RIGHT(L20,LEN(L20)-住戸分類!$A$20)))</f>
        <v/>
      </c>
      <c r="AN14" s="778" t="str">
        <f>IF(L20="","",LEFT(L20,住戸分類!$A$20))</f>
        <v/>
      </c>
      <c r="AO14" s="772"/>
      <c r="AP14" s="1619"/>
      <c r="AQ14" s="772" t="str">
        <f>IF(L25="","",VALUE(RIGHT(L25,LEN(L25)-住戸分類!$A$25)))</f>
        <v/>
      </c>
      <c r="AR14" s="778" t="str">
        <f>IF(L25="","",LEFT(L25,住戸分類!$A$25))</f>
        <v/>
      </c>
      <c r="AS14" s="772"/>
      <c r="AT14" s="1619"/>
      <c r="AU14" s="777" t="str">
        <f>IF(L30="","",VALUE(RIGHT(L30,LEN(L30)-住戸分類!$A$30)))</f>
        <v/>
      </c>
      <c r="AV14" s="778" t="str">
        <f>IF(L30="","",LEFT(L30,住戸分類!$A$30))</f>
        <v/>
      </c>
      <c r="AW14" s="772"/>
      <c r="AX14" s="1619"/>
      <c r="AY14" s="777" t="str">
        <f>IF(L35="","",VALUE(RIGHT(L35,LEN(L35)-住戸分類!$A$35)))</f>
        <v/>
      </c>
      <c r="AZ14" s="778" t="str">
        <f>IF(L35="","",LEFT(L35,住戸分類!$A$35))</f>
        <v/>
      </c>
      <c r="BA14" s="772"/>
      <c r="BB14" s="1619"/>
      <c r="BC14" s="777" t="str">
        <f>IF(L40="","",VALUE(RIGHT(L40,LEN(L40)-住戸分類!$A$40)))</f>
        <v/>
      </c>
      <c r="BD14" s="778" t="str">
        <f>IF(L40="","",LEFT(L40,住戸分類!$A$40))</f>
        <v/>
      </c>
      <c r="BE14" s="772"/>
      <c r="BF14" s="1619"/>
      <c r="BG14" s="777" t="str">
        <f>IF(L45="","",VALUE(RIGHT(L45,LEN(L45)-住戸分類!$A$45)))</f>
        <v/>
      </c>
      <c r="BH14" s="778" t="str">
        <f>IF(L45="","",LEFT(L45,住戸分類!$A$45))</f>
        <v/>
      </c>
      <c r="BI14" s="772"/>
      <c r="BJ14" s="1619"/>
      <c r="BK14" s="777" t="str">
        <f>IF(L50="","",VALUE(RIGHT(L50,LEN(L50)-住戸分類!$A$50)))</f>
        <v/>
      </c>
      <c r="BL14" s="778" t="str">
        <f>IF(L50="","",LEFT(L50,住戸分類!$A$50))</f>
        <v/>
      </c>
    </row>
    <row r="15" spans="3:76">
      <c r="C15" s="43" t="str">
        <f>IF(住戸分類!C15="","",住戸分類!$B15&amp;住戸分類!C15)</f>
        <v/>
      </c>
      <c r="D15" s="44" t="str">
        <f>IF(住戸分類!D15="","",住戸分類!$B15&amp;住戸分類!D15)</f>
        <v/>
      </c>
      <c r="E15" s="44" t="str">
        <f>IF(住戸分類!E15="","",住戸分類!$B15&amp;住戸分類!E15)</f>
        <v/>
      </c>
      <c r="F15" s="44" t="str">
        <f>IF(住戸分類!F15="","",住戸分類!$B15&amp;住戸分類!F15)</f>
        <v/>
      </c>
      <c r="G15" s="44" t="str">
        <f>IF(住戸分類!G15="","",住戸分類!$B15&amp;住戸分類!G15)</f>
        <v/>
      </c>
      <c r="H15" s="44" t="str">
        <f>IF(住戸分類!H15="","",住戸分類!$B15&amp;住戸分類!H15)</f>
        <v/>
      </c>
      <c r="I15" s="44" t="str">
        <f>IF(住戸分類!I15="","",住戸分類!$B15&amp;住戸分類!I15)</f>
        <v/>
      </c>
      <c r="J15" s="44" t="str">
        <f>IF(住戸分類!J15="","",住戸分類!$B15&amp;住戸分類!J15)</f>
        <v/>
      </c>
      <c r="K15" s="44" t="str">
        <f>IF(住戸分類!K15="","",住戸分類!$B15&amp;住戸分類!K15)</f>
        <v/>
      </c>
      <c r="L15" s="44" t="str">
        <f>IF(住戸分類!L15="","",住戸分類!$B15&amp;住戸分類!L15)</f>
        <v/>
      </c>
      <c r="M15" s="44" t="str">
        <f>IF(住戸分類!M15="","",住戸分類!$B15&amp;住戸分類!M15)</f>
        <v/>
      </c>
      <c r="N15" s="44" t="str">
        <f>IF(住戸分類!N15="","",住戸分類!$B15&amp;住戸分類!N15)</f>
        <v/>
      </c>
      <c r="O15" s="44" t="str">
        <f>IF(住戸分類!O15="","",住戸分類!$B15&amp;住戸分類!O15)</f>
        <v/>
      </c>
      <c r="P15" s="44" t="str">
        <f>IF(住戸分類!P15="","",住戸分類!$B15&amp;住戸分類!P15)</f>
        <v/>
      </c>
      <c r="Q15" s="45" t="str">
        <f>IF(住戸分類!Q15="","",住戸分類!$B15&amp;住戸分類!Q15)</f>
        <v/>
      </c>
      <c r="R15" s="6"/>
      <c r="S15" s="6">
        <f t="shared" si="5"/>
        <v>11</v>
      </c>
      <c r="T15" s="772" t="str">
        <f t="shared" si="1"/>
        <v/>
      </c>
      <c r="U15" s="772" t="str">
        <f t="shared" si="2"/>
        <v/>
      </c>
      <c r="V15" s="772"/>
      <c r="W15" s="772" t="str">
        <f t="shared" si="3"/>
        <v/>
      </c>
      <c r="X15" s="772" t="str">
        <f t="shared" si="4"/>
        <v/>
      </c>
      <c r="Y15" s="6"/>
      <c r="Z15" s="1619"/>
      <c r="AA15" s="777" t="str">
        <f>IF(M5="","",VALUE(RIGHT(M5,LEN(M5)-住戸分類!$A$5)))</f>
        <v/>
      </c>
      <c r="AB15" s="778" t="str">
        <f>IF(M5="","",LEFT(M5,住戸分類!$A$5))</f>
        <v/>
      </c>
      <c r="AC15" s="772"/>
      <c r="AD15" s="1619"/>
      <c r="AE15" s="772" t="str">
        <f>IF(M10="","",VALUE(RIGHT(M10,LEN(M10)-住戸分類!$A$10)))</f>
        <v/>
      </c>
      <c r="AF15" s="778" t="str">
        <f>IF(M10="","",LEFT(M10,住戸分類!$A$10))</f>
        <v/>
      </c>
      <c r="AG15" s="772"/>
      <c r="AH15" s="1626"/>
      <c r="AI15" s="777" t="str">
        <f>IF(M15="","",VALUE(RIGHT(M15,LEN(M15)-住戸分類!$A$15)))</f>
        <v/>
      </c>
      <c r="AJ15" s="778" t="str">
        <f>IF(M15="","",LEFT(M15,住戸分類!$A$15))</f>
        <v/>
      </c>
      <c r="AK15" s="772"/>
      <c r="AL15" s="1619"/>
      <c r="AM15" s="777" t="str">
        <f>IF(M20="","",VALUE(RIGHT(M20,LEN(M20)-住戸分類!$A$20)))</f>
        <v/>
      </c>
      <c r="AN15" s="778" t="str">
        <f>IF(M20="","",LEFT(M20,住戸分類!$A$20))</f>
        <v/>
      </c>
      <c r="AO15" s="772"/>
      <c r="AP15" s="1619"/>
      <c r="AQ15" s="772" t="str">
        <f>IF(M25="","",VALUE(RIGHT(M25,LEN(M25)-住戸分類!$A$25)))</f>
        <v/>
      </c>
      <c r="AR15" s="778" t="str">
        <f>IF(M25="","",LEFT(M25,住戸分類!$A$25))</f>
        <v/>
      </c>
      <c r="AS15" s="772"/>
      <c r="AT15" s="1619"/>
      <c r="AU15" s="777" t="str">
        <f>IF(M30="","",VALUE(RIGHT(M30,LEN(M30)-住戸分類!$A$30)))</f>
        <v/>
      </c>
      <c r="AV15" s="778" t="str">
        <f>IF(M30="","",LEFT(M30,住戸分類!$A$30))</f>
        <v/>
      </c>
      <c r="AW15" s="772"/>
      <c r="AX15" s="1619"/>
      <c r="AY15" s="777" t="str">
        <f>IF(M35="","",VALUE(RIGHT(M35,LEN(M35)-住戸分類!$A$35)))</f>
        <v/>
      </c>
      <c r="AZ15" s="778" t="str">
        <f>IF(M35="","",LEFT(M35,住戸分類!$A$35))</f>
        <v/>
      </c>
      <c r="BA15" s="772"/>
      <c r="BB15" s="1619"/>
      <c r="BC15" s="777" t="str">
        <f>IF(M40="","",VALUE(RIGHT(M40,LEN(M40)-住戸分類!$A$40)))</f>
        <v/>
      </c>
      <c r="BD15" s="778" t="str">
        <f>IF(M40="","",LEFT(M40,住戸分類!$A$40))</f>
        <v/>
      </c>
      <c r="BE15" s="772"/>
      <c r="BF15" s="1619"/>
      <c r="BG15" s="777" t="str">
        <f>IF(M45="","",VALUE(RIGHT(M45,LEN(M45)-住戸分類!$A$45)))</f>
        <v/>
      </c>
      <c r="BH15" s="778" t="str">
        <f>IF(M45="","",LEFT(M45,住戸分類!$A$45))</f>
        <v/>
      </c>
      <c r="BI15" s="772"/>
      <c r="BJ15" s="1619"/>
      <c r="BK15" s="777" t="str">
        <f>IF(M50="","",VALUE(RIGHT(M50,LEN(M50)-住戸分類!$A$50)))</f>
        <v/>
      </c>
      <c r="BL15" s="778" t="str">
        <f>IF(M50="","",LEFT(M50,住戸分類!$A$50))</f>
        <v/>
      </c>
    </row>
    <row r="16" spans="3:76">
      <c r="C16" s="43" t="str">
        <f>IF(住戸分類!C16="","",住戸分類!B16&amp;住戸分類!C16)</f>
        <v/>
      </c>
      <c r="D16" s="44" t="str">
        <f>IF(住戸分類!D16="","",住戸分類!B16&amp;住戸分類!D16)</f>
        <v/>
      </c>
      <c r="E16" s="44" t="str">
        <f>IF(住戸分類!E16="","",住戸分類!B16&amp;住戸分類!E16)</f>
        <v/>
      </c>
      <c r="F16" s="44" t="str">
        <f>IF(住戸分類!F16="","",住戸分類!B16&amp;住戸分類!F16)</f>
        <v/>
      </c>
      <c r="G16" s="44" t="str">
        <f>IF(住戸分類!G16="","",住戸分類!$B16&amp;住戸分類!G16)</f>
        <v/>
      </c>
      <c r="H16" s="44" t="str">
        <f>IF(住戸分類!H16="","",住戸分類!$B16&amp;住戸分類!H16)</f>
        <v/>
      </c>
      <c r="I16" s="44" t="str">
        <f>IF(住戸分類!I16="","",住戸分類!$B16&amp;住戸分類!I16)</f>
        <v/>
      </c>
      <c r="J16" s="44" t="str">
        <f>IF(住戸分類!J16="","",住戸分類!$B16&amp;住戸分類!J16)</f>
        <v/>
      </c>
      <c r="K16" s="44" t="str">
        <f>IF(住戸分類!K16="","",住戸分類!$B16&amp;住戸分類!K16)</f>
        <v/>
      </c>
      <c r="L16" s="44" t="str">
        <f>IF(住戸分類!L16="","",住戸分類!$B16&amp;住戸分類!L16)</f>
        <v/>
      </c>
      <c r="M16" s="44" t="str">
        <f>IF(住戸分類!M16="","",住戸分類!$B16&amp;住戸分類!M16)</f>
        <v/>
      </c>
      <c r="N16" s="44" t="str">
        <f>IF(住戸分類!N16="","",住戸分類!$B16&amp;住戸分類!N16)</f>
        <v/>
      </c>
      <c r="O16" s="44" t="str">
        <f>IF(住戸分類!O16="","",住戸分類!$B16&amp;住戸分類!O16)</f>
        <v/>
      </c>
      <c r="P16" s="44" t="str">
        <f>IF(住戸分類!P16="","",住戸分類!$B16&amp;住戸分類!P16)</f>
        <v/>
      </c>
      <c r="Q16" s="45" t="str">
        <f>IF(住戸分類!Q16="","",住戸分類!$B16&amp;住戸分類!Q16)</f>
        <v/>
      </c>
      <c r="R16" s="6"/>
      <c r="S16" s="6">
        <f t="shared" si="5"/>
        <v>12</v>
      </c>
      <c r="T16" s="772" t="str">
        <f t="shared" si="1"/>
        <v/>
      </c>
      <c r="U16" s="772" t="str">
        <f t="shared" si="2"/>
        <v/>
      </c>
      <c r="V16" s="772"/>
      <c r="W16" s="772" t="str">
        <f t="shared" si="3"/>
        <v/>
      </c>
      <c r="X16" s="772" t="str">
        <f t="shared" si="4"/>
        <v/>
      </c>
      <c r="Y16" s="6"/>
      <c r="Z16" s="1619"/>
      <c r="AA16" s="777" t="str">
        <f>IF(N5="","",VALUE(RIGHT(N5,LEN(N5)-住戸分類!$A$5)))</f>
        <v/>
      </c>
      <c r="AB16" s="778" t="str">
        <f>IF(N5="","",LEFT(N5,住戸分類!$A$5))</f>
        <v/>
      </c>
      <c r="AC16" s="772"/>
      <c r="AD16" s="1619"/>
      <c r="AE16" s="772" t="str">
        <f>IF(N10="","",VALUE(RIGHT(N10,LEN(N10)-住戸分類!$A$10)))</f>
        <v/>
      </c>
      <c r="AF16" s="778" t="str">
        <f>IF(N10="","",LEFT(N10,住戸分類!$A$10))</f>
        <v/>
      </c>
      <c r="AG16" s="772"/>
      <c r="AH16" s="1626"/>
      <c r="AI16" s="777" t="str">
        <f>IF(N15="","",VALUE(RIGHT(N15,LEN(N15)-住戸分類!$A$15)))</f>
        <v/>
      </c>
      <c r="AJ16" s="778" t="str">
        <f>IF(N15="","",LEFT(N15,住戸分類!$A$15))</f>
        <v/>
      </c>
      <c r="AK16" s="772"/>
      <c r="AL16" s="1619"/>
      <c r="AM16" s="777" t="str">
        <f>IF(N20="","",VALUE(RIGHT(N20,LEN(N20)-住戸分類!$A$20)))</f>
        <v/>
      </c>
      <c r="AN16" s="778" t="str">
        <f>IF(N20="","",LEFT(N20,住戸分類!$A$20))</f>
        <v/>
      </c>
      <c r="AO16" s="772"/>
      <c r="AP16" s="1619"/>
      <c r="AQ16" s="772" t="str">
        <f>IF(N25="","",VALUE(RIGHT(N25,LEN(N25)-住戸分類!$A$25)))</f>
        <v/>
      </c>
      <c r="AR16" s="778" t="str">
        <f>IF(N25="","",LEFT(N25,住戸分類!$A$25))</f>
        <v/>
      </c>
      <c r="AS16" s="772"/>
      <c r="AT16" s="1619"/>
      <c r="AU16" s="777" t="str">
        <f>IF(N30="","",VALUE(RIGHT(N30,LEN(N30)-住戸分類!$A$30)))</f>
        <v/>
      </c>
      <c r="AV16" s="778" t="str">
        <f>IF(N30="","",LEFT(N30,住戸分類!$A$30))</f>
        <v/>
      </c>
      <c r="AW16" s="772"/>
      <c r="AX16" s="1619"/>
      <c r="AY16" s="777" t="str">
        <f>IF(N35="","",VALUE(RIGHT(N35,LEN(N35)-住戸分類!$A$35)))</f>
        <v/>
      </c>
      <c r="AZ16" s="778" t="str">
        <f>IF(N35="","",LEFT(N35,住戸分類!$A$35))</f>
        <v/>
      </c>
      <c r="BA16" s="772"/>
      <c r="BB16" s="1619"/>
      <c r="BC16" s="777" t="str">
        <f>IF(N40="","",VALUE(RIGHT(N40,LEN(N40)-住戸分類!$A$40)))</f>
        <v/>
      </c>
      <c r="BD16" s="778" t="str">
        <f>IF(N40="","",LEFT(N40,住戸分類!$A$40))</f>
        <v/>
      </c>
      <c r="BE16" s="772"/>
      <c r="BF16" s="1619"/>
      <c r="BG16" s="777" t="str">
        <f>IF(N45="","",VALUE(RIGHT(N45,LEN(N45)-住戸分類!$A$45)))</f>
        <v/>
      </c>
      <c r="BH16" s="778" t="str">
        <f>IF(N45="","",LEFT(N45,住戸分類!$A$45))</f>
        <v/>
      </c>
      <c r="BI16" s="772"/>
      <c r="BJ16" s="1619"/>
      <c r="BK16" s="777" t="str">
        <f>IF(N50="","",VALUE(RIGHT(N50,LEN(N50)-住戸分類!$A$50)))</f>
        <v/>
      </c>
      <c r="BL16" s="778" t="str">
        <f>IF(N50="","",LEFT(N50,住戸分類!$A$50))</f>
        <v/>
      </c>
    </row>
    <row r="17" spans="3:64">
      <c r="C17" s="43" t="str">
        <f>IF(住戸分類!C17="","",住戸分類!$B17&amp;住戸分類!C17)</f>
        <v/>
      </c>
      <c r="D17" s="44" t="str">
        <f>IF(住戸分類!D17="","",住戸分類!$B17&amp;住戸分類!D17)</f>
        <v/>
      </c>
      <c r="E17" s="44" t="str">
        <f>IF(住戸分類!E17="","",住戸分類!$B17&amp;住戸分類!E17)</f>
        <v/>
      </c>
      <c r="F17" s="44" t="str">
        <f>IF(住戸分類!F17="","",住戸分類!$B17&amp;住戸分類!F17)</f>
        <v/>
      </c>
      <c r="G17" s="44" t="str">
        <f>IF(住戸分類!G17="","",住戸分類!$B17&amp;住戸分類!G17)</f>
        <v/>
      </c>
      <c r="H17" s="44" t="str">
        <f>IF(住戸分類!H17="","",住戸分類!$B17&amp;住戸分類!H17)</f>
        <v/>
      </c>
      <c r="I17" s="44" t="str">
        <f>IF(住戸分類!I17="","",住戸分類!$B17&amp;住戸分類!I17)</f>
        <v/>
      </c>
      <c r="J17" s="44" t="str">
        <f>IF(住戸分類!J17="","",住戸分類!$B17&amp;住戸分類!J17)</f>
        <v/>
      </c>
      <c r="K17" s="44" t="str">
        <f>IF(住戸分類!K17="","",住戸分類!$B17&amp;住戸分類!K17)</f>
        <v/>
      </c>
      <c r="L17" s="44" t="str">
        <f>IF(住戸分類!L17="","",住戸分類!$B17&amp;住戸分類!L17)</f>
        <v/>
      </c>
      <c r="M17" s="44" t="str">
        <f>IF(住戸分類!M17="","",住戸分類!$B17&amp;住戸分類!M17)</f>
        <v/>
      </c>
      <c r="N17" s="44" t="str">
        <f>IF(住戸分類!N17="","",住戸分類!$B17&amp;住戸分類!N17)</f>
        <v/>
      </c>
      <c r="O17" s="44" t="str">
        <f>IF(住戸分類!O17="","",住戸分類!$B17&amp;住戸分類!O17)</f>
        <v/>
      </c>
      <c r="P17" s="44" t="str">
        <f>IF(住戸分類!P17="","",住戸分類!$B17&amp;住戸分類!P17)</f>
        <v/>
      </c>
      <c r="Q17" s="45" t="str">
        <f>IF(住戸分類!Q17="","",住戸分類!$B17&amp;住戸分類!Q17)</f>
        <v/>
      </c>
      <c r="R17" s="6"/>
      <c r="S17" s="6">
        <f t="shared" si="5"/>
        <v>13</v>
      </c>
      <c r="T17" s="772" t="str">
        <f t="shared" si="1"/>
        <v/>
      </c>
      <c r="U17" s="772" t="str">
        <f t="shared" si="2"/>
        <v/>
      </c>
      <c r="V17" s="772"/>
      <c r="W17" s="772" t="str">
        <f t="shared" si="3"/>
        <v/>
      </c>
      <c r="X17" s="772" t="str">
        <f t="shared" si="4"/>
        <v/>
      </c>
      <c r="Y17" s="6"/>
      <c r="Z17" s="1619"/>
      <c r="AA17" s="777" t="str">
        <f>IF(O5="","",VALUE(RIGHT(O5,LEN(O5)-住戸分類!$A$5)))</f>
        <v/>
      </c>
      <c r="AB17" s="778" t="str">
        <f>IF(O5="","",LEFT(O5,住戸分類!$A$5))</f>
        <v/>
      </c>
      <c r="AC17" s="772"/>
      <c r="AD17" s="1619"/>
      <c r="AE17" s="772" t="str">
        <f>IF(O10="","",VALUE(RIGHT(O10,LEN(O10)-住戸分類!$A$10)))</f>
        <v/>
      </c>
      <c r="AF17" s="778" t="str">
        <f>IF(O10="","",LEFT(O10,住戸分類!$A$10))</f>
        <v/>
      </c>
      <c r="AG17" s="772"/>
      <c r="AH17" s="1626"/>
      <c r="AI17" s="777" t="str">
        <f>IF(O15="","",VALUE(RIGHT(O15,LEN(O15)-住戸分類!$A$15)))</f>
        <v/>
      </c>
      <c r="AJ17" s="778" t="str">
        <f>IF(O15="","",LEFT(O15,住戸分類!$A$15))</f>
        <v/>
      </c>
      <c r="AK17" s="772"/>
      <c r="AL17" s="1619"/>
      <c r="AM17" s="777" t="str">
        <f>IF(O20="","",VALUE(RIGHT(O20,LEN(O20)-住戸分類!$A$20)))</f>
        <v/>
      </c>
      <c r="AN17" s="778" t="str">
        <f>IF(O20="","",LEFT(O20,住戸分類!$A$20))</f>
        <v/>
      </c>
      <c r="AO17" s="772"/>
      <c r="AP17" s="1619"/>
      <c r="AQ17" s="772" t="str">
        <f>IF(O25="","",VALUE(RIGHT(O25,LEN(O25)-住戸分類!$A$25)))</f>
        <v/>
      </c>
      <c r="AR17" s="778" t="str">
        <f>IF(O25="","",LEFT(O25,住戸分類!$A$25))</f>
        <v/>
      </c>
      <c r="AS17" s="772"/>
      <c r="AT17" s="1619"/>
      <c r="AU17" s="777" t="str">
        <f>IF(O30="","",VALUE(RIGHT(O30,LEN(O30)-住戸分類!$A$30)))</f>
        <v/>
      </c>
      <c r="AV17" s="778" t="str">
        <f>IF(O30="","",LEFT(O30,住戸分類!$A$30))</f>
        <v/>
      </c>
      <c r="AW17" s="772"/>
      <c r="AX17" s="1619"/>
      <c r="AY17" s="777" t="str">
        <f>IF(O35="","",VALUE(RIGHT(O35,LEN(O35)-住戸分類!$A$35)))</f>
        <v/>
      </c>
      <c r="AZ17" s="778" t="str">
        <f>IF(O35="","",LEFT(O35,住戸分類!$A$35))</f>
        <v/>
      </c>
      <c r="BA17" s="772"/>
      <c r="BB17" s="1619"/>
      <c r="BC17" s="777" t="str">
        <f>IF(O40="","",VALUE(RIGHT(O40,LEN(O40)-住戸分類!$A$40)))</f>
        <v/>
      </c>
      <c r="BD17" s="778" t="str">
        <f>IF(O40="","",LEFT(O40,住戸分類!$A$40))</f>
        <v/>
      </c>
      <c r="BE17" s="772"/>
      <c r="BF17" s="1619"/>
      <c r="BG17" s="777" t="str">
        <f>IF(O45="","",VALUE(RIGHT(O45,LEN(O45)-住戸分類!$A$45)))</f>
        <v/>
      </c>
      <c r="BH17" s="778" t="str">
        <f>IF(O45="","",LEFT(O45,住戸分類!$A$45))</f>
        <v/>
      </c>
      <c r="BI17" s="772"/>
      <c r="BJ17" s="1619"/>
      <c r="BK17" s="777" t="str">
        <f>IF(O50="","",VALUE(RIGHT(O50,LEN(O50)-住戸分類!$A$50)))</f>
        <v/>
      </c>
      <c r="BL17" s="778" t="str">
        <f>IF(O50="","",LEFT(O50,住戸分類!$A$50))</f>
        <v/>
      </c>
    </row>
    <row r="18" spans="3:64">
      <c r="C18" s="43" t="str">
        <f>IF(住戸分類!C18="","",住戸分類!$B18&amp;住戸分類!C18)</f>
        <v/>
      </c>
      <c r="D18" s="44" t="str">
        <f>IF(住戸分類!D18="","",住戸分類!$B18&amp;住戸分類!D18)</f>
        <v/>
      </c>
      <c r="E18" s="44" t="str">
        <f>IF(住戸分類!E18="","",住戸分類!$B18&amp;住戸分類!E18)</f>
        <v/>
      </c>
      <c r="F18" s="44" t="str">
        <f>IF(住戸分類!F18="","",住戸分類!$B18&amp;住戸分類!F18)</f>
        <v/>
      </c>
      <c r="G18" s="44" t="str">
        <f>IF(住戸分類!G18="","",住戸分類!$B18&amp;住戸分類!G18)</f>
        <v/>
      </c>
      <c r="H18" s="44" t="str">
        <f>IF(住戸分類!H18="","",住戸分類!$B18&amp;住戸分類!H18)</f>
        <v/>
      </c>
      <c r="I18" s="44" t="str">
        <f>IF(住戸分類!I18="","",住戸分類!$B18&amp;住戸分類!I18)</f>
        <v/>
      </c>
      <c r="J18" s="44" t="str">
        <f>IF(住戸分類!J18="","",住戸分類!$B18&amp;住戸分類!J18)</f>
        <v/>
      </c>
      <c r="K18" s="44" t="str">
        <f>IF(住戸分類!K18="","",住戸分類!$B18&amp;住戸分類!K18)</f>
        <v/>
      </c>
      <c r="L18" s="44" t="str">
        <f>IF(住戸分類!L18="","",住戸分類!$B18&amp;住戸分類!L18)</f>
        <v/>
      </c>
      <c r="M18" s="44" t="str">
        <f>IF(住戸分類!M18="","",住戸分類!$B18&amp;住戸分類!M18)</f>
        <v/>
      </c>
      <c r="N18" s="44" t="str">
        <f>IF(住戸分類!N18="","",住戸分類!$B18&amp;住戸分類!N18)</f>
        <v/>
      </c>
      <c r="O18" s="44" t="str">
        <f>IF(住戸分類!O18="","",住戸分類!$B18&amp;住戸分類!O18)</f>
        <v/>
      </c>
      <c r="P18" s="44" t="str">
        <f>IF(住戸分類!P18="","",住戸分類!$B18&amp;住戸分類!P18)</f>
        <v/>
      </c>
      <c r="Q18" s="45" t="str">
        <f>IF(住戸分類!Q18="","",住戸分類!$B18&amp;住戸分類!Q18)</f>
        <v/>
      </c>
      <c r="R18" s="6"/>
      <c r="S18" s="6">
        <f t="shared" si="5"/>
        <v>14</v>
      </c>
      <c r="T18" s="772" t="str">
        <f t="shared" si="1"/>
        <v/>
      </c>
      <c r="U18" s="772" t="str">
        <f t="shared" si="2"/>
        <v/>
      </c>
      <c r="V18" s="772"/>
      <c r="W18" s="772" t="str">
        <f t="shared" si="3"/>
        <v/>
      </c>
      <c r="X18" s="772" t="str">
        <f t="shared" si="4"/>
        <v/>
      </c>
      <c r="Y18" s="6"/>
      <c r="Z18" s="1619"/>
      <c r="AA18" s="777" t="str">
        <f>IF(P5="","",VALUE(RIGHT(P5,LEN(P5)-住戸分類!$A$5)))</f>
        <v/>
      </c>
      <c r="AB18" s="778" t="str">
        <f>IF(P5="","",LEFT(P5,住戸分類!$A$5))</f>
        <v/>
      </c>
      <c r="AC18" s="772"/>
      <c r="AD18" s="1619"/>
      <c r="AE18" s="772" t="str">
        <f>IF(P10="","",VALUE(RIGHT(P10,LEN(P10)-住戸分類!$A$10)))</f>
        <v/>
      </c>
      <c r="AF18" s="778" t="str">
        <f>IF(P10="","",LEFT(P10,住戸分類!$A$10))</f>
        <v/>
      </c>
      <c r="AG18" s="772"/>
      <c r="AH18" s="1626"/>
      <c r="AI18" s="777" t="str">
        <f>IF(P15="","",VALUE(RIGHT(P15,LEN(P15)-住戸分類!$A$15)))</f>
        <v/>
      </c>
      <c r="AJ18" s="778" t="str">
        <f>IF(P15="","",LEFT(P15,住戸分類!$A$15))</f>
        <v/>
      </c>
      <c r="AK18" s="772"/>
      <c r="AL18" s="1619"/>
      <c r="AM18" s="777" t="str">
        <f>IF(P20="","",VALUE(RIGHT(P20,LEN(P20)-住戸分類!$A$20)))</f>
        <v/>
      </c>
      <c r="AN18" s="778" t="str">
        <f>IF(P20="","",LEFT(P20,住戸分類!$A$20))</f>
        <v/>
      </c>
      <c r="AO18" s="772"/>
      <c r="AP18" s="1619"/>
      <c r="AQ18" s="772" t="str">
        <f>IF(P25="","",VALUE(RIGHT(P25,LEN(P25)-住戸分類!$A$25)))</f>
        <v/>
      </c>
      <c r="AR18" s="778" t="str">
        <f>IF(P25="","",LEFT(P25,住戸分類!$A$25))</f>
        <v/>
      </c>
      <c r="AS18" s="772"/>
      <c r="AT18" s="1619"/>
      <c r="AU18" s="777" t="str">
        <f>IF(P30="","",VALUE(RIGHT(P30,LEN(P30)-住戸分類!$A$30)))</f>
        <v/>
      </c>
      <c r="AV18" s="778" t="str">
        <f>IF(P30="","",LEFT(P30,住戸分類!$A$30))</f>
        <v/>
      </c>
      <c r="AW18" s="772"/>
      <c r="AX18" s="1619"/>
      <c r="AY18" s="777" t="str">
        <f>IF(P35="","",VALUE(RIGHT(P35,LEN(P35)-住戸分類!$A$35)))</f>
        <v/>
      </c>
      <c r="AZ18" s="778" t="str">
        <f>IF(P35="","",LEFT(P35,住戸分類!$A$35))</f>
        <v/>
      </c>
      <c r="BA18" s="772"/>
      <c r="BB18" s="1619"/>
      <c r="BC18" s="777" t="str">
        <f>IF(P40="","",VALUE(RIGHT(P40,LEN(P40)-住戸分類!$A$40)))</f>
        <v/>
      </c>
      <c r="BD18" s="778" t="str">
        <f>IF(P40="","",LEFT(P40,住戸分類!$A$40))</f>
        <v/>
      </c>
      <c r="BE18" s="772"/>
      <c r="BF18" s="1619"/>
      <c r="BG18" s="777" t="str">
        <f>IF(P45="","",VALUE(RIGHT(P45,LEN(P45)-住戸分類!$A$45)))</f>
        <v/>
      </c>
      <c r="BH18" s="778" t="str">
        <f>IF(P45="","",LEFT(P45,住戸分類!$A$45))</f>
        <v/>
      </c>
      <c r="BI18" s="772"/>
      <c r="BJ18" s="1619"/>
      <c r="BK18" s="777" t="str">
        <f>IF(P50="","",VALUE(RIGHT(P50,LEN(P50)-住戸分類!$A$50)))</f>
        <v/>
      </c>
      <c r="BL18" s="778" t="str">
        <f>IF(P50="","",LEFT(P50,住戸分類!$A$50))</f>
        <v/>
      </c>
    </row>
    <row r="19" spans="3:64">
      <c r="C19" s="43" t="str">
        <f>IF(住戸分類!C19="","",住戸分類!$B19&amp;住戸分類!C19)</f>
        <v/>
      </c>
      <c r="D19" s="44" t="str">
        <f>IF(住戸分類!D19="","",住戸分類!$B19&amp;住戸分類!D19)</f>
        <v/>
      </c>
      <c r="E19" s="44" t="str">
        <f>IF(住戸分類!E19="","",住戸分類!$B19&amp;住戸分類!E19)</f>
        <v/>
      </c>
      <c r="F19" s="44" t="str">
        <f>IF(住戸分類!F19="","",住戸分類!$B19&amp;住戸分類!F19)</f>
        <v/>
      </c>
      <c r="G19" s="44" t="str">
        <f>IF(住戸分類!G19="","",住戸分類!$B19&amp;住戸分類!G19)</f>
        <v/>
      </c>
      <c r="H19" s="44" t="str">
        <f>IF(住戸分類!H19="","",住戸分類!$B19&amp;住戸分類!H19)</f>
        <v/>
      </c>
      <c r="I19" s="44" t="str">
        <f>IF(住戸分類!I19="","",住戸分類!$B19&amp;住戸分類!I19)</f>
        <v/>
      </c>
      <c r="J19" s="44" t="str">
        <f>IF(住戸分類!J19="","",住戸分類!$B19&amp;住戸分類!J19)</f>
        <v/>
      </c>
      <c r="K19" s="44" t="str">
        <f>IF(住戸分類!K19="","",住戸分類!$B19&amp;住戸分類!K19)</f>
        <v/>
      </c>
      <c r="L19" s="44" t="str">
        <f>IF(住戸分類!L19="","",住戸分類!$B19&amp;住戸分類!L19)</f>
        <v/>
      </c>
      <c r="M19" s="44" t="str">
        <f>IF(住戸分類!M19="","",住戸分類!$B19&amp;住戸分類!M19)</f>
        <v/>
      </c>
      <c r="N19" s="44" t="str">
        <f>IF(住戸分類!N19="","",住戸分類!$B19&amp;住戸分類!N19)</f>
        <v/>
      </c>
      <c r="O19" s="44" t="str">
        <f>IF(住戸分類!O19="","",住戸分類!$B19&amp;住戸分類!O19)</f>
        <v/>
      </c>
      <c r="P19" s="44" t="str">
        <f>IF(住戸分類!P19="","",住戸分類!$B19&amp;住戸分類!P19)</f>
        <v/>
      </c>
      <c r="Q19" s="45" t="str">
        <f>IF(住戸分類!Q19="","",住戸分類!$B19&amp;住戸分類!Q19)</f>
        <v/>
      </c>
      <c r="R19" s="6"/>
      <c r="S19" s="6">
        <f t="shared" si="5"/>
        <v>15</v>
      </c>
      <c r="T19" s="772" t="str">
        <f t="shared" si="1"/>
        <v/>
      </c>
      <c r="U19" s="772" t="str">
        <f t="shared" si="2"/>
        <v/>
      </c>
      <c r="V19" s="772"/>
      <c r="W19" s="772" t="str">
        <f t="shared" si="3"/>
        <v/>
      </c>
      <c r="X19" s="772" t="str">
        <f t="shared" si="4"/>
        <v/>
      </c>
      <c r="Y19" s="6"/>
      <c r="Z19" s="1620"/>
      <c r="AA19" s="779" t="str">
        <f>IF(Q5="","",VALUE(RIGHT(Q5,LEN(Q5)-住戸分類!$A$5)))</f>
        <v/>
      </c>
      <c r="AB19" s="780" t="str">
        <f>IF(Q5="","",LEFT(Q5,住戸分類!$A$5))</f>
        <v/>
      </c>
      <c r="AC19" s="772"/>
      <c r="AD19" s="1620"/>
      <c r="AE19" s="781" t="str">
        <f>IF(Q10="","",VALUE(RIGHT(Q10,LEN(Q10)-住戸分類!$A$10)))</f>
        <v/>
      </c>
      <c r="AF19" s="780" t="str">
        <f>IF(Q10="","",LEFT(Q10,住戸分類!$A$10))</f>
        <v/>
      </c>
      <c r="AG19" s="772"/>
      <c r="AH19" s="2058"/>
      <c r="AI19" s="779" t="str">
        <f>IF(Q15="","",VALUE(RIGHT(Q15,LEN(Q15)-住戸分類!$A$15)))</f>
        <v/>
      </c>
      <c r="AJ19" s="780" t="str">
        <f>IF(Q15="","",LEFT(Q15,住戸分類!$A$15))</f>
        <v/>
      </c>
      <c r="AK19" s="772"/>
      <c r="AL19" s="1620"/>
      <c r="AM19" s="779" t="str">
        <f>IF(Q20="","",VALUE(RIGHT(Q20,LEN(Q20)-住戸分類!$A$20)))</f>
        <v/>
      </c>
      <c r="AN19" s="780" t="str">
        <f>IF(Q20="","",LEFT(Q20,住戸分類!$A$20))</f>
        <v/>
      </c>
      <c r="AO19" s="772"/>
      <c r="AP19" s="1620"/>
      <c r="AQ19" s="781" t="str">
        <f>IF(Q25="","",VALUE(RIGHT(Q25,LEN(Q25)-住戸分類!$A$25)))</f>
        <v/>
      </c>
      <c r="AR19" s="780" t="str">
        <f>IF(Q25="","",LEFT(Q25,住戸分類!$A$25))</f>
        <v/>
      </c>
      <c r="AS19" s="772"/>
      <c r="AT19" s="1620"/>
      <c r="AU19" s="779" t="str">
        <f>IF(Q30="","",VALUE(RIGHT(Q30,LEN(Q30)-住戸分類!$A$30)))</f>
        <v/>
      </c>
      <c r="AV19" s="780" t="str">
        <f>IF(Q30="","",LEFT(Q30,住戸分類!$A$30))</f>
        <v/>
      </c>
      <c r="AW19" s="772"/>
      <c r="AX19" s="1620"/>
      <c r="AY19" s="779" t="str">
        <f>IF(Q35="","",VALUE(RIGHT(Q35,LEN(Q35)-住戸分類!$A$35)))</f>
        <v/>
      </c>
      <c r="AZ19" s="780" t="str">
        <f>IF(Q35="","",LEFT(Q35,住戸分類!$A$35))</f>
        <v/>
      </c>
      <c r="BA19" s="772"/>
      <c r="BB19" s="1620"/>
      <c r="BC19" s="779" t="str">
        <f>IF(Q40="","",VALUE(RIGHT(Q40,LEN(Q40)-住戸分類!$A$40)))</f>
        <v/>
      </c>
      <c r="BD19" s="780" t="str">
        <f>IF(Q40="","",LEFT(Q40,住戸分類!$A$40))</f>
        <v/>
      </c>
      <c r="BE19" s="772"/>
      <c r="BF19" s="1620"/>
      <c r="BG19" s="779" t="str">
        <f>IF(Q45="","",VALUE(RIGHT(Q45,LEN(Q45)-住戸分類!$A$45)))</f>
        <v/>
      </c>
      <c r="BH19" s="780" t="str">
        <f>IF(Q45="","",LEFT(Q45,住戸分類!$A$45))</f>
        <v/>
      </c>
      <c r="BI19" s="772"/>
      <c r="BJ19" s="1620"/>
      <c r="BK19" s="779" t="str">
        <f>IF(Q50="","",VALUE(RIGHT(Q50,LEN(Q50)-住戸分類!$A$50)))</f>
        <v/>
      </c>
      <c r="BL19" s="780" t="str">
        <f>IF(Q50="","",LEFT(Q50,住戸分類!$A$50))</f>
        <v/>
      </c>
    </row>
    <row r="20" spans="3:64">
      <c r="C20" s="43" t="str">
        <f>IF(住戸分類!C20="","",住戸分類!$B20&amp;住戸分類!C20)</f>
        <v/>
      </c>
      <c r="D20" s="44" t="str">
        <f>IF(住戸分類!D20="","",住戸分類!$B20&amp;住戸分類!D20)</f>
        <v/>
      </c>
      <c r="E20" s="44" t="str">
        <f>IF(住戸分類!E20="","",住戸分類!$B20&amp;住戸分類!E20)</f>
        <v/>
      </c>
      <c r="F20" s="44" t="str">
        <f>IF(住戸分類!F20="","",住戸分類!$B20&amp;住戸分類!F20)</f>
        <v/>
      </c>
      <c r="G20" s="44" t="str">
        <f>IF(住戸分類!G20="","",住戸分類!$B20&amp;住戸分類!G20)</f>
        <v/>
      </c>
      <c r="H20" s="44" t="str">
        <f>IF(住戸分類!H20="","",住戸分類!$B20&amp;住戸分類!H20)</f>
        <v/>
      </c>
      <c r="I20" s="44" t="str">
        <f>IF(住戸分類!I20="","",住戸分類!$B20&amp;住戸分類!I20)</f>
        <v/>
      </c>
      <c r="J20" s="44" t="str">
        <f>IF(住戸分類!J20="","",住戸分類!$B20&amp;住戸分類!J20)</f>
        <v/>
      </c>
      <c r="K20" s="44" t="str">
        <f>IF(住戸分類!K20="","",住戸分類!$B20&amp;住戸分類!K20)</f>
        <v/>
      </c>
      <c r="L20" s="44" t="str">
        <f>IF(住戸分類!L20="","",住戸分類!$B20&amp;住戸分類!L20)</f>
        <v/>
      </c>
      <c r="M20" s="44" t="str">
        <f>IF(住戸分類!M20="","",住戸分類!$B20&amp;住戸分類!M20)</f>
        <v/>
      </c>
      <c r="N20" s="44" t="str">
        <f>IF(住戸分類!N20="","",住戸分類!$B20&amp;住戸分類!N20)</f>
        <v/>
      </c>
      <c r="O20" s="44" t="str">
        <f>IF(住戸分類!O20="","",住戸分類!$B20&amp;住戸分類!O20)</f>
        <v/>
      </c>
      <c r="P20" s="44" t="str">
        <f>IF(住戸分類!P20="","",住戸分類!$B20&amp;住戸分類!P20)</f>
        <v/>
      </c>
      <c r="Q20" s="45" t="str">
        <f>IF(住戸分類!Q20="","",住戸分類!$B20&amp;住戸分類!Q20)</f>
        <v/>
      </c>
      <c r="R20" s="6"/>
      <c r="S20" s="6">
        <f t="shared" si="5"/>
        <v>16</v>
      </c>
      <c r="T20" s="772" t="str">
        <f t="shared" si="1"/>
        <v/>
      </c>
      <c r="U20" s="772" t="str">
        <f t="shared" si="2"/>
        <v/>
      </c>
      <c r="V20" s="772"/>
      <c r="W20" s="772" t="str">
        <f t="shared" si="3"/>
        <v/>
      </c>
      <c r="X20" s="772" t="str">
        <f t="shared" si="4"/>
        <v/>
      </c>
      <c r="Y20" s="6"/>
      <c r="Z20" s="773">
        <f>Z5+1</f>
        <v>2</v>
      </c>
      <c r="AA20" s="775" t="str">
        <f>IF(C6="","",VALUE(RIGHT(C6,LEN(C6)-住戸分類!$A$6)))</f>
        <v/>
      </c>
      <c r="AB20" s="774" t="str">
        <f>IF(C6="","",LEFT(C6,住戸分類!$A$6))</f>
        <v/>
      </c>
      <c r="AC20" s="772"/>
      <c r="AD20" s="782">
        <v>7</v>
      </c>
      <c r="AE20" s="42" t="str">
        <f>IF(C11="","",VALUE(RIGHT(C11,LEN(C11)-住戸分類!$A$11)))</f>
        <v/>
      </c>
      <c r="AF20" s="774" t="str">
        <f>IF(C11="","",LEFT(C11,住戸分類!$A$11))</f>
        <v/>
      </c>
      <c r="AG20" s="772"/>
      <c r="AH20" s="42">
        <v>12</v>
      </c>
      <c r="AI20" s="42" t="str">
        <f>IF(C16="","",VALUE(RIGHT(C16,LEN(C16)-住戸分類!$A$16)))</f>
        <v/>
      </c>
      <c r="AJ20" s="774" t="str">
        <f>IF(C16="","",LEFT(C16,住戸分類!$A$16))</f>
        <v/>
      </c>
      <c r="AK20" s="772"/>
      <c r="AL20" s="42">
        <v>17</v>
      </c>
      <c r="AM20" s="42" t="str">
        <f>IF(C21="","",VALUE(RIGHT(C21,LEN(C21)-住戸分類!$A$21)))</f>
        <v/>
      </c>
      <c r="AN20" s="774" t="str">
        <f>IF(C21="","",LEFT(C21,住戸分類!$A$21))</f>
        <v/>
      </c>
      <c r="AO20" s="772"/>
      <c r="AP20" s="42">
        <v>22</v>
      </c>
      <c r="AQ20" s="42" t="str">
        <f>IF(C26="","",VALUE(RIGHT(C26,LEN(C26)-住戸分類!$A$26)))</f>
        <v/>
      </c>
      <c r="AR20" s="774" t="str">
        <f>IF(C26="","",LEFT(C26,住戸分類!$A$26))</f>
        <v/>
      </c>
      <c r="AS20" s="772"/>
      <c r="AT20" s="42">
        <v>27</v>
      </c>
      <c r="AU20" s="42" t="str">
        <f>IF(C31="","",VALUE(RIGHT(C31,LEN(C31)-住戸分類!$A$31)))</f>
        <v/>
      </c>
      <c r="AV20" s="774" t="str">
        <f>IF(C31="","",LEFT(C31,住戸分類!$A$31))</f>
        <v/>
      </c>
      <c r="AW20" s="772"/>
      <c r="AX20" s="42">
        <v>32</v>
      </c>
      <c r="AY20" s="42" t="str">
        <f>IF(C36="","",VALUE(RIGHT(C36,LEN(C36)-住戸分類!$A$36)))</f>
        <v/>
      </c>
      <c r="AZ20" s="774" t="str">
        <f>IF(C36="","",LEFT(C36,住戸分類!$A$36))</f>
        <v/>
      </c>
      <c r="BA20" s="772"/>
      <c r="BB20" s="42">
        <v>37</v>
      </c>
      <c r="BC20" s="42" t="str">
        <f>IF(C41="","",VALUE(RIGHT(C41,LEN(C41)-住戸分類!$A$41)))</f>
        <v/>
      </c>
      <c r="BD20" s="774" t="str">
        <f>IF(C41="","",LEFT(C41,住戸分類!$A$41))</f>
        <v/>
      </c>
      <c r="BE20" s="772"/>
      <c r="BF20" s="42">
        <v>42</v>
      </c>
      <c r="BG20" s="42" t="str">
        <f>IF(C46="","",VALUE(RIGHT(C46,LEN(C46)-住戸分類!$A$46)))</f>
        <v/>
      </c>
      <c r="BH20" s="774" t="str">
        <f>IF(C46="","",LEFT(C46,住戸分類!$A$46))</f>
        <v/>
      </c>
      <c r="BI20" s="772"/>
      <c r="BJ20" s="42">
        <v>47</v>
      </c>
      <c r="BK20" s="42" t="str">
        <f>IF(C51="","",VALUE(RIGHT(C51,LEN(C51)-住戸分類!$A$51)))</f>
        <v/>
      </c>
      <c r="BL20" s="774" t="str">
        <f>IF(C51="","",LEFT(C51,住戸分類!$A$51))</f>
        <v/>
      </c>
    </row>
    <row r="21" spans="3:64">
      <c r="C21" s="43" t="str">
        <f>IF(住戸分類!C21="","",住戸分類!$B21&amp;住戸分類!C21)</f>
        <v/>
      </c>
      <c r="D21" s="44" t="str">
        <f>IF(住戸分類!D21="","",住戸分類!$B21&amp;住戸分類!D21)</f>
        <v/>
      </c>
      <c r="E21" s="44" t="str">
        <f>IF(住戸分類!E21="","",住戸分類!$B21&amp;住戸分類!E21)</f>
        <v/>
      </c>
      <c r="F21" s="44" t="str">
        <f>IF(住戸分類!F21="","",住戸分類!$B21&amp;住戸分類!F21)</f>
        <v/>
      </c>
      <c r="G21" s="44" t="str">
        <f>IF(住戸分類!G21="","",住戸分類!$B21&amp;住戸分類!G21)</f>
        <v/>
      </c>
      <c r="H21" s="44" t="str">
        <f>IF(住戸分類!H21="","",住戸分類!$B21&amp;住戸分類!H21)</f>
        <v/>
      </c>
      <c r="I21" s="44" t="str">
        <f>IF(住戸分類!I21="","",住戸分類!$B21&amp;住戸分類!I21)</f>
        <v/>
      </c>
      <c r="J21" s="44" t="str">
        <f>IF(住戸分類!J21="","",住戸分類!$B21&amp;住戸分類!J21)</f>
        <v/>
      </c>
      <c r="K21" s="44" t="str">
        <f>IF(住戸分類!K21="","",住戸分類!$B21&amp;住戸分類!K21)</f>
        <v/>
      </c>
      <c r="L21" s="44" t="str">
        <f>IF(住戸分類!L21="","",住戸分類!$B21&amp;住戸分類!L21)</f>
        <v/>
      </c>
      <c r="M21" s="44" t="str">
        <f>IF(住戸分類!M21="","",住戸分類!$B21&amp;住戸分類!M21)</f>
        <v/>
      </c>
      <c r="N21" s="44" t="str">
        <f>IF(住戸分類!N21="","",住戸分類!$B21&amp;住戸分類!N21)</f>
        <v/>
      </c>
      <c r="O21" s="44" t="str">
        <f>IF(住戸分類!O21="","",住戸分類!$B21&amp;住戸分類!O21)</f>
        <v/>
      </c>
      <c r="P21" s="44" t="str">
        <f>IF(住戸分類!P21="","",住戸分類!$B21&amp;住戸分類!P21)</f>
        <v/>
      </c>
      <c r="Q21" s="45" t="str">
        <f>IF(住戸分類!Q21="","",住戸分類!$B21&amp;住戸分類!Q21)</f>
        <v/>
      </c>
      <c r="R21" s="6"/>
      <c r="S21" s="6">
        <f t="shared" si="5"/>
        <v>17</v>
      </c>
      <c r="T21" s="772" t="str">
        <f t="shared" si="1"/>
        <v/>
      </c>
      <c r="U21" s="772" t="str">
        <f t="shared" si="2"/>
        <v/>
      </c>
      <c r="V21" s="772"/>
      <c r="W21" s="772" t="str">
        <f t="shared" si="3"/>
        <v/>
      </c>
      <c r="X21" s="772" t="str">
        <f t="shared" si="4"/>
        <v/>
      </c>
      <c r="Y21" s="6"/>
      <c r="Z21" s="1618">
        <f>住戸分類!B6</f>
        <v>0</v>
      </c>
      <c r="AA21" s="772" t="str">
        <f>IF(D6="","",VALUE(RIGHT(D6,LEN(D6)-住戸分類!$A$6)))</f>
        <v/>
      </c>
      <c r="AB21" s="778" t="str">
        <f>IF(D6="","",LEFT(D6,住戸分類!$A$6))</f>
        <v/>
      </c>
      <c r="AC21" s="772"/>
      <c r="AD21" s="1626">
        <f>住戸分類!B11</f>
        <v>0</v>
      </c>
      <c r="AE21" s="777" t="str">
        <f>IF(D11="","",VALUE(RIGHT(D11,LEN(D11)-住戸分類!$A$11)))</f>
        <v/>
      </c>
      <c r="AF21" s="778" t="str">
        <f>IF(D11="","",LEFT(D11,住戸分類!$A$11))</f>
        <v/>
      </c>
      <c r="AG21" s="772"/>
      <c r="AH21" s="1624">
        <f>住戸分類!B16</f>
        <v>0</v>
      </c>
      <c r="AI21" s="777" t="str">
        <f>IF(D16="","",VALUE(RIGHT(D16,LEN(D16)-住戸分類!$A$16)))</f>
        <v/>
      </c>
      <c r="AJ21" s="778" t="str">
        <f>IF(D16="","",LEFT(D16,住戸分類!$A$16))</f>
        <v/>
      </c>
      <c r="AK21" s="772"/>
      <c r="AL21" s="1618">
        <f>住戸分類!B21</f>
        <v>0</v>
      </c>
      <c r="AM21" s="777" t="str">
        <f>IF(D21="","",VALUE(RIGHT(D21,LEN(D21)-住戸分類!$A$21)))</f>
        <v/>
      </c>
      <c r="AN21" s="778" t="str">
        <f>IF(D21="","",LEFT(D21,住戸分類!$A$21))</f>
        <v/>
      </c>
      <c r="AO21" s="772"/>
      <c r="AP21" s="1618">
        <f>住戸分類!B26</f>
        <v>0</v>
      </c>
      <c r="AQ21" s="777" t="str">
        <f>IF(D26="","",VALUE(RIGHT(D26,LEN(D26)-住戸分類!$A$26)))</f>
        <v/>
      </c>
      <c r="AR21" s="778" t="str">
        <f>IF(D26="","",LEFT(D26,住戸分類!$A$26))</f>
        <v/>
      </c>
      <c r="AS21" s="772"/>
      <c r="AT21" s="1618">
        <f>住戸分類!B31</f>
        <v>0</v>
      </c>
      <c r="AU21" s="777" t="str">
        <f>IF(D31="","",VALUE(RIGHT(D31,LEN(D31)-住戸分類!$A$31)))</f>
        <v/>
      </c>
      <c r="AV21" s="778" t="str">
        <f>IF(D31="","",LEFT(D31,住戸分類!$A$31))</f>
        <v/>
      </c>
      <c r="AW21" s="772"/>
      <c r="AX21" s="1618">
        <f>住戸分類!B36</f>
        <v>0</v>
      </c>
      <c r="AY21" s="777" t="str">
        <f>IF(D36="","",VALUE(RIGHT(D36,LEN(D36)-住戸分類!$A$36)))</f>
        <v/>
      </c>
      <c r="AZ21" s="778" t="str">
        <f>IF(D36="","",LEFT(D36,住戸分類!$A$36))</f>
        <v/>
      </c>
      <c r="BA21" s="772"/>
      <c r="BB21" s="1618">
        <f>住戸分類!B41</f>
        <v>0</v>
      </c>
      <c r="BC21" s="777" t="str">
        <f>IF(D41="","",VALUE(RIGHT(D41,LEN(D41)-住戸分類!$A$41)))</f>
        <v/>
      </c>
      <c r="BD21" s="778" t="str">
        <f>IF(D41="","",LEFT(D41,住戸分類!$A$41))</f>
        <v/>
      </c>
      <c r="BE21" s="772"/>
      <c r="BF21" s="1618">
        <f>住戸分類!B46</f>
        <v>0</v>
      </c>
      <c r="BG21" s="777" t="str">
        <f>IF(D46="","",VALUE(RIGHT(D46,LEN(D46)-住戸分類!$A$46)))</f>
        <v/>
      </c>
      <c r="BH21" s="778" t="str">
        <f>IF(D46="","",LEFT(D46,住戸分類!$A$46))</f>
        <v/>
      </c>
      <c r="BI21" s="772"/>
      <c r="BJ21" s="1618">
        <f>住戸分類!B51</f>
        <v>0</v>
      </c>
      <c r="BK21" s="777" t="str">
        <f>IF(D51="","",VALUE(RIGHT(D51,LEN(D51)-住戸分類!$A$51)))</f>
        <v/>
      </c>
      <c r="BL21" s="778" t="str">
        <f>IF(D51="","",LEFT(D51,住戸分類!$A$51))</f>
        <v/>
      </c>
    </row>
    <row r="22" spans="3:64">
      <c r="C22" s="43" t="str">
        <f>IF(住戸分類!C22="","",住戸分類!$B22&amp;住戸分類!C22)</f>
        <v/>
      </c>
      <c r="D22" s="44" t="str">
        <f>IF(住戸分類!D22="","",住戸分類!$B22&amp;住戸分類!D22)</f>
        <v/>
      </c>
      <c r="E22" s="44" t="str">
        <f>IF(住戸分類!E22="","",住戸分類!$B22&amp;住戸分類!E22)</f>
        <v/>
      </c>
      <c r="F22" s="44" t="str">
        <f>IF(住戸分類!F22="","",住戸分類!$B22&amp;住戸分類!F22)</f>
        <v/>
      </c>
      <c r="G22" s="44" t="str">
        <f>IF(住戸分類!G22="","",住戸分類!$B22&amp;住戸分類!G22)</f>
        <v/>
      </c>
      <c r="H22" s="44" t="str">
        <f>IF(住戸分類!H22="","",住戸分類!$B22&amp;住戸分類!H22)</f>
        <v/>
      </c>
      <c r="I22" s="44" t="str">
        <f>IF(住戸分類!I22="","",住戸分類!$B22&amp;住戸分類!I22)</f>
        <v/>
      </c>
      <c r="J22" s="44" t="str">
        <f>IF(住戸分類!J22="","",住戸分類!$B22&amp;住戸分類!J22)</f>
        <v/>
      </c>
      <c r="K22" s="44" t="str">
        <f>IF(住戸分類!K22="","",住戸分類!$B22&amp;住戸分類!K22)</f>
        <v/>
      </c>
      <c r="L22" s="44" t="str">
        <f>IF(住戸分類!L22="","",住戸分類!$B22&amp;住戸分類!L22)</f>
        <v/>
      </c>
      <c r="M22" s="44" t="str">
        <f>IF(住戸分類!M22="","",住戸分類!$B22&amp;住戸分類!M22)</f>
        <v/>
      </c>
      <c r="N22" s="44" t="str">
        <f>IF(住戸分類!N22="","",住戸分類!$B22&amp;住戸分類!N22)</f>
        <v/>
      </c>
      <c r="O22" s="44" t="str">
        <f>IF(住戸分類!O22="","",住戸分類!$B22&amp;住戸分類!O22)</f>
        <v/>
      </c>
      <c r="P22" s="44" t="str">
        <f>IF(住戸分類!P22="","",住戸分類!$B22&amp;住戸分類!P22)</f>
        <v/>
      </c>
      <c r="Q22" s="45" t="str">
        <f>IF(住戸分類!Q22="","",住戸分類!$B22&amp;住戸分類!Q22)</f>
        <v/>
      </c>
      <c r="R22" s="6"/>
      <c r="S22" s="6">
        <f t="shared" si="5"/>
        <v>18</v>
      </c>
      <c r="T22" s="772" t="str">
        <f t="shared" si="1"/>
        <v/>
      </c>
      <c r="U22" s="772" t="str">
        <f t="shared" si="2"/>
        <v/>
      </c>
      <c r="V22" s="772"/>
      <c r="W22" s="772" t="str">
        <f t="shared" si="3"/>
        <v/>
      </c>
      <c r="X22" s="772" t="str">
        <f t="shared" si="4"/>
        <v/>
      </c>
      <c r="Y22" s="6"/>
      <c r="Z22" s="1619"/>
      <c r="AA22" s="772" t="str">
        <f>IF(E6="","",VALUE(RIGHT(E6,LEN(E6)-住戸分類!$A$6)))</f>
        <v/>
      </c>
      <c r="AB22" s="778" t="str">
        <f>IF(E6="","",LEFT(E6,住戸分類!$A$6))</f>
        <v/>
      </c>
      <c r="AC22" s="772"/>
      <c r="AD22" s="1626"/>
      <c r="AE22" s="777" t="str">
        <f>IF(E11="","",VALUE(RIGHT(E11,LEN(E11)-住戸分類!$A$11)))</f>
        <v/>
      </c>
      <c r="AF22" s="778" t="str">
        <f>IF(E11="","",LEFT(E11,住戸分類!$A$11))</f>
        <v/>
      </c>
      <c r="AG22" s="772"/>
      <c r="AH22" s="1626"/>
      <c r="AI22" s="777" t="str">
        <f>IF(E16="","",VALUE(RIGHT(E16,LEN(E16)-住戸分類!$A$16)))</f>
        <v/>
      </c>
      <c r="AJ22" s="778" t="str">
        <f>IF(E16="","",LEFT(E16,住戸分類!$A$16))</f>
        <v/>
      </c>
      <c r="AK22" s="772"/>
      <c r="AL22" s="1619"/>
      <c r="AM22" s="777" t="str">
        <f>IF(E21="","",VALUE(RIGHT(E21,LEN(E21)-住戸分類!$A$21)))</f>
        <v/>
      </c>
      <c r="AN22" s="778" t="str">
        <f>IF(E21="","",LEFT(E21,住戸分類!$A$21))</f>
        <v/>
      </c>
      <c r="AO22" s="772"/>
      <c r="AP22" s="1619"/>
      <c r="AQ22" s="777" t="str">
        <f>IF(E26="","",VALUE(RIGHT(E26,LEN(E26)-住戸分類!$A$26)))</f>
        <v/>
      </c>
      <c r="AR22" s="778" t="str">
        <f>IF(E26="","",LEFT(E26,住戸分類!$A$26))</f>
        <v/>
      </c>
      <c r="AS22" s="772"/>
      <c r="AT22" s="1619"/>
      <c r="AU22" s="777" t="str">
        <f>IF(E31="","",VALUE(RIGHT(E31,LEN(E31)-住戸分類!$A$31)))</f>
        <v/>
      </c>
      <c r="AV22" s="778" t="str">
        <f>IF(E31="","",LEFT(E31,住戸分類!$A$31))</f>
        <v/>
      </c>
      <c r="AW22" s="772"/>
      <c r="AX22" s="1619"/>
      <c r="AY22" s="777" t="str">
        <f>IF(E36="","",VALUE(RIGHT(E36,LEN(E36)-住戸分類!$A$36)))</f>
        <v/>
      </c>
      <c r="AZ22" s="778" t="str">
        <f>IF(E36="","",LEFT(E36,住戸分類!$A$36))</f>
        <v/>
      </c>
      <c r="BA22" s="772"/>
      <c r="BB22" s="1619"/>
      <c r="BC22" s="777" t="str">
        <f>IF(E41="","",VALUE(RIGHT(E41,LEN(E41)-住戸分類!$A$41)))</f>
        <v/>
      </c>
      <c r="BD22" s="778" t="str">
        <f>IF(E41="","",LEFT(E41,住戸分類!$A$41))</f>
        <v/>
      </c>
      <c r="BE22" s="772"/>
      <c r="BF22" s="1619"/>
      <c r="BG22" s="777" t="str">
        <f>IF(E46="","",VALUE(RIGHT(E46,LEN(E46)-住戸分類!$A$46)))</f>
        <v/>
      </c>
      <c r="BH22" s="778" t="str">
        <f>IF(E46="","",LEFT(E46,住戸分類!$A$46))</f>
        <v/>
      </c>
      <c r="BI22" s="772"/>
      <c r="BJ22" s="1619"/>
      <c r="BK22" s="777" t="str">
        <f>IF(E51="","",VALUE(RIGHT(E51,LEN(E51)-住戸分類!$A$51)))</f>
        <v/>
      </c>
      <c r="BL22" s="778" t="str">
        <f>IF(E51="","",LEFT(E51,住戸分類!$A$51))</f>
        <v/>
      </c>
    </row>
    <row r="23" spans="3:64">
      <c r="C23" s="43" t="str">
        <f>IF(住戸分類!C23="","",住戸分類!$B23&amp;住戸分類!C23)</f>
        <v/>
      </c>
      <c r="D23" s="44" t="str">
        <f>IF(住戸分類!D23="","",住戸分類!$B23&amp;住戸分類!D23)</f>
        <v/>
      </c>
      <c r="E23" s="44" t="str">
        <f>IF(住戸分類!E23="","",住戸分類!$B23&amp;住戸分類!E23)</f>
        <v/>
      </c>
      <c r="F23" s="44" t="str">
        <f>IF(住戸分類!F23="","",住戸分類!$B23&amp;住戸分類!F23)</f>
        <v/>
      </c>
      <c r="G23" s="44" t="str">
        <f>IF(住戸分類!G23="","",住戸分類!$B23&amp;住戸分類!G23)</f>
        <v/>
      </c>
      <c r="H23" s="44" t="str">
        <f>IF(住戸分類!H23="","",住戸分類!$B23&amp;住戸分類!H23)</f>
        <v/>
      </c>
      <c r="I23" s="44" t="str">
        <f>IF(住戸分類!I23="","",住戸分類!$B23&amp;住戸分類!I23)</f>
        <v/>
      </c>
      <c r="J23" s="44" t="str">
        <f>IF(住戸分類!J23="","",住戸分類!$B23&amp;住戸分類!J23)</f>
        <v/>
      </c>
      <c r="K23" s="44" t="str">
        <f>IF(住戸分類!K23="","",住戸分類!$B23&amp;住戸分類!K23)</f>
        <v/>
      </c>
      <c r="L23" s="44" t="str">
        <f>IF(住戸分類!L23="","",住戸分類!$B23&amp;住戸分類!L23)</f>
        <v/>
      </c>
      <c r="M23" s="44" t="str">
        <f>IF(住戸分類!M23="","",住戸分類!$B23&amp;住戸分類!M23)</f>
        <v/>
      </c>
      <c r="N23" s="44" t="str">
        <f>IF(住戸分類!N23="","",住戸分類!$B23&amp;住戸分類!N23)</f>
        <v/>
      </c>
      <c r="O23" s="44" t="str">
        <f>IF(住戸分類!O23="","",住戸分類!$B23&amp;住戸分類!O23)</f>
        <v/>
      </c>
      <c r="P23" s="44" t="str">
        <f>IF(住戸分類!P23="","",住戸分類!$B23&amp;住戸分類!P23)</f>
        <v/>
      </c>
      <c r="Q23" s="45" t="str">
        <f>IF(住戸分類!Q23="","",住戸分類!$B23&amp;住戸分類!Q23)</f>
        <v/>
      </c>
      <c r="R23" s="6"/>
      <c r="S23" s="6">
        <f t="shared" si="5"/>
        <v>19</v>
      </c>
      <c r="T23" s="772" t="str">
        <f t="shared" si="1"/>
        <v/>
      </c>
      <c r="U23" s="772" t="str">
        <f t="shared" si="2"/>
        <v/>
      </c>
      <c r="V23" s="772"/>
      <c r="W23" s="772" t="str">
        <f t="shared" si="3"/>
        <v/>
      </c>
      <c r="X23" s="772" t="str">
        <f t="shared" si="4"/>
        <v/>
      </c>
      <c r="Y23" s="6"/>
      <c r="Z23" s="1619"/>
      <c r="AA23" s="772" t="str">
        <f>IF(F6="","",VALUE(RIGHT(F6,LEN(F6)-住戸分類!$A$6)))</f>
        <v/>
      </c>
      <c r="AB23" s="778" t="str">
        <f>IF(F6="","",LEFT(F6,住戸分類!$A$6))</f>
        <v/>
      </c>
      <c r="AC23" s="772"/>
      <c r="AD23" s="1626"/>
      <c r="AE23" s="777" t="str">
        <f>IF(F11="","",VALUE(RIGHT(F11,LEN(F11)-住戸分類!$A$11)))</f>
        <v/>
      </c>
      <c r="AF23" s="778" t="str">
        <f>IF(F11="","",LEFT(F11,住戸分類!$A$11))</f>
        <v/>
      </c>
      <c r="AG23" s="772"/>
      <c r="AH23" s="1626"/>
      <c r="AI23" s="777" t="str">
        <f>IF(F16="","",VALUE(RIGHT(F16,LEN(F16)-住戸分類!$A$16)))</f>
        <v/>
      </c>
      <c r="AJ23" s="778" t="str">
        <f>IF(F16="","",LEFT(F16,住戸分類!$A$16))</f>
        <v/>
      </c>
      <c r="AK23" s="772"/>
      <c r="AL23" s="1619"/>
      <c r="AM23" s="777" t="str">
        <f>IF(F21="","",VALUE(RIGHT(F21,LEN(F21)-住戸分類!$A$21)))</f>
        <v/>
      </c>
      <c r="AN23" s="778" t="str">
        <f>IF(F21="","",LEFT(F21,住戸分類!$A$21))</f>
        <v/>
      </c>
      <c r="AO23" s="772"/>
      <c r="AP23" s="1619"/>
      <c r="AQ23" s="777" t="str">
        <f>IF(F26="","",VALUE(RIGHT(F26,LEN(F26)-住戸分類!$A$26)))</f>
        <v/>
      </c>
      <c r="AR23" s="778" t="str">
        <f>IF(F26="","",LEFT(F26,住戸分類!$A$26))</f>
        <v/>
      </c>
      <c r="AS23" s="772"/>
      <c r="AT23" s="1619"/>
      <c r="AU23" s="777" t="str">
        <f>IF(F31="","",VALUE(RIGHT(F31,LEN(F31)-住戸分類!$A$31)))</f>
        <v/>
      </c>
      <c r="AV23" s="778" t="str">
        <f>IF(F31="","",LEFT(F31,住戸分類!$A$31))</f>
        <v/>
      </c>
      <c r="AW23" s="772"/>
      <c r="AX23" s="1619"/>
      <c r="AY23" s="777" t="str">
        <f>IF(F36="","",VALUE(RIGHT(F36,LEN(F36)-住戸分類!$A$36)))</f>
        <v/>
      </c>
      <c r="AZ23" s="778" t="str">
        <f>IF(F36="","",LEFT(F36,住戸分類!$A$36))</f>
        <v/>
      </c>
      <c r="BA23" s="772"/>
      <c r="BB23" s="1619"/>
      <c r="BC23" s="777" t="str">
        <f>IF(F41="","",VALUE(RIGHT(F41,LEN(F41)-住戸分類!$A$41)))</f>
        <v/>
      </c>
      <c r="BD23" s="778" t="str">
        <f>IF(F41="","",LEFT(F41,住戸分類!$A$41))</f>
        <v/>
      </c>
      <c r="BE23" s="772"/>
      <c r="BF23" s="1619"/>
      <c r="BG23" s="777" t="str">
        <f>IF(F46="","",VALUE(RIGHT(F46,LEN(F46)-住戸分類!$A$46)))</f>
        <v/>
      </c>
      <c r="BH23" s="778" t="str">
        <f>IF(F46="","",LEFT(F46,住戸分類!$A$46))</f>
        <v/>
      </c>
      <c r="BI23" s="772"/>
      <c r="BJ23" s="1619"/>
      <c r="BK23" s="777" t="str">
        <f>IF(F51="","",VALUE(RIGHT(F51,LEN(F51)-住戸分類!$A$51)))</f>
        <v/>
      </c>
      <c r="BL23" s="778" t="str">
        <f>IF(F51="","",LEFT(F51,住戸分類!$A$51))</f>
        <v/>
      </c>
    </row>
    <row r="24" spans="3:64">
      <c r="C24" s="43" t="str">
        <f>IF(住戸分類!C24="","",住戸分類!$B24&amp;住戸分類!C24)</f>
        <v/>
      </c>
      <c r="D24" s="44" t="str">
        <f>IF(住戸分類!D24="","",住戸分類!$B24&amp;住戸分類!D24)</f>
        <v/>
      </c>
      <c r="E24" s="44" t="str">
        <f>IF(住戸分類!E24="","",住戸分類!$B24&amp;住戸分類!E24)</f>
        <v/>
      </c>
      <c r="F24" s="44" t="str">
        <f>IF(住戸分類!F24="","",住戸分類!$B24&amp;住戸分類!F24)</f>
        <v/>
      </c>
      <c r="G24" s="44" t="str">
        <f>IF(住戸分類!G24="","",住戸分類!$B24&amp;住戸分類!G24)</f>
        <v/>
      </c>
      <c r="H24" s="44" t="str">
        <f>IF(住戸分類!H24="","",住戸分類!$B24&amp;住戸分類!H24)</f>
        <v/>
      </c>
      <c r="I24" s="44" t="str">
        <f>IF(住戸分類!I24="","",住戸分類!$B24&amp;住戸分類!I24)</f>
        <v/>
      </c>
      <c r="J24" s="44" t="str">
        <f>IF(住戸分類!J24="","",住戸分類!$B24&amp;住戸分類!J24)</f>
        <v/>
      </c>
      <c r="K24" s="44" t="str">
        <f>IF(住戸分類!K24="","",住戸分類!$B24&amp;住戸分類!K24)</f>
        <v/>
      </c>
      <c r="L24" s="44" t="str">
        <f>IF(住戸分類!L24="","",住戸分類!$B24&amp;住戸分類!L24)</f>
        <v/>
      </c>
      <c r="M24" s="44" t="str">
        <f>IF(住戸分類!M24="","",住戸分類!$B24&amp;住戸分類!M24)</f>
        <v/>
      </c>
      <c r="N24" s="44" t="str">
        <f>IF(住戸分類!N24="","",住戸分類!$B24&amp;住戸分類!N24)</f>
        <v/>
      </c>
      <c r="O24" s="44" t="str">
        <f>IF(住戸分類!O24="","",住戸分類!$B24&amp;住戸分類!O24)</f>
        <v/>
      </c>
      <c r="P24" s="44" t="str">
        <f>IF(住戸分類!P24="","",住戸分類!$B24&amp;住戸分類!P24)</f>
        <v/>
      </c>
      <c r="Q24" s="45" t="str">
        <f>IF(住戸分類!Q24="","",住戸分類!$B24&amp;住戸分類!Q24)</f>
        <v/>
      </c>
      <c r="R24" s="6"/>
      <c r="S24" s="6">
        <f t="shared" si="5"/>
        <v>20</v>
      </c>
      <c r="T24" s="772" t="str">
        <f t="shared" si="1"/>
        <v/>
      </c>
      <c r="U24" s="772" t="str">
        <f t="shared" si="2"/>
        <v/>
      </c>
      <c r="V24" s="772"/>
      <c r="W24" s="772" t="str">
        <f t="shared" si="3"/>
        <v/>
      </c>
      <c r="X24" s="772" t="str">
        <f t="shared" si="4"/>
        <v/>
      </c>
      <c r="Y24" s="6"/>
      <c r="Z24" s="1619"/>
      <c r="AA24" s="772" t="str">
        <f>IF(G6="","",VALUE(RIGHT(G6,LEN(G6)-住戸分類!$A$6)))</f>
        <v/>
      </c>
      <c r="AB24" s="778" t="str">
        <f>IF(G6="","",LEFT(G6,住戸分類!$A$6))</f>
        <v/>
      </c>
      <c r="AC24" s="772"/>
      <c r="AD24" s="1626"/>
      <c r="AE24" s="777" t="str">
        <f>IF(G11="","",VALUE(RIGHT(G11,LEN(G11)-住戸分類!$A$11)))</f>
        <v/>
      </c>
      <c r="AF24" s="778" t="str">
        <f>IF(G11="","",LEFT(G11,住戸分類!$A$11))</f>
        <v/>
      </c>
      <c r="AG24" s="772"/>
      <c r="AH24" s="1626"/>
      <c r="AI24" s="777" t="str">
        <f>IF(G16="","",VALUE(RIGHT(G16,LEN(G16)-住戸分類!$A$16)))</f>
        <v/>
      </c>
      <c r="AJ24" s="778" t="str">
        <f>IF(G16="","",LEFT(G16,住戸分類!$A$16))</f>
        <v/>
      </c>
      <c r="AK24" s="772"/>
      <c r="AL24" s="1619"/>
      <c r="AM24" s="777" t="str">
        <f>IF(G21="","",VALUE(RIGHT(G21,LEN(G21)-住戸分類!$A$21)))</f>
        <v/>
      </c>
      <c r="AN24" s="778" t="str">
        <f>IF(G21="","",LEFT(G21,住戸分類!$A$21))</f>
        <v/>
      </c>
      <c r="AO24" s="772"/>
      <c r="AP24" s="1619"/>
      <c r="AQ24" s="777" t="str">
        <f>IF(G26="","",VALUE(RIGHT(G26,LEN(G26)-住戸分類!$A$26)))</f>
        <v/>
      </c>
      <c r="AR24" s="778" t="str">
        <f>IF(G26="","",LEFT(G26,住戸分類!$A$26))</f>
        <v/>
      </c>
      <c r="AS24" s="772"/>
      <c r="AT24" s="1619"/>
      <c r="AU24" s="777" t="str">
        <f>IF(G31="","",VALUE(RIGHT(G31,LEN(G31)-住戸分類!$A$31)))</f>
        <v/>
      </c>
      <c r="AV24" s="778" t="str">
        <f>IF(G31="","",LEFT(G31,住戸分類!$A$31))</f>
        <v/>
      </c>
      <c r="AW24" s="772"/>
      <c r="AX24" s="1619"/>
      <c r="AY24" s="777" t="str">
        <f>IF(G36="","",VALUE(RIGHT(G36,LEN(G36)-住戸分類!$A$36)))</f>
        <v/>
      </c>
      <c r="AZ24" s="778" t="str">
        <f>IF(G36="","",LEFT(G36,住戸分類!$A$36))</f>
        <v/>
      </c>
      <c r="BA24" s="772"/>
      <c r="BB24" s="1619"/>
      <c r="BC24" s="777" t="str">
        <f>IF(G41="","",VALUE(RIGHT(G41,LEN(G41)-住戸分類!$A$41)))</f>
        <v/>
      </c>
      <c r="BD24" s="778" t="str">
        <f>IF(G41="","",LEFT(G41,住戸分類!$A$41))</f>
        <v/>
      </c>
      <c r="BE24" s="772"/>
      <c r="BF24" s="1619"/>
      <c r="BG24" s="777" t="str">
        <f>IF(G46="","",VALUE(RIGHT(G46,LEN(G46)-住戸分類!$A$46)))</f>
        <v/>
      </c>
      <c r="BH24" s="778" t="str">
        <f>IF(G46="","",LEFT(G46,住戸分類!$A$46))</f>
        <v/>
      </c>
      <c r="BI24" s="772"/>
      <c r="BJ24" s="1619"/>
      <c r="BK24" s="777" t="str">
        <f>IF(G51="","",VALUE(RIGHT(G51,LEN(G51)-住戸分類!$A$51)))</f>
        <v/>
      </c>
      <c r="BL24" s="778" t="str">
        <f>IF(G51="","",LEFT(G51,住戸分類!$A$51))</f>
        <v/>
      </c>
    </row>
    <row r="25" spans="3:64">
      <c r="C25" s="43" t="str">
        <f>IF(住戸分類!C25="","",住戸分類!$B25&amp;住戸分類!C25)</f>
        <v/>
      </c>
      <c r="D25" s="44" t="str">
        <f>IF(住戸分類!D25="","",住戸分類!$B25&amp;住戸分類!D25)</f>
        <v/>
      </c>
      <c r="E25" s="44" t="str">
        <f>IF(住戸分類!E25="","",住戸分類!$B25&amp;住戸分類!E25)</f>
        <v/>
      </c>
      <c r="F25" s="44" t="str">
        <f>IF(住戸分類!F25="","",住戸分類!$B25&amp;住戸分類!F25)</f>
        <v/>
      </c>
      <c r="G25" s="44" t="str">
        <f>IF(住戸分類!G25="","",住戸分類!$B25&amp;住戸分類!G25)</f>
        <v/>
      </c>
      <c r="H25" s="44" t="str">
        <f>IF(住戸分類!H25="","",住戸分類!$B25&amp;住戸分類!H25)</f>
        <v/>
      </c>
      <c r="I25" s="44" t="str">
        <f>IF(住戸分類!I25="","",住戸分類!$B25&amp;住戸分類!I25)</f>
        <v/>
      </c>
      <c r="J25" s="44" t="str">
        <f>IF(住戸分類!J25="","",住戸分類!$B25&amp;住戸分類!J25)</f>
        <v/>
      </c>
      <c r="K25" s="44" t="str">
        <f>IF(住戸分類!K25="","",住戸分類!$B25&amp;住戸分類!K25)</f>
        <v/>
      </c>
      <c r="L25" s="44" t="str">
        <f>IF(住戸分類!L25="","",住戸分類!$B25&amp;住戸分類!L25)</f>
        <v/>
      </c>
      <c r="M25" s="44" t="str">
        <f>IF(住戸分類!M25="","",住戸分類!$B25&amp;住戸分類!M25)</f>
        <v/>
      </c>
      <c r="N25" s="44" t="str">
        <f>IF(住戸分類!N25="","",住戸分類!$B25&amp;住戸分類!N25)</f>
        <v/>
      </c>
      <c r="O25" s="44" t="str">
        <f>IF(住戸分類!O25="","",住戸分類!$B25&amp;住戸分類!O25)</f>
        <v/>
      </c>
      <c r="P25" s="44" t="str">
        <f>IF(住戸分類!P25="","",住戸分類!$B25&amp;住戸分類!P25)</f>
        <v/>
      </c>
      <c r="Q25" s="45" t="str">
        <f>IF(住戸分類!Q25="","",住戸分類!$B25&amp;住戸分類!Q25)</f>
        <v/>
      </c>
      <c r="R25" s="6"/>
      <c r="S25" s="6">
        <f t="shared" si="5"/>
        <v>21</v>
      </c>
      <c r="T25" s="772" t="str">
        <f t="shared" si="1"/>
        <v/>
      </c>
      <c r="U25" s="772" t="str">
        <f t="shared" si="2"/>
        <v/>
      </c>
      <c r="V25" s="772"/>
      <c r="W25" s="772" t="str">
        <f t="shared" si="3"/>
        <v/>
      </c>
      <c r="X25" s="772" t="str">
        <f t="shared" si="4"/>
        <v/>
      </c>
      <c r="Y25" s="6"/>
      <c r="Z25" s="1619"/>
      <c r="AA25" s="772" t="str">
        <f>IF(H6="","",VALUE(RIGHT(H6,LEN(H6)-住戸分類!$A$6)))</f>
        <v/>
      </c>
      <c r="AB25" s="778" t="str">
        <f>IF(H6="","",LEFT(H6,住戸分類!$A$6))</f>
        <v/>
      </c>
      <c r="AC25" s="772"/>
      <c r="AD25" s="1626"/>
      <c r="AE25" s="777" t="str">
        <f>IF(H11="","",VALUE(RIGHT(H11,LEN(H11)-住戸分類!$A$11)))</f>
        <v/>
      </c>
      <c r="AF25" s="778" t="str">
        <f>IF(H11="","",LEFT(H11,住戸分類!$A$11))</f>
        <v/>
      </c>
      <c r="AG25" s="772"/>
      <c r="AH25" s="1626"/>
      <c r="AI25" s="777" t="str">
        <f>IF(H16="","",VALUE(RIGHT(H16,LEN(H16)-住戸分類!$A$16)))</f>
        <v/>
      </c>
      <c r="AJ25" s="778" t="str">
        <f>IF(H16="","",LEFT(H16,住戸分類!$A$16))</f>
        <v/>
      </c>
      <c r="AK25" s="772"/>
      <c r="AL25" s="1619"/>
      <c r="AM25" s="777" t="str">
        <f>IF(H21="","",VALUE(RIGHT(H21,LEN(H21)-住戸分類!$A$21)))</f>
        <v/>
      </c>
      <c r="AN25" s="778" t="str">
        <f>IF(H21="","",LEFT(H21,住戸分類!$A$21))</f>
        <v/>
      </c>
      <c r="AO25" s="772"/>
      <c r="AP25" s="1619"/>
      <c r="AQ25" s="777" t="str">
        <f>IF(H26="","",VALUE(RIGHT(H26,LEN(H26)-住戸分類!$A$26)))</f>
        <v/>
      </c>
      <c r="AR25" s="778" t="str">
        <f>IF(H26="","",LEFT(H26,住戸分類!$A$26))</f>
        <v/>
      </c>
      <c r="AS25" s="772"/>
      <c r="AT25" s="1619"/>
      <c r="AU25" s="777" t="str">
        <f>IF(H31="","",VALUE(RIGHT(H31,LEN(H31)-住戸分類!$A$31)))</f>
        <v/>
      </c>
      <c r="AV25" s="778" t="str">
        <f>IF(H31="","",LEFT(H31,住戸分類!$A$31))</f>
        <v/>
      </c>
      <c r="AW25" s="772"/>
      <c r="AX25" s="1619"/>
      <c r="AY25" s="777" t="str">
        <f>IF(H36="","",VALUE(RIGHT(H36,LEN(H36)-住戸分類!$A$36)))</f>
        <v/>
      </c>
      <c r="AZ25" s="778" t="str">
        <f>IF(H36="","",LEFT(H36,住戸分類!$A$36))</f>
        <v/>
      </c>
      <c r="BA25" s="772"/>
      <c r="BB25" s="1619"/>
      <c r="BC25" s="777" t="str">
        <f>IF(H41="","",VALUE(RIGHT(H41,LEN(H41)-住戸分類!$A$41)))</f>
        <v/>
      </c>
      <c r="BD25" s="778" t="str">
        <f>IF(H41="","",LEFT(H41,住戸分類!$A$41))</f>
        <v/>
      </c>
      <c r="BE25" s="772"/>
      <c r="BF25" s="1619"/>
      <c r="BG25" s="777" t="str">
        <f>IF(H46="","",VALUE(RIGHT(H46,LEN(H46)-住戸分類!$A$46)))</f>
        <v/>
      </c>
      <c r="BH25" s="778" t="str">
        <f>IF(H46="","",LEFT(H46,住戸分類!$A$46))</f>
        <v/>
      </c>
      <c r="BI25" s="772"/>
      <c r="BJ25" s="1619"/>
      <c r="BK25" s="777" t="str">
        <f>IF(H51="","",VALUE(RIGHT(H51,LEN(H51)-住戸分類!$A$51)))</f>
        <v/>
      </c>
      <c r="BL25" s="778" t="str">
        <f>IF(H51="","",LEFT(H51,住戸分類!$A$51))</f>
        <v/>
      </c>
    </row>
    <row r="26" spans="3:64">
      <c r="C26" s="43" t="str">
        <f>IF(住戸分類!C26="","",住戸分類!$B26&amp;住戸分類!C26)</f>
        <v/>
      </c>
      <c r="D26" s="44" t="str">
        <f>IF(住戸分類!D26="","",住戸分類!$B26&amp;住戸分類!D26)</f>
        <v/>
      </c>
      <c r="E26" s="44" t="str">
        <f>IF(住戸分類!E26="","",住戸分類!$B26&amp;住戸分類!E26)</f>
        <v/>
      </c>
      <c r="F26" s="44" t="str">
        <f>IF(住戸分類!F26="","",住戸分類!$B26&amp;住戸分類!F26)</f>
        <v/>
      </c>
      <c r="G26" s="44" t="str">
        <f>IF(住戸分類!G26="","",住戸分類!$B26&amp;住戸分類!G26)</f>
        <v/>
      </c>
      <c r="H26" s="44" t="str">
        <f>IF(住戸分類!H26="","",住戸分類!$B26&amp;住戸分類!H26)</f>
        <v/>
      </c>
      <c r="I26" s="44" t="str">
        <f>IF(住戸分類!I26="","",住戸分類!$B26&amp;住戸分類!I26)</f>
        <v/>
      </c>
      <c r="J26" s="44" t="str">
        <f>IF(住戸分類!J26="","",住戸分類!$B26&amp;住戸分類!J26)</f>
        <v/>
      </c>
      <c r="K26" s="44" t="str">
        <f>IF(住戸分類!K26="","",住戸分類!$B26&amp;住戸分類!K26)</f>
        <v/>
      </c>
      <c r="L26" s="44" t="str">
        <f>IF(住戸分類!L26="","",住戸分類!$B26&amp;住戸分類!L26)</f>
        <v/>
      </c>
      <c r="M26" s="44" t="str">
        <f>IF(住戸分類!M26="","",住戸分類!$B26&amp;住戸分類!M26)</f>
        <v/>
      </c>
      <c r="N26" s="44" t="str">
        <f>IF(住戸分類!N26="","",住戸分類!$B26&amp;住戸分類!N26)</f>
        <v/>
      </c>
      <c r="O26" s="44" t="str">
        <f>IF(住戸分類!O26="","",住戸分類!$B26&amp;住戸分類!O26)</f>
        <v/>
      </c>
      <c r="P26" s="44" t="str">
        <f>IF(住戸分類!P26="","",住戸分類!$B26&amp;住戸分類!P26)</f>
        <v/>
      </c>
      <c r="Q26" s="45" t="str">
        <f>IF(住戸分類!Q26="","",住戸分類!$B26&amp;住戸分類!Q26)</f>
        <v/>
      </c>
      <c r="R26" s="6"/>
      <c r="S26" s="6">
        <f t="shared" si="5"/>
        <v>22</v>
      </c>
      <c r="T26" s="772" t="str">
        <f t="shared" si="1"/>
        <v/>
      </c>
      <c r="U26" s="772" t="str">
        <f t="shared" si="2"/>
        <v/>
      </c>
      <c r="V26" s="772"/>
      <c r="W26" s="772" t="str">
        <f t="shared" si="3"/>
        <v/>
      </c>
      <c r="X26" s="772" t="str">
        <f t="shared" si="4"/>
        <v/>
      </c>
      <c r="Y26" s="6"/>
      <c r="Z26" s="1619"/>
      <c r="AA26" s="772" t="str">
        <f>IF(I6="","",VALUE(RIGHT(I6,LEN(I6)-住戸分類!$A$6)))</f>
        <v/>
      </c>
      <c r="AB26" s="778" t="str">
        <f>IF(I6="","",LEFT(I6,住戸分類!$A$6))</f>
        <v/>
      </c>
      <c r="AC26" s="772"/>
      <c r="AD26" s="1626"/>
      <c r="AE26" s="777" t="str">
        <f>IF(I11="","",VALUE(RIGHT(I11,LEN(I11)-住戸分類!$A$11)))</f>
        <v/>
      </c>
      <c r="AF26" s="778" t="str">
        <f>IF(I11="","",LEFT(I11,住戸分類!$A$11))</f>
        <v/>
      </c>
      <c r="AG26" s="772"/>
      <c r="AH26" s="1626"/>
      <c r="AI26" s="777" t="str">
        <f>IF(I16="","",VALUE(RIGHT(I16,LEN(I16)-住戸分類!$A$16)))</f>
        <v/>
      </c>
      <c r="AJ26" s="778" t="str">
        <f>IF(I16="","",LEFT(I16,住戸分類!$A$16))</f>
        <v/>
      </c>
      <c r="AK26" s="772"/>
      <c r="AL26" s="1619"/>
      <c r="AM26" s="777" t="str">
        <f>IF(I21="","",VALUE(RIGHT(I21,LEN(I21)-住戸分類!$A$21)))</f>
        <v/>
      </c>
      <c r="AN26" s="778" t="str">
        <f>IF(I21="","",LEFT(I21,住戸分類!$A$21))</f>
        <v/>
      </c>
      <c r="AO26" s="772"/>
      <c r="AP26" s="1619"/>
      <c r="AQ26" s="777" t="str">
        <f>IF(I26="","",VALUE(RIGHT(I26,LEN(I26)-住戸分類!$A$26)))</f>
        <v/>
      </c>
      <c r="AR26" s="778" t="str">
        <f>IF(I26="","",LEFT(I26,住戸分類!$A$26))</f>
        <v/>
      </c>
      <c r="AS26" s="772"/>
      <c r="AT26" s="1619"/>
      <c r="AU26" s="777" t="str">
        <f>IF(I31="","",VALUE(RIGHT(I31,LEN(I31)-住戸分類!$A$31)))</f>
        <v/>
      </c>
      <c r="AV26" s="778" t="str">
        <f>IF(I31="","",LEFT(I31,住戸分類!$A$31))</f>
        <v/>
      </c>
      <c r="AW26" s="772"/>
      <c r="AX26" s="1619"/>
      <c r="AY26" s="777" t="str">
        <f>IF(I36="","",VALUE(RIGHT(I36,LEN(I36)-住戸分類!$A$36)))</f>
        <v/>
      </c>
      <c r="AZ26" s="778" t="str">
        <f>IF(I36="","",LEFT(I36,住戸分類!$A$36))</f>
        <v/>
      </c>
      <c r="BA26" s="772"/>
      <c r="BB26" s="1619"/>
      <c r="BC26" s="777" t="str">
        <f>IF(I41="","",VALUE(RIGHT(I41,LEN(I41)-住戸分類!$A$41)))</f>
        <v/>
      </c>
      <c r="BD26" s="778" t="str">
        <f>IF(I41="","",LEFT(I41,住戸分類!$A$41))</f>
        <v/>
      </c>
      <c r="BE26" s="772"/>
      <c r="BF26" s="1619"/>
      <c r="BG26" s="777" t="str">
        <f>IF(I46="","",VALUE(RIGHT(I46,LEN(I46)-住戸分類!$A$46)))</f>
        <v/>
      </c>
      <c r="BH26" s="778" t="str">
        <f>IF(I46="","",LEFT(I46,住戸分類!$A$46))</f>
        <v/>
      </c>
      <c r="BI26" s="772"/>
      <c r="BJ26" s="1619"/>
      <c r="BK26" s="777" t="str">
        <f>IF(I51="","",VALUE(RIGHT(I51,LEN(I51)-住戸分類!$A$51)))</f>
        <v/>
      </c>
      <c r="BL26" s="778" t="str">
        <f>IF(I51="","",LEFT(I51,住戸分類!$A$51))</f>
        <v/>
      </c>
    </row>
    <row r="27" spans="3:64">
      <c r="C27" s="43" t="str">
        <f>IF(住戸分類!C27="","",住戸分類!$B27&amp;住戸分類!C27)</f>
        <v/>
      </c>
      <c r="D27" s="44" t="str">
        <f>IF(住戸分類!D27="","",住戸分類!$B27&amp;住戸分類!D27)</f>
        <v/>
      </c>
      <c r="E27" s="44" t="str">
        <f>IF(住戸分類!E27="","",住戸分類!$B27&amp;住戸分類!E27)</f>
        <v/>
      </c>
      <c r="F27" s="44" t="str">
        <f>IF(住戸分類!F27="","",住戸分類!$B27&amp;住戸分類!F27)</f>
        <v/>
      </c>
      <c r="G27" s="44" t="str">
        <f>IF(住戸分類!G27="","",住戸分類!$B27&amp;住戸分類!G27)</f>
        <v/>
      </c>
      <c r="H27" s="44" t="str">
        <f>IF(住戸分類!H27="","",住戸分類!$B27&amp;住戸分類!H27)</f>
        <v/>
      </c>
      <c r="I27" s="44" t="str">
        <f>IF(住戸分類!I27="","",住戸分類!$B27&amp;住戸分類!I27)</f>
        <v/>
      </c>
      <c r="J27" s="44" t="str">
        <f>IF(住戸分類!J27="","",住戸分類!$B27&amp;住戸分類!J27)</f>
        <v/>
      </c>
      <c r="K27" s="44" t="str">
        <f>IF(住戸分類!K27="","",住戸分類!$B27&amp;住戸分類!K27)</f>
        <v/>
      </c>
      <c r="L27" s="44" t="str">
        <f>IF(住戸分類!L27="","",住戸分類!$B27&amp;住戸分類!L27)</f>
        <v/>
      </c>
      <c r="M27" s="44" t="str">
        <f>IF(住戸分類!M27="","",住戸分類!$B27&amp;住戸分類!M27)</f>
        <v/>
      </c>
      <c r="N27" s="44" t="str">
        <f>IF(住戸分類!N27="","",住戸分類!$B27&amp;住戸分類!N27)</f>
        <v/>
      </c>
      <c r="O27" s="44" t="str">
        <f>IF(住戸分類!O27="","",住戸分類!$B27&amp;住戸分類!O27)</f>
        <v/>
      </c>
      <c r="P27" s="44" t="str">
        <f>IF(住戸分類!P27="","",住戸分類!$B27&amp;住戸分類!P27)</f>
        <v/>
      </c>
      <c r="Q27" s="45" t="str">
        <f>IF(住戸分類!Q27="","",住戸分類!$B27&amp;住戸分類!Q27)</f>
        <v/>
      </c>
      <c r="R27" s="6"/>
      <c r="S27" s="6">
        <f t="shared" si="5"/>
        <v>23</v>
      </c>
      <c r="T27" s="772" t="str">
        <f t="shared" si="1"/>
        <v/>
      </c>
      <c r="U27" s="772" t="str">
        <f t="shared" si="2"/>
        <v/>
      </c>
      <c r="V27" s="772"/>
      <c r="W27" s="772" t="str">
        <f t="shared" si="3"/>
        <v/>
      </c>
      <c r="X27" s="772" t="str">
        <f t="shared" si="4"/>
        <v/>
      </c>
      <c r="Y27" s="6"/>
      <c r="Z27" s="1619"/>
      <c r="AA27" s="772" t="str">
        <f>IF(J6="","",VALUE(RIGHT(J6,LEN(J6)-住戸分類!$A$6)))</f>
        <v/>
      </c>
      <c r="AB27" s="778" t="str">
        <f>IF(J6="","",LEFT(J6,住戸分類!$A$6))</f>
        <v/>
      </c>
      <c r="AC27" s="772"/>
      <c r="AD27" s="1626"/>
      <c r="AE27" s="777" t="str">
        <f>IF(J11="","",VALUE(RIGHT(J11,LEN(J11)-住戸分類!$A$11)))</f>
        <v/>
      </c>
      <c r="AF27" s="778" t="str">
        <f>IF(J11="","",LEFT(J11,住戸分類!$A$11))</f>
        <v/>
      </c>
      <c r="AG27" s="772"/>
      <c r="AH27" s="1626"/>
      <c r="AI27" s="777" t="str">
        <f>IF(J16="","",VALUE(RIGHT(J16,LEN(J16)-住戸分類!$A$16)))</f>
        <v/>
      </c>
      <c r="AJ27" s="778" t="str">
        <f>IF(J16="","",LEFT(J16,住戸分類!$A$16))</f>
        <v/>
      </c>
      <c r="AK27" s="772"/>
      <c r="AL27" s="1619"/>
      <c r="AM27" s="777" t="str">
        <f>IF(J21="","",VALUE(RIGHT(J21,LEN(J21)-住戸分類!$A$21)))</f>
        <v/>
      </c>
      <c r="AN27" s="778" t="str">
        <f>IF(J21="","",LEFT(J21,住戸分類!$A$21))</f>
        <v/>
      </c>
      <c r="AO27" s="772"/>
      <c r="AP27" s="1619"/>
      <c r="AQ27" s="777" t="str">
        <f>IF(J26="","",VALUE(RIGHT(J26,LEN(J26)-住戸分類!$A$26)))</f>
        <v/>
      </c>
      <c r="AR27" s="778" t="str">
        <f>IF(J26="","",LEFT(J26,住戸分類!$A$26))</f>
        <v/>
      </c>
      <c r="AS27" s="772"/>
      <c r="AT27" s="1619"/>
      <c r="AU27" s="777" t="str">
        <f>IF(J31="","",VALUE(RIGHT(J31,LEN(J31)-住戸分類!$A$31)))</f>
        <v/>
      </c>
      <c r="AV27" s="778" t="str">
        <f>IF(J31="","",LEFT(J31,住戸分類!$A$31))</f>
        <v/>
      </c>
      <c r="AW27" s="772"/>
      <c r="AX27" s="1619"/>
      <c r="AY27" s="777" t="str">
        <f>IF(J36="","",VALUE(RIGHT(J36,LEN(J36)-住戸分類!$A$36)))</f>
        <v/>
      </c>
      <c r="AZ27" s="778" t="str">
        <f>IF(J36="","",LEFT(J36,住戸分類!$A$36))</f>
        <v/>
      </c>
      <c r="BA27" s="772"/>
      <c r="BB27" s="1619"/>
      <c r="BC27" s="777" t="str">
        <f>IF(J41="","",VALUE(RIGHT(J41,LEN(J41)-住戸分類!$A$41)))</f>
        <v/>
      </c>
      <c r="BD27" s="778" t="str">
        <f>IF(J41="","",LEFT(J41,住戸分類!$A$41))</f>
        <v/>
      </c>
      <c r="BE27" s="772"/>
      <c r="BF27" s="1619"/>
      <c r="BG27" s="777" t="str">
        <f>IF(J46="","",VALUE(RIGHT(J46,LEN(J46)-住戸分類!$A$46)))</f>
        <v/>
      </c>
      <c r="BH27" s="778" t="str">
        <f>IF(J46="","",LEFT(J46,住戸分類!$A$46))</f>
        <v/>
      </c>
      <c r="BI27" s="772"/>
      <c r="BJ27" s="1619"/>
      <c r="BK27" s="777" t="str">
        <f>IF(J51="","",VALUE(RIGHT(J51,LEN(J51)-住戸分類!$A$51)))</f>
        <v/>
      </c>
      <c r="BL27" s="778" t="str">
        <f>IF(J51="","",LEFT(J51,住戸分類!$A$51))</f>
        <v/>
      </c>
    </row>
    <row r="28" spans="3:64">
      <c r="C28" s="43" t="str">
        <f>IF(住戸分類!C28="","",住戸分類!$B28&amp;住戸分類!C28)</f>
        <v/>
      </c>
      <c r="D28" s="44" t="str">
        <f>IF(住戸分類!D28="","",住戸分類!$B28&amp;住戸分類!D28)</f>
        <v/>
      </c>
      <c r="E28" s="44" t="str">
        <f>IF(住戸分類!E28="","",住戸分類!$B28&amp;住戸分類!E28)</f>
        <v/>
      </c>
      <c r="F28" s="44" t="str">
        <f>IF(住戸分類!F28="","",住戸分類!$B28&amp;住戸分類!F28)</f>
        <v/>
      </c>
      <c r="G28" s="44" t="str">
        <f>IF(住戸分類!G28="","",住戸分類!$B28&amp;住戸分類!G28)</f>
        <v/>
      </c>
      <c r="H28" s="44" t="str">
        <f>IF(住戸分類!H28="","",住戸分類!$B28&amp;住戸分類!H28)</f>
        <v/>
      </c>
      <c r="I28" s="44" t="str">
        <f>IF(住戸分類!I28="","",住戸分類!$B28&amp;住戸分類!I28)</f>
        <v/>
      </c>
      <c r="J28" s="44" t="str">
        <f>IF(住戸分類!J28="","",住戸分類!$B28&amp;住戸分類!J28)</f>
        <v/>
      </c>
      <c r="K28" s="44" t="str">
        <f>IF(住戸分類!K28="","",住戸分類!$B28&amp;住戸分類!K28)</f>
        <v/>
      </c>
      <c r="L28" s="44" t="str">
        <f>IF(住戸分類!L28="","",住戸分類!$B28&amp;住戸分類!L28)</f>
        <v/>
      </c>
      <c r="M28" s="44" t="str">
        <f>IF(住戸分類!M28="","",住戸分類!$B28&amp;住戸分類!M28)</f>
        <v/>
      </c>
      <c r="N28" s="44" t="str">
        <f>IF(住戸分類!N28="","",住戸分類!$B28&amp;住戸分類!N28)</f>
        <v/>
      </c>
      <c r="O28" s="44" t="str">
        <f>IF(住戸分類!O28="","",住戸分類!$B28&amp;住戸分類!O28)</f>
        <v/>
      </c>
      <c r="P28" s="44" t="str">
        <f>IF(住戸分類!P28="","",住戸分類!$B28&amp;住戸分類!P28)</f>
        <v/>
      </c>
      <c r="Q28" s="45" t="str">
        <f>IF(住戸分類!Q28="","",住戸分類!$B28&amp;住戸分類!Q28)</f>
        <v/>
      </c>
      <c r="R28" s="6"/>
      <c r="S28" s="6">
        <f t="shared" si="5"/>
        <v>24</v>
      </c>
      <c r="T28" s="772" t="str">
        <f t="shared" si="1"/>
        <v/>
      </c>
      <c r="U28" s="772" t="str">
        <f t="shared" si="2"/>
        <v/>
      </c>
      <c r="V28" s="772"/>
      <c r="W28" s="772" t="str">
        <f t="shared" si="3"/>
        <v/>
      </c>
      <c r="X28" s="772" t="str">
        <f t="shared" si="4"/>
        <v/>
      </c>
      <c r="Y28" s="6"/>
      <c r="Z28" s="1619"/>
      <c r="AA28" s="772" t="str">
        <f>IF(K6="","",VALUE(RIGHT(K6,LEN(K6)-住戸分類!$A$6)))</f>
        <v/>
      </c>
      <c r="AB28" s="778" t="str">
        <f>IF(K6="","",LEFT(K6,住戸分類!$A$6))</f>
        <v/>
      </c>
      <c r="AC28" s="772"/>
      <c r="AD28" s="1626"/>
      <c r="AE28" s="777" t="str">
        <f>IF(K11="","",VALUE(RIGHT(K11,LEN(K11)-住戸分類!$A$11)))</f>
        <v/>
      </c>
      <c r="AF28" s="778" t="str">
        <f>IF(K11="","",LEFT(K11,住戸分類!$A$11))</f>
        <v/>
      </c>
      <c r="AG28" s="772"/>
      <c r="AH28" s="1626"/>
      <c r="AI28" s="777" t="str">
        <f>IF(K16="","",VALUE(RIGHT(K16,LEN(K16)-住戸分類!$A$16)))</f>
        <v/>
      </c>
      <c r="AJ28" s="778" t="str">
        <f>IF(K16="","",LEFT(K16,住戸分類!$A$16))</f>
        <v/>
      </c>
      <c r="AK28" s="772"/>
      <c r="AL28" s="1619"/>
      <c r="AM28" s="777" t="str">
        <f>IF(K21="","",VALUE(RIGHT(K21,LEN(K21)-住戸分類!$A$21)))</f>
        <v/>
      </c>
      <c r="AN28" s="778" t="str">
        <f>IF(K21="","",LEFT(K21,住戸分類!$A$21))</f>
        <v/>
      </c>
      <c r="AO28" s="772"/>
      <c r="AP28" s="1619"/>
      <c r="AQ28" s="777" t="str">
        <f>IF(K26="","",VALUE(RIGHT(K26,LEN(K26)-住戸分類!$A$26)))</f>
        <v/>
      </c>
      <c r="AR28" s="778" t="str">
        <f>IF(K26="","",LEFT(K26,住戸分類!$A$26))</f>
        <v/>
      </c>
      <c r="AS28" s="772"/>
      <c r="AT28" s="1619"/>
      <c r="AU28" s="777" t="str">
        <f>IF(K31="","",VALUE(RIGHT(K31,LEN(K31)-住戸分類!$A$31)))</f>
        <v/>
      </c>
      <c r="AV28" s="778" t="str">
        <f>IF(K31="","",LEFT(K31,住戸分類!$A$31))</f>
        <v/>
      </c>
      <c r="AW28" s="772"/>
      <c r="AX28" s="1619"/>
      <c r="AY28" s="777" t="str">
        <f>IF(K36="","",VALUE(RIGHT(K36,LEN(K36)-住戸分類!$A$36)))</f>
        <v/>
      </c>
      <c r="AZ28" s="778" t="str">
        <f>IF(K36="","",LEFT(K36,住戸分類!$A$36))</f>
        <v/>
      </c>
      <c r="BA28" s="772"/>
      <c r="BB28" s="1619"/>
      <c r="BC28" s="777" t="str">
        <f>IF(K41="","",VALUE(RIGHT(K41,LEN(K41)-住戸分類!$A$41)))</f>
        <v/>
      </c>
      <c r="BD28" s="778" t="str">
        <f>IF(K41="","",LEFT(K41,住戸分類!$A$41))</f>
        <v/>
      </c>
      <c r="BE28" s="772"/>
      <c r="BF28" s="1619"/>
      <c r="BG28" s="777" t="str">
        <f>IF(K46="","",VALUE(RIGHT(K46,LEN(K46)-住戸分類!$A$46)))</f>
        <v/>
      </c>
      <c r="BH28" s="778" t="str">
        <f>IF(K46="","",LEFT(K46,住戸分類!$A$46))</f>
        <v/>
      </c>
      <c r="BI28" s="772"/>
      <c r="BJ28" s="1619"/>
      <c r="BK28" s="777" t="str">
        <f>IF(K51="","",VALUE(RIGHT(K51,LEN(K51)-住戸分類!$A$51)))</f>
        <v/>
      </c>
      <c r="BL28" s="778" t="str">
        <f>IF(K51="","",LEFT(K51,住戸分類!$A$51))</f>
        <v/>
      </c>
    </row>
    <row r="29" spans="3:64">
      <c r="C29" s="43" t="str">
        <f>IF(住戸分類!C29="","",住戸分類!$B29&amp;住戸分類!C29)</f>
        <v/>
      </c>
      <c r="D29" s="44" t="str">
        <f>IF(住戸分類!D29="","",住戸分類!$B29&amp;住戸分類!D29)</f>
        <v/>
      </c>
      <c r="E29" s="44" t="str">
        <f>IF(住戸分類!E29="","",住戸分類!$B29&amp;住戸分類!E29)</f>
        <v/>
      </c>
      <c r="F29" s="44" t="str">
        <f>IF(住戸分類!F29="","",住戸分類!$B29&amp;住戸分類!F29)</f>
        <v/>
      </c>
      <c r="G29" s="44" t="str">
        <f>IF(住戸分類!G29="","",住戸分類!$B29&amp;住戸分類!G29)</f>
        <v/>
      </c>
      <c r="H29" s="44" t="str">
        <f>IF(住戸分類!H29="","",住戸分類!$B29&amp;住戸分類!H29)</f>
        <v/>
      </c>
      <c r="I29" s="44" t="str">
        <f>IF(住戸分類!I29="","",住戸分類!$B29&amp;住戸分類!I29)</f>
        <v/>
      </c>
      <c r="J29" s="44" t="str">
        <f>IF(住戸分類!J29="","",住戸分類!$B29&amp;住戸分類!J29)</f>
        <v/>
      </c>
      <c r="K29" s="44" t="str">
        <f>IF(住戸分類!K29="","",住戸分類!$B29&amp;住戸分類!K29)</f>
        <v/>
      </c>
      <c r="L29" s="44" t="str">
        <f>IF(住戸分類!L29="","",住戸分類!$B29&amp;住戸分類!L29)</f>
        <v/>
      </c>
      <c r="M29" s="44" t="str">
        <f>IF(住戸分類!M29="","",住戸分類!$B29&amp;住戸分類!M29)</f>
        <v/>
      </c>
      <c r="N29" s="44" t="str">
        <f>IF(住戸分類!N29="","",住戸分類!$B29&amp;住戸分類!N29)</f>
        <v/>
      </c>
      <c r="O29" s="44" t="str">
        <f>IF(住戸分類!O29="","",住戸分類!$B29&amp;住戸分類!O29)</f>
        <v/>
      </c>
      <c r="P29" s="44" t="str">
        <f>IF(住戸分類!P29="","",住戸分類!$B29&amp;住戸分類!P29)</f>
        <v/>
      </c>
      <c r="Q29" s="45" t="str">
        <f>IF(住戸分類!Q29="","",住戸分類!$B29&amp;住戸分類!Q29)</f>
        <v/>
      </c>
      <c r="R29" s="6"/>
      <c r="S29" s="6">
        <f t="shared" si="5"/>
        <v>25</v>
      </c>
      <c r="T29" s="772" t="str">
        <f t="shared" si="1"/>
        <v/>
      </c>
      <c r="U29" s="772" t="str">
        <f t="shared" si="2"/>
        <v/>
      </c>
      <c r="V29" s="772"/>
      <c r="W29" s="772" t="str">
        <f t="shared" si="3"/>
        <v/>
      </c>
      <c r="X29" s="772" t="str">
        <f t="shared" si="4"/>
        <v/>
      </c>
      <c r="Y29" s="6"/>
      <c r="Z29" s="1619"/>
      <c r="AA29" s="772" t="str">
        <f>IF(L6="","",VALUE(RIGHT(L6,LEN(L6)-住戸分類!$A$6)))</f>
        <v/>
      </c>
      <c r="AB29" s="778" t="str">
        <f>IF(L6="","",LEFT(L6,住戸分類!$A$6))</f>
        <v/>
      </c>
      <c r="AC29" s="772"/>
      <c r="AD29" s="1626"/>
      <c r="AE29" s="777" t="str">
        <f>IF(L11="","",VALUE(RIGHT(L11,LEN(L11)-住戸分類!$A$11)))</f>
        <v/>
      </c>
      <c r="AF29" s="778" t="str">
        <f>IF(L11="","",LEFT(L11,住戸分類!$A$11))</f>
        <v/>
      </c>
      <c r="AG29" s="772"/>
      <c r="AH29" s="1626"/>
      <c r="AI29" s="777" t="str">
        <f>IF(L16="","",VALUE(RIGHT(L16,LEN(L16)-住戸分類!$A$16)))</f>
        <v/>
      </c>
      <c r="AJ29" s="778" t="str">
        <f>IF(L16="","",LEFT(L16,住戸分類!$A$16))</f>
        <v/>
      </c>
      <c r="AK29" s="772"/>
      <c r="AL29" s="1619"/>
      <c r="AM29" s="777" t="str">
        <f>IF(L21="","",VALUE(RIGHT(L21,LEN(L21)-住戸分類!$A$21)))</f>
        <v/>
      </c>
      <c r="AN29" s="778" t="str">
        <f>IF(L21="","",LEFT(L21,住戸分類!$A$21))</f>
        <v/>
      </c>
      <c r="AO29" s="772"/>
      <c r="AP29" s="1619"/>
      <c r="AQ29" s="777" t="str">
        <f>IF(L26="","",VALUE(RIGHT(L26,LEN(L26)-住戸分類!$A$26)))</f>
        <v/>
      </c>
      <c r="AR29" s="778" t="str">
        <f>IF(L26="","",LEFT(L26,住戸分類!$A$26))</f>
        <v/>
      </c>
      <c r="AS29" s="772"/>
      <c r="AT29" s="1619"/>
      <c r="AU29" s="777" t="str">
        <f>IF(L31="","",VALUE(RIGHT(L31,LEN(L31)-住戸分類!$A$31)))</f>
        <v/>
      </c>
      <c r="AV29" s="778" t="str">
        <f>IF(L31="","",LEFT(L31,住戸分類!$A$31))</f>
        <v/>
      </c>
      <c r="AW29" s="772"/>
      <c r="AX29" s="1619"/>
      <c r="AY29" s="777" t="str">
        <f>IF(L36="","",VALUE(RIGHT(L36,LEN(L36)-住戸分類!$A$36)))</f>
        <v/>
      </c>
      <c r="AZ29" s="778" t="str">
        <f>IF(L36="","",LEFT(L36,住戸分類!$A$36))</f>
        <v/>
      </c>
      <c r="BA29" s="772"/>
      <c r="BB29" s="1619"/>
      <c r="BC29" s="777" t="str">
        <f>IF(L41="","",VALUE(RIGHT(L41,LEN(L41)-住戸分類!$A$41)))</f>
        <v/>
      </c>
      <c r="BD29" s="778" t="str">
        <f>IF(L41="","",LEFT(L41,住戸分類!$A$41))</f>
        <v/>
      </c>
      <c r="BE29" s="772"/>
      <c r="BF29" s="1619"/>
      <c r="BG29" s="777" t="str">
        <f>IF(L46="","",VALUE(RIGHT(L46,LEN(L46)-住戸分類!$A$46)))</f>
        <v/>
      </c>
      <c r="BH29" s="778" t="str">
        <f>IF(L46="","",LEFT(L46,住戸分類!$A$46))</f>
        <v/>
      </c>
      <c r="BI29" s="772"/>
      <c r="BJ29" s="1619"/>
      <c r="BK29" s="777" t="str">
        <f>IF(L51="","",VALUE(RIGHT(L51,LEN(L51)-住戸分類!$A$51)))</f>
        <v/>
      </c>
      <c r="BL29" s="778" t="str">
        <f>IF(L51="","",LEFT(L51,住戸分類!$A$51))</f>
        <v/>
      </c>
    </row>
    <row r="30" spans="3:64">
      <c r="C30" s="43" t="str">
        <f>IF(住戸分類!C30="","",住戸分類!$B30&amp;住戸分類!C30)</f>
        <v/>
      </c>
      <c r="D30" s="44" t="str">
        <f>IF(住戸分類!D30="","",住戸分類!$B30&amp;住戸分類!D30)</f>
        <v/>
      </c>
      <c r="E30" s="44" t="str">
        <f>IF(住戸分類!E30="","",住戸分類!$B30&amp;住戸分類!E30)</f>
        <v/>
      </c>
      <c r="F30" s="44" t="str">
        <f>IF(住戸分類!F30="","",住戸分類!$B30&amp;住戸分類!F30)</f>
        <v/>
      </c>
      <c r="G30" s="44" t="str">
        <f>IF(住戸分類!G30="","",住戸分類!$B30&amp;住戸分類!G30)</f>
        <v/>
      </c>
      <c r="H30" s="44" t="str">
        <f>IF(住戸分類!H30="","",住戸分類!$B30&amp;住戸分類!H30)</f>
        <v/>
      </c>
      <c r="I30" s="44" t="str">
        <f>IF(住戸分類!I30="","",住戸分類!$B30&amp;住戸分類!I30)</f>
        <v/>
      </c>
      <c r="J30" s="44" t="str">
        <f>IF(住戸分類!J30="","",住戸分類!$B30&amp;住戸分類!J30)</f>
        <v/>
      </c>
      <c r="K30" s="44" t="str">
        <f>IF(住戸分類!K30="","",住戸分類!$B30&amp;住戸分類!K30)</f>
        <v/>
      </c>
      <c r="L30" s="44" t="str">
        <f>IF(住戸分類!L30="","",住戸分類!$B30&amp;住戸分類!L30)</f>
        <v/>
      </c>
      <c r="M30" s="44" t="str">
        <f>IF(住戸分類!M30="","",住戸分類!$B30&amp;住戸分類!M30)</f>
        <v/>
      </c>
      <c r="N30" s="44" t="str">
        <f>IF(住戸分類!N30="","",住戸分類!$B30&amp;住戸分類!N30)</f>
        <v/>
      </c>
      <c r="O30" s="44" t="str">
        <f>IF(住戸分類!O30="","",住戸分類!$B30&amp;住戸分類!O30)</f>
        <v/>
      </c>
      <c r="P30" s="44" t="str">
        <f>IF(住戸分類!P30="","",住戸分類!$B30&amp;住戸分類!P30)</f>
        <v/>
      </c>
      <c r="Q30" s="45" t="str">
        <f>IF(住戸分類!Q30="","",住戸分類!$B30&amp;住戸分類!Q30)</f>
        <v/>
      </c>
      <c r="R30" s="6"/>
      <c r="S30" s="6">
        <f t="shared" si="5"/>
        <v>26</v>
      </c>
      <c r="T30" s="772" t="str">
        <f t="shared" si="1"/>
        <v/>
      </c>
      <c r="U30" s="772" t="str">
        <f t="shared" si="2"/>
        <v/>
      </c>
      <c r="V30" s="772"/>
      <c r="W30" s="772" t="str">
        <f t="shared" si="3"/>
        <v/>
      </c>
      <c r="X30" s="772" t="str">
        <f t="shared" si="4"/>
        <v/>
      </c>
      <c r="Y30" s="6"/>
      <c r="Z30" s="1619"/>
      <c r="AA30" s="772" t="str">
        <f>IF(M6="","",VALUE(RIGHT(M6,LEN(M6)-住戸分類!$A$6)))</f>
        <v/>
      </c>
      <c r="AB30" s="778" t="str">
        <f>IF(M6="","",LEFT(M6,住戸分類!$A$6))</f>
        <v/>
      </c>
      <c r="AC30" s="772"/>
      <c r="AD30" s="1626"/>
      <c r="AE30" s="777" t="str">
        <f>IF(M11="","",VALUE(RIGHT(M11,LEN(M11)-住戸分類!$A$11)))</f>
        <v/>
      </c>
      <c r="AF30" s="778" t="str">
        <f>IF(M11="","",LEFT(M11,住戸分類!$A$11))</f>
        <v/>
      </c>
      <c r="AG30" s="772"/>
      <c r="AH30" s="1626"/>
      <c r="AI30" s="777" t="str">
        <f>IF(M16="","",VALUE(RIGHT(M16,LEN(M16)-住戸分類!$A$16)))</f>
        <v/>
      </c>
      <c r="AJ30" s="778" t="str">
        <f>IF(M16="","",LEFT(M16,住戸分類!$A$16))</f>
        <v/>
      </c>
      <c r="AK30" s="772"/>
      <c r="AL30" s="1619"/>
      <c r="AM30" s="777" t="str">
        <f>IF(M21="","",VALUE(RIGHT(M21,LEN(M21)-住戸分類!$A$21)))</f>
        <v/>
      </c>
      <c r="AN30" s="778" t="str">
        <f>IF(M21="","",LEFT(M21,住戸分類!$A$21))</f>
        <v/>
      </c>
      <c r="AO30" s="772"/>
      <c r="AP30" s="1619"/>
      <c r="AQ30" s="777" t="str">
        <f>IF(M26="","",VALUE(RIGHT(M26,LEN(M26)-住戸分類!$A$26)))</f>
        <v/>
      </c>
      <c r="AR30" s="778" t="str">
        <f>IF(M26="","",LEFT(M26,住戸分類!$A$26))</f>
        <v/>
      </c>
      <c r="AS30" s="772"/>
      <c r="AT30" s="1619"/>
      <c r="AU30" s="777" t="str">
        <f>IF(M31="","",VALUE(RIGHT(M31,LEN(M31)-住戸分類!$A$31)))</f>
        <v/>
      </c>
      <c r="AV30" s="778" t="str">
        <f>IF(M31="","",LEFT(M31,住戸分類!$A$31))</f>
        <v/>
      </c>
      <c r="AW30" s="772"/>
      <c r="AX30" s="1619"/>
      <c r="AY30" s="777" t="str">
        <f>IF(M36="","",VALUE(RIGHT(M36,LEN(M36)-住戸分類!$A$36)))</f>
        <v/>
      </c>
      <c r="AZ30" s="778" t="str">
        <f>IF(M36="","",LEFT(M36,住戸分類!$A$36))</f>
        <v/>
      </c>
      <c r="BA30" s="772"/>
      <c r="BB30" s="1619"/>
      <c r="BC30" s="777" t="str">
        <f>IF(M41="","",VALUE(RIGHT(M41,LEN(M41)-住戸分類!$A$41)))</f>
        <v/>
      </c>
      <c r="BD30" s="778" t="str">
        <f>IF(M41="","",LEFT(M41,住戸分類!$A$41))</f>
        <v/>
      </c>
      <c r="BE30" s="772"/>
      <c r="BF30" s="1619"/>
      <c r="BG30" s="777" t="str">
        <f>IF(M46="","",VALUE(RIGHT(M46,LEN(M46)-住戸分類!$A$46)))</f>
        <v/>
      </c>
      <c r="BH30" s="778" t="str">
        <f>IF(M46="","",LEFT(M46,住戸分類!$A$46))</f>
        <v/>
      </c>
      <c r="BI30" s="772"/>
      <c r="BJ30" s="1619"/>
      <c r="BK30" s="777" t="str">
        <f>IF(M51="","",VALUE(RIGHT(M51,LEN(M51)-住戸分類!$A$51)))</f>
        <v/>
      </c>
      <c r="BL30" s="778" t="str">
        <f>IF(M51="","",LEFT(M51,住戸分類!$A$51))</f>
        <v/>
      </c>
    </row>
    <row r="31" spans="3:64">
      <c r="C31" s="43" t="str">
        <f>IF(住戸分類!C31="","",住戸分類!$B31&amp;住戸分類!C31)</f>
        <v/>
      </c>
      <c r="D31" s="44" t="str">
        <f>IF(住戸分類!D31="","",住戸分類!$B31&amp;住戸分類!D31)</f>
        <v/>
      </c>
      <c r="E31" s="44" t="str">
        <f>IF(住戸分類!E31="","",住戸分類!$B31&amp;住戸分類!E31)</f>
        <v/>
      </c>
      <c r="F31" s="44" t="str">
        <f>IF(住戸分類!F31="","",住戸分類!$B31&amp;住戸分類!F31)</f>
        <v/>
      </c>
      <c r="G31" s="44" t="str">
        <f>IF(住戸分類!G31="","",住戸分類!$B31&amp;住戸分類!G31)</f>
        <v/>
      </c>
      <c r="H31" s="44" t="str">
        <f>IF(住戸分類!H31="","",住戸分類!$B31&amp;住戸分類!H31)</f>
        <v/>
      </c>
      <c r="I31" s="44" t="str">
        <f>IF(住戸分類!I31="","",住戸分類!$B31&amp;住戸分類!I31)</f>
        <v/>
      </c>
      <c r="J31" s="44" t="str">
        <f>IF(住戸分類!J31="","",住戸分類!$B31&amp;住戸分類!J31)</f>
        <v/>
      </c>
      <c r="K31" s="44" t="str">
        <f>IF(住戸分類!K31="","",住戸分類!$B31&amp;住戸分類!K31)</f>
        <v/>
      </c>
      <c r="L31" s="44" t="str">
        <f>IF(住戸分類!L31="","",住戸分類!$B31&amp;住戸分類!L31)</f>
        <v/>
      </c>
      <c r="M31" s="44" t="str">
        <f>IF(住戸分類!M31="","",住戸分類!$B31&amp;住戸分類!M31)</f>
        <v/>
      </c>
      <c r="N31" s="44" t="str">
        <f>IF(住戸分類!N31="","",住戸分類!$B31&amp;住戸分類!N31)</f>
        <v/>
      </c>
      <c r="O31" s="44" t="str">
        <f>IF(住戸分類!O31="","",住戸分類!$B31&amp;住戸分類!O31)</f>
        <v/>
      </c>
      <c r="P31" s="44" t="str">
        <f>IF(住戸分類!P31="","",住戸分類!$B31&amp;住戸分類!P31)</f>
        <v/>
      </c>
      <c r="Q31" s="45" t="str">
        <f>IF(住戸分類!Q31="","",住戸分類!$B31&amp;住戸分類!Q31)</f>
        <v/>
      </c>
      <c r="R31" s="6"/>
      <c r="S31" s="6">
        <f t="shared" si="5"/>
        <v>27</v>
      </c>
      <c r="T31" s="772" t="str">
        <f t="shared" si="1"/>
        <v/>
      </c>
      <c r="U31" s="772" t="str">
        <f t="shared" si="2"/>
        <v/>
      </c>
      <c r="V31" s="772"/>
      <c r="W31" s="772" t="str">
        <f t="shared" si="3"/>
        <v/>
      </c>
      <c r="X31" s="772" t="str">
        <f t="shared" si="4"/>
        <v/>
      </c>
      <c r="Y31" s="6"/>
      <c r="Z31" s="1619"/>
      <c r="AA31" s="772" t="str">
        <f>IF(N6="","",VALUE(RIGHT(N6,LEN(N6)-住戸分類!$A$6)))</f>
        <v/>
      </c>
      <c r="AB31" s="778" t="str">
        <f>IF(N6="","",LEFT(N6,住戸分類!$A$6))</f>
        <v/>
      </c>
      <c r="AC31" s="772"/>
      <c r="AD31" s="1626"/>
      <c r="AE31" s="777" t="str">
        <f>IF(N11="","",VALUE(RIGHT(N11,LEN(N11)-住戸分類!$A$11)))</f>
        <v/>
      </c>
      <c r="AF31" s="778" t="str">
        <f>IF(N11="","",LEFT(N11,住戸分類!$A$11))</f>
        <v/>
      </c>
      <c r="AG31" s="772"/>
      <c r="AH31" s="1626"/>
      <c r="AI31" s="777" t="str">
        <f>IF(N16="","",VALUE(RIGHT(N16,LEN(N16)-住戸分類!$A$16)))</f>
        <v/>
      </c>
      <c r="AJ31" s="778" t="str">
        <f>IF(N16="","",LEFT(N16,住戸分類!$A$16))</f>
        <v/>
      </c>
      <c r="AK31" s="772"/>
      <c r="AL31" s="1619"/>
      <c r="AM31" s="777" t="str">
        <f>IF(N21="","",VALUE(RIGHT(N21,LEN(N21)-住戸分類!$A$21)))</f>
        <v/>
      </c>
      <c r="AN31" s="778" t="str">
        <f>IF(N21="","",LEFT(N21,住戸分類!$A$21))</f>
        <v/>
      </c>
      <c r="AO31" s="772"/>
      <c r="AP31" s="1619"/>
      <c r="AQ31" s="777" t="str">
        <f>IF(N26="","",VALUE(RIGHT(N26,LEN(N26)-住戸分類!$A$26)))</f>
        <v/>
      </c>
      <c r="AR31" s="778" t="str">
        <f>IF(N26="","",LEFT(N26,住戸分類!$A$26))</f>
        <v/>
      </c>
      <c r="AS31" s="772"/>
      <c r="AT31" s="1619"/>
      <c r="AU31" s="777" t="str">
        <f>IF(N31="","",VALUE(RIGHT(N31,LEN(N31)-住戸分類!$A$31)))</f>
        <v/>
      </c>
      <c r="AV31" s="778" t="str">
        <f>IF(N31="","",LEFT(N31,住戸分類!$A$31))</f>
        <v/>
      </c>
      <c r="AW31" s="772"/>
      <c r="AX31" s="1619"/>
      <c r="AY31" s="777" t="str">
        <f>IF(N36="","",VALUE(RIGHT(N36,LEN(N36)-住戸分類!$A$36)))</f>
        <v/>
      </c>
      <c r="AZ31" s="778" t="str">
        <f>IF(N36="","",LEFT(N36,住戸分類!$A$36))</f>
        <v/>
      </c>
      <c r="BA31" s="772"/>
      <c r="BB31" s="1619"/>
      <c r="BC31" s="777" t="str">
        <f>IF(N41="","",VALUE(RIGHT(N41,LEN(N41)-住戸分類!$A$41)))</f>
        <v/>
      </c>
      <c r="BD31" s="778" t="str">
        <f>IF(N41="","",LEFT(N41,住戸分類!$A$41))</f>
        <v/>
      </c>
      <c r="BE31" s="772"/>
      <c r="BF31" s="1619"/>
      <c r="BG31" s="777" t="str">
        <f>IF(N46="","",VALUE(RIGHT(N46,LEN(N46)-住戸分類!$A$46)))</f>
        <v/>
      </c>
      <c r="BH31" s="778" t="str">
        <f>IF(N46="","",LEFT(N46,住戸分類!$A$46))</f>
        <v/>
      </c>
      <c r="BI31" s="772"/>
      <c r="BJ31" s="1619"/>
      <c r="BK31" s="777" t="str">
        <f>IF(N51="","",VALUE(RIGHT(N51,LEN(N51)-住戸分類!$A$51)))</f>
        <v/>
      </c>
      <c r="BL31" s="778" t="str">
        <f>IF(N51="","",LEFT(N51,住戸分類!$A$51))</f>
        <v/>
      </c>
    </row>
    <row r="32" spans="3:64">
      <c r="C32" s="43" t="str">
        <f>IF(住戸分類!C32="","",住戸分類!$B32&amp;住戸分類!C32)</f>
        <v/>
      </c>
      <c r="D32" s="44" t="str">
        <f>IF(住戸分類!D32="","",住戸分類!$B32&amp;住戸分類!D32)</f>
        <v/>
      </c>
      <c r="E32" s="44" t="str">
        <f>IF(住戸分類!E32="","",住戸分類!$B32&amp;住戸分類!E32)</f>
        <v/>
      </c>
      <c r="F32" s="44" t="str">
        <f>IF(住戸分類!F32="","",住戸分類!$B32&amp;住戸分類!F32)</f>
        <v/>
      </c>
      <c r="G32" s="44" t="str">
        <f>IF(住戸分類!G32="","",住戸分類!$B32&amp;住戸分類!G32)</f>
        <v/>
      </c>
      <c r="H32" s="44" t="str">
        <f>IF(住戸分類!H32="","",住戸分類!$B32&amp;住戸分類!H32)</f>
        <v/>
      </c>
      <c r="I32" s="44" t="str">
        <f>IF(住戸分類!I32="","",住戸分類!$B32&amp;住戸分類!I32)</f>
        <v/>
      </c>
      <c r="J32" s="44" t="str">
        <f>IF(住戸分類!J32="","",住戸分類!$B32&amp;住戸分類!J32)</f>
        <v/>
      </c>
      <c r="K32" s="44" t="str">
        <f>IF(住戸分類!K32="","",住戸分類!$B32&amp;住戸分類!K32)</f>
        <v/>
      </c>
      <c r="L32" s="44" t="str">
        <f>IF(住戸分類!L32="","",住戸分類!$B32&amp;住戸分類!L32)</f>
        <v/>
      </c>
      <c r="M32" s="44" t="str">
        <f>IF(住戸分類!M32="","",住戸分類!$B32&amp;住戸分類!M32)</f>
        <v/>
      </c>
      <c r="N32" s="44" t="str">
        <f>IF(住戸分類!N32="","",住戸分類!$B32&amp;住戸分類!N32)</f>
        <v/>
      </c>
      <c r="O32" s="44" t="str">
        <f>IF(住戸分類!O32="","",住戸分類!$B32&amp;住戸分類!O32)</f>
        <v/>
      </c>
      <c r="P32" s="44" t="str">
        <f>IF(住戸分類!P32="","",住戸分類!$B32&amp;住戸分類!P32)</f>
        <v/>
      </c>
      <c r="Q32" s="45" t="str">
        <f>IF(住戸分類!Q32="","",住戸分類!$B32&amp;住戸分類!Q32)</f>
        <v/>
      </c>
      <c r="R32" s="6"/>
      <c r="S32" s="6">
        <f t="shared" si="5"/>
        <v>28</v>
      </c>
      <c r="T32" s="772" t="str">
        <f t="shared" si="1"/>
        <v/>
      </c>
      <c r="U32" s="772" t="str">
        <f t="shared" si="2"/>
        <v/>
      </c>
      <c r="V32" s="772"/>
      <c r="W32" s="772" t="str">
        <f t="shared" si="3"/>
        <v/>
      </c>
      <c r="X32" s="772" t="str">
        <f t="shared" si="4"/>
        <v/>
      </c>
      <c r="Y32" s="6"/>
      <c r="Z32" s="1619"/>
      <c r="AA32" s="772" t="str">
        <f>IF(O6="","",VALUE(RIGHT(O6,LEN(O6)-住戸分類!$A$6)))</f>
        <v/>
      </c>
      <c r="AB32" s="778" t="str">
        <f>IF(O6="","",LEFT(O6,住戸分類!$A$6))</f>
        <v/>
      </c>
      <c r="AC32" s="772"/>
      <c r="AD32" s="1626"/>
      <c r="AE32" s="777" t="str">
        <f>IF(O11="","",VALUE(RIGHT(O11,LEN(O11)-住戸分類!$A$11)))</f>
        <v/>
      </c>
      <c r="AF32" s="778" t="str">
        <f>IF(O11="","",LEFT(O11,住戸分類!$A$11))</f>
        <v/>
      </c>
      <c r="AG32" s="772"/>
      <c r="AH32" s="1626"/>
      <c r="AI32" s="777" t="str">
        <f>IF(O16="","",VALUE(RIGHT(O16,LEN(O16)-住戸分類!$A$16)))</f>
        <v/>
      </c>
      <c r="AJ32" s="778" t="str">
        <f>IF(O16="","",LEFT(O16,住戸分類!$A$16))</f>
        <v/>
      </c>
      <c r="AK32" s="772"/>
      <c r="AL32" s="1619"/>
      <c r="AM32" s="777" t="str">
        <f>IF(O21="","",VALUE(RIGHT(O21,LEN(O21)-住戸分類!$A$21)))</f>
        <v/>
      </c>
      <c r="AN32" s="778" t="str">
        <f>IF(O21="","",LEFT(O21,住戸分類!$A$21))</f>
        <v/>
      </c>
      <c r="AO32" s="772"/>
      <c r="AP32" s="1619"/>
      <c r="AQ32" s="777" t="str">
        <f>IF(O26="","",VALUE(RIGHT(O26,LEN(O26)-住戸分類!$A$26)))</f>
        <v/>
      </c>
      <c r="AR32" s="778" t="str">
        <f>IF(O26="","",LEFT(O26,住戸分類!$A$26))</f>
        <v/>
      </c>
      <c r="AS32" s="772"/>
      <c r="AT32" s="1619"/>
      <c r="AU32" s="777" t="str">
        <f>IF(O31="","",VALUE(RIGHT(O31,LEN(O31)-住戸分類!$A$31)))</f>
        <v/>
      </c>
      <c r="AV32" s="778" t="str">
        <f>IF(O31="","",LEFT(O31,住戸分類!$A$31))</f>
        <v/>
      </c>
      <c r="AW32" s="772"/>
      <c r="AX32" s="1619"/>
      <c r="AY32" s="777" t="str">
        <f>IF(O36="","",VALUE(RIGHT(O36,LEN(O36)-住戸分類!$A$36)))</f>
        <v/>
      </c>
      <c r="AZ32" s="778" t="str">
        <f>IF(O36="","",LEFT(O36,住戸分類!$A$36))</f>
        <v/>
      </c>
      <c r="BA32" s="772"/>
      <c r="BB32" s="1619"/>
      <c r="BC32" s="777" t="str">
        <f>IF(O41="","",VALUE(RIGHT(O41,LEN(O41)-住戸分類!$A$41)))</f>
        <v/>
      </c>
      <c r="BD32" s="778" t="str">
        <f>IF(O41="","",LEFT(O41,住戸分類!$A$41))</f>
        <v/>
      </c>
      <c r="BE32" s="772"/>
      <c r="BF32" s="1619"/>
      <c r="BG32" s="777" t="str">
        <f>IF(O46="","",VALUE(RIGHT(O46,LEN(O46)-住戸分類!$A$46)))</f>
        <v/>
      </c>
      <c r="BH32" s="778" t="str">
        <f>IF(O46="","",LEFT(O46,住戸分類!$A$46))</f>
        <v/>
      </c>
      <c r="BI32" s="772"/>
      <c r="BJ32" s="1619"/>
      <c r="BK32" s="777" t="str">
        <f>IF(O51="","",VALUE(RIGHT(O51,LEN(O51)-住戸分類!$A$51)))</f>
        <v/>
      </c>
      <c r="BL32" s="778" t="str">
        <f>IF(O51="","",LEFT(O51,住戸分類!$A$51))</f>
        <v/>
      </c>
    </row>
    <row r="33" spans="3:64">
      <c r="C33" s="43" t="str">
        <f>IF(住戸分類!C33="","",住戸分類!$B33&amp;住戸分類!C33)</f>
        <v/>
      </c>
      <c r="D33" s="44" t="str">
        <f>IF(住戸分類!D33="","",住戸分類!$B33&amp;住戸分類!D33)</f>
        <v/>
      </c>
      <c r="E33" s="44" t="str">
        <f>IF(住戸分類!E33="","",住戸分類!$B33&amp;住戸分類!E33)</f>
        <v/>
      </c>
      <c r="F33" s="44" t="str">
        <f>IF(住戸分類!F33="","",住戸分類!$B33&amp;住戸分類!F33)</f>
        <v/>
      </c>
      <c r="G33" s="44" t="str">
        <f>IF(住戸分類!G33="","",住戸分類!$B33&amp;住戸分類!G33)</f>
        <v/>
      </c>
      <c r="H33" s="44" t="str">
        <f>IF(住戸分類!H33="","",住戸分類!$B33&amp;住戸分類!H33)</f>
        <v/>
      </c>
      <c r="I33" s="44" t="str">
        <f>IF(住戸分類!I33="","",住戸分類!$B33&amp;住戸分類!I33)</f>
        <v/>
      </c>
      <c r="J33" s="44" t="str">
        <f>IF(住戸分類!J33="","",住戸分類!$B33&amp;住戸分類!J33)</f>
        <v/>
      </c>
      <c r="K33" s="44" t="str">
        <f>IF(住戸分類!K33="","",住戸分類!$B33&amp;住戸分類!K33)</f>
        <v/>
      </c>
      <c r="L33" s="44" t="str">
        <f>IF(住戸分類!L33="","",住戸分類!$B33&amp;住戸分類!L33)</f>
        <v/>
      </c>
      <c r="M33" s="44" t="str">
        <f>IF(住戸分類!M33="","",住戸分類!$B33&amp;住戸分類!M33)</f>
        <v/>
      </c>
      <c r="N33" s="44" t="str">
        <f>IF(住戸分類!N33="","",住戸分類!$B33&amp;住戸分類!N33)</f>
        <v/>
      </c>
      <c r="O33" s="44" t="str">
        <f>IF(住戸分類!O33="","",住戸分類!$B33&amp;住戸分類!O33)</f>
        <v/>
      </c>
      <c r="P33" s="44" t="str">
        <f>IF(住戸分類!P33="","",住戸分類!$B33&amp;住戸分類!P33)</f>
        <v/>
      </c>
      <c r="Q33" s="45" t="str">
        <f>IF(住戸分類!Q33="","",住戸分類!$B33&amp;住戸分類!Q33)</f>
        <v/>
      </c>
      <c r="R33" s="6"/>
      <c r="S33" s="6">
        <f t="shared" si="5"/>
        <v>29</v>
      </c>
      <c r="T33" s="772" t="str">
        <f t="shared" si="1"/>
        <v/>
      </c>
      <c r="U33" s="772" t="str">
        <f t="shared" si="2"/>
        <v/>
      </c>
      <c r="V33" s="772"/>
      <c r="W33" s="772" t="str">
        <f t="shared" si="3"/>
        <v/>
      </c>
      <c r="X33" s="772" t="str">
        <f t="shared" si="4"/>
        <v/>
      </c>
      <c r="Y33" s="6"/>
      <c r="Z33" s="1619"/>
      <c r="AA33" s="772" t="str">
        <f>IF(P6="","",VALUE(RIGHT(P6,LEN(P6)-住戸分類!$A$6)))</f>
        <v/>
      </c>
      <c r="AB33" s="778" t="str">
        <f>IF(P6="","",LEFT(P6,住戸分類!$A$6))</f>
        <v/>
      </c>
      <c r="AC33" s="772"/>
      <c r="AD33" s="1626"/>
      <c r="AE33" s="777" t="str">
        <f>IF(P11="","",VALUE(RIGHT(P11,LEN(P11)-住戸分類!$A$11)))</f>
        <v/>
      </c>
      <c r="AF33" s="778" t="str">
        <f>IF(P11="","",LEFT(P11,住戸分類!$A$11))</f>
        <v/>
      </c>
      <c r="AG33" s="772"/>
      <c r="AH33" s="1626"/>
      <c r="AI33" s="777" t="str">
        <f>IF(P16="","",VALUE(RIGHT(P16,LEN(P16)-住戸分類!$A$16)))</f>
        <v/>
      </c>
      <c r="AJ33" s="778" t="str">
        <f>IF(P16="","",LEFT(P16,住戸分類!$A$16))</f>
        <v/>
      </c>
      <c r="AK33" s="772"/>
      <c r="AL33" s="1619"/>
      <c r="AM33" s="777" t="str">
        <f>IF(P21="","",VALUE(RIGHT(P21,LEN(P21)-住戸分類!$A$21)))</f>
        <v/>
      </c>
      <c r="AN33" s="778" t="str">
        <f>IF(P21="","",LEFT(P21,住戸分類!$A$21))</f>
        <v/>
      </c>
      <c r="AO33" s="772"/>
      <c r="AP33" s="1619"/>
      <c r="AQ33" s="777" t="str">
        <f>IF(P26="","",VALUE(RIGHT(P26,LEN(P26)-住戸分類!$A$26)))</f>
        <v/>
      </c>
      <c r="AR33" s="778" t="str">
        <f>IF(P26="","",LEFT(P26,住戸分類!$A$26))</f>
        <v/>
      </c>
      <c r="AS33" s="772"/>
      <c r="AT33" s="1619"/>
      <c r="AU33" s="777" t="str">
        <f>IF(P31="","",VALUE(RIGHT(P31,LEN(P31)-住戸分類!$A$31)))</f>
        <v/>
      </c>
      <c r="AV33" s="778" t="str">
        <f>IF(P31="","",LEFT(P31,住戸分類!$A$31))</f>
        <v/>
      </c>
      <c r="AW33" s="772"/>
      <c r="AX33" s="1619"/>
      <c r="AY33" s="777" t="str">
        <f>IF(P36="","",VALUE(RIGHT(P36,LEN(P36)-住戸分類!$A$36)))</f>
        <v/>
      </c>
      <c r="AZ33" s="778" t="str">
        <f>IF(P36="","",LEFT(P36,住戸分類!$A$36))</f>
        <v/>
      </c>
      <c r="BA33" s="772"/>
      <c r="BB33" s="1619"/>
      <c r="BC33" s="777" t="str">
        <f>IF(P41="","",VALUE(RIGHT(P41,LEN(P41)-住戸分類!$A$41)))</f>
        <v/>
      </c>
      <c r="BD33" s="778" t="str">
        <f>IF(P41="","",LEFT(P41,住戸分類!$A$41))</f>
        <v/>
      </c>
      <c r="BE33" s="772"/>
      <c r="BF33" s="1619"/>
      <c r="BG33" s="777" t="str">
        <f>IF(P46="","",VALUE(RIGHT(P46,LEN(P46)-住戸分類!$A$46)))</f>
        <v/>
      </c>
      <c r="BH33" s="778" t="str">
        <f>IF(P46="","",LEFT(P46,住戸分類!$A$46))</f>
        <v/>
      </c>
      <c r="BI33" s="772"/>
      <c r="BJ33" s="1619"/>
      <c r="BK33" s="777" t="str">
        <f>IF(P51="","",VALUE(RIGHT(P51,LEN(P51)-住戸分類!$A$51)))</f>
        <v/>
      </c>
      <c r="BL33" s="778" t="str">
        <f>IF(P51="","",LEFT(P51,住戸分類!$A$51))</f>
        <v/>
      </c>
    </row>
    <row r="34" spans="3:64">
      <c r="C34" s="43" t="str">
        <f>IF(住戸分類!C34="","",住戸分類!$B34&amp;住戸分類!C34)</f>
        <v/>
      </c>
      <c r="D34" s="44" t="str">
        <f>IF(住戸分類!D34="","",住戸分類!$B34&amp;住戸分類!D34)</f>
        <v/>
      </c>
      <c r="E34" s="44" t="str">
        <f>IF(住戸分類!E34="","",住戸分類!$B34&amp;住戸分類!E34)</f>
        <v/>
      </c>
      <c r="F34" s="44" t="str">
        <f>IF(住戸分類!F34="","",住戸分類!$B34&amp;住戸分類!F34)</f>
        <v/>
      </c>
      <c r="G34" s="44" t="str">
        <f>IF(住戸分類!G34="","",住戸分類!$B34&amp;住戸分類!G34)</f>
        <v/>
      </c>
      <c r="H34" s="44" t="str">
        <f>IF(住戸分類!H34="","",住戸分類!$B34&amp;住戸分類!H34)</f>
        <v/>
      </c>
      <c r="I34" s="44" t="str">
        <f>IF(住戸分類!I34="","",住戸分類!$B34&amp;住戸分類!I34)</f>
        <v/>
      </c>
      <c r="J34" s="44" t="str">
        <f>IF(住戸分類!J34="","",住戸分類!$B34&amp;住戸分類!J34)</f>
        <v/>
      </c>
      <c r="K34" s="44" t="str">
        <f>IF(住戸分類!K34="","",住戸分類!$B34&amp;住戸分類!K34)</f>
        <v/>
      </c>
      <c r="L34" s="44" t="str">
        <f>IF(住戸分類!L34="","",住戸分類!$B34&amp;住戸分類!L34)</f>
        <v/>
      </c>
      <c r="M34" s="44" t="str">
        <f>IF(住戸分類!M34="","",住戸分類!$B34&amp;住戸分類!M34)</f>
        <v/>
      </c>
      <c r="N34" s="44" t="str">
        <f>IF(住戸分類!N34="","",住戸分類!$B34&amp;住戸分類!N34)</f>
        <v/>
      </c>
      <c r="O34" s="44" t="str">
        <f>IF(住戸分類!O34="","",住戸分類!$B34&amp;住戸分類!O34)</f>
        <v/>
      </c>
      <c r="P34" s="44" t="str">
        <f>IF(住戸分類!P34="","",住戸分類!$B34&amp;住戸分類!P34)</f>
        <v/>
      </c>
      <c r="Q34" s="45" t="str">
        <f>IF(住戸分類!Q34="","",住戸分類!$B34&amp;住戸分類!Q34)</f>
        <v/>
      </c>
      <c r="R34" s="6"/>
      <c r="S34" s="6">
        <f t="shared" si="5"/>
        <v>30</v>
      </c>
      <c r="T34" s="772" t="str">
        <f t="shared" si="1"/>
        <v/>
      </c>
      <c r="U34" s="772" t="str">
        <f t="shared" si="2"/>
        <v/>
      </c>
      <c r="V34" s="772"/>
      <c r="W34" s="772" t="str">
        <f t="shared" si="3"/>
        <v/>
      </c>
      <c r="X34" s="772" t="str">
        <f t="shared" si="4"/>
        <v/>
      </c>
      <c r="Y34" s="6"/>
      <c r="Z34" s="1620"/>
      <c r="AA34" s="781" t="str">
        <f>IF(Q6="","",VALUE(RIGHT(Q6,LEN(Q6)-住戸分類!$A$6)))</f>
        <v/>
      </c>
      <c r="AB34" s="780" t="str">
        <f>IF(Q6="","",LEFT(Q6,住戸分類!$A$6))</f>
        <v/>
      </c>
      <c r="AC34" s="772"/>
      <c r="AD34" s="2058"/>
      <c r="AE34" s="779" t="str">
        <f>IF(Q11="","",VALUE(RIGHT(Q11,LEN(Q11)-住戸分類!$A$11)))</f>
        <v/>
      </c>
      <c r="AF34" s="780" t="str">
        <f>IF(Q11="","",LEFT(Q11,住戸分類!$A$11))</f>
        <v/>
      </c>
      <c r="AG34" s="772"/>
      <c r="AH34" s="2058"/>
      <c r="AI34" s="779" t="str">
        <f>IF(Q16="","",VALUE(RIGHT(Q16,LEN(Q16)-住戸分類!$A$16)))</f>
        <v/>
      </c>
      <c r="AJ34" s="780" t="str">
        <f>IF(Q16="","",LEFT(Q16,住戸分類!$A$16))</f>
        <v/>
      </c>
      <c r="AK34" s="772"/>
      <c r="AL34" s="1620"/>
      <c r="AM34" s="777" t="str">
        <f>IF(Q21="","",VALUE(RIGHT(Q21,LEN(Q21)-住戸分類!$A$21)))</f>
        <v/>
      </c>
      <c r="AN34" s="778" t="str">
        <f>IF(Q21="","",LEFT(Q21,住戸分類!$A$21))</f>
        <v/>
      </c>
      <c r="AO34" s="772"/>
      <c r="AP34" s="1620"/>
      <c r="AQ34" s="779" t="str">
        <f>IF(Q26="","",VALUE(RIGHT(Q26,LEN(Q26)-住戸分類!$A$26)))</f>
        <v/>
      </c>
      <c r="AR34" s="780" t="str">
        <f>IF(Q26="","",LEFT(Q26,住戸分類!$A$26))</f>
        <v/>
      </c>
      <c r="AS34" s="772"/>
      <c r="AT34" s="1620"/>
      <c r="AU34" s="779" t="str">
        <f>IF(Q31="","",VALUE(RIGHT(Q31,LEN(Q31)-住戸分類!$A$31)))</f>
        <v/>
      </c>
      <c r="AV34" s="780" t="str">
        <f>IF(Q31="","",LEFT(Q31,住戸分類!$A$31))</f>
        <v/>
      </c>
      <c r="AW34" s="772"/>
      <c r="AX34" s="1620"/>
      <c r="AY34" s="779" t="str">
        <f>IF(Q36="","",VALUE(RIGHT(Q36,LEN(Q36)-住戸分類!$A$36)))</f>
        <v/>
      </c>
      <c r="AZ34" s="780" t="str">
        <f>IF(Q36="","",LEFT(Q36,住戸分類!$A$36))</f>
        <v/>
      </c>
      <c r="BA34" s="772"/>
      <c r="BB34" s="1620"/>
      <c r="BC34" s="779" t="str">
        <f>IF(Q41="","",VALUE(RIGHT(Q41,LEN(Q41)-住戸分類!$A$41)))</f>
        <v/>
      </c>
      <c r="BD34" s="780" t="str">
        <f>IF(Q41="","",LEFT(Q41,住戸分類!$A$41))</f>
        <v/>
      </c>
      <c r="BE34" s="772"/>
      <c r="BF34" s="1620"/>
      <c r="BG34" s="779" t="str">
        <f>IF(Q46="","",VALUE(RIGHT(Q46,LEN(Q46)-住戸分類!$A$46)))</f>
        <v/>
      </c>
      <c r="BH34" s="780" t="str">
        <f>IF(Q46="","",LEFT(Q46,住戸分類!$A$46))</f>
        <v/>
      </c>
      <c r="BI34" s="772"/>
      <c r="BJ34" s="1620"/>
      <c r="BK34" s="779" t="str">
        <f>IF(Q51="","",VALUE(RIGHT(Q51,LEN(Q51)-住戸分類!$A$51)))</f>
        <v/>
      </c>
      <c r="BL34" s="780" t="str">
        <f>IF(Q51="","",LEFT(Q51,住戸分類!$A$51))</f>
        <v/>
      </c>
    </row>
    <row r="35" spans="3:64">
      <c r="C35" s="43" t="str">
        <f>IF(住戸分類!C35="","",住戸分類!$B35&amp;住戸分類!C35)</f>
        <v/>
      </c>
      <c r="D35" s="44" t="str">
        <f>IF(住戸分類!D35="","",住戸分類!$B35&amp;住戸分類!D35)</f>
        <v/>
      </c>
      <c r="E35" s="44" t="str">
        <f>IF(住戸分類!E35="","",住戸分類!$B35&amp;住戸分類!E35)</f>
        <v/>
      </c>
      <c r="F35" s="44" t="str">
        <f>IF(住戸分類!F35="","",住戸分類!$B35&amp;住戸分類!F35)</f>
        <v/>
      </c>
      <c r="G35" s="44" t="str">
        <f>IF(住戸分類!G35="","",住戸分類!$B35&amp;住戸分類!G35)</f>
        <v/>
      </c>
      <c r="H35" s="44" t="str">
        <f>IF(住戸分類!H35="","",住戸分類!$B35&amp;住戸分類!H35)</f>
        <v/>
      </c>
      <c r="I35" s="44" t="str">
        <f>IF(住戸分類!I35="","",住戸分類!$B35&amp;住戸分類!I35)</f>
        <v/>
      </c>
      <c r="J35" s="44" t="str">
        <f>IF(住戸分類!J35="","",住戸分類!$B35&amp;住戸分類!J35)</f>
        <v/>
      </c>
      <c r="K35" s="44" t="str">
        <f>IF(住戸分類!K35="","",住戸分類!$B35&amp;住戸分類!K35)</f>
        <v/>
      </c>
      <c r="L35" s="44" t="str">
        <f>IF(住戸分類!L35="","",住戸分類!$B35&amp;住戸分類!L35)</f>
        <v/>
      </c>
      <c r="M35" s="44" t="str">
        <f>IF(住戸分類!M35="","",住戸分類!$B35&amp;住戸分類!M35)</f>
        <v/>
      </c>
      <c r="N35" s="44" t="str">
        <f>IF(住戸分類!N35="","",住戸分類!$B35&amp;住戸分類!N35)</f>
        <v/>
      </c>
      <c r="O35" s="44" t="str">
        <f>IF(住戸分類!O35="","",住戸分類!$B35&amp;住戸分類!O35)</f>
        <v/>
      </c>
      <c r="P35" s="44" t="str">
        <f>IF(住戸分類!P35="","",住戸分類!$B35&amp;住戸分類!P35)</f>
        <v/>
      </c>
      <c r="Q35" s="45" t="str">
        <f>IF(住戸分類!Q35="","",住戸分類!$B35&amp;住戸分類!Q35)</f>
        <v/>
      </c>
      <c r="R35" s="6"/>
      <c r="S35" s="6">
        <f t="shared" si="5"/>
        <v>31</v>
      </c>
      <c r="T35" s="772" t="str">
        <f t="shared" si="1"/>
        <v/>
      </c>
      <c r="U35" s="772" t="str">
        <f t="shared" si="2"/>
        <v/>
      </c>
      <c r="V35" s="772"/>
      <c r="W35" s="772" t="str">
        <f t="shared" si="3"/>
        <v/>
      </c>
      <c r="X35" s="772" t="str">
        <f t="shared" si="4"/>
        <v/>
      </c>
      <c r="Y35" s="6"/>
      <c r="Z35" s="773">
        <f>Z20+1</f>
        <v>3</v>
      </c>
      <c r="AA35" s="775" t="str">
        <f>IF(C7="","",VALUE(RIGHT(C7,LEN(C7)-住戸分類!$A$7)))</f>
        <v/>
      </c>
      <c r="AB35" s="774" t="str">
        <f>IF(C7="","",LEFT(C7,住戸分類!$A$7))</f>
        <v/>
      </c>
      <c r="AC35" s="772"/>
      <c r="AD35" s="782">
        <v>8</v>
      </c>
      <c r="AE35" s="42" t="str">
        <f>IF(C12="","",VALUE(RIGHT(C12,LEN(C12)-住戸分類!$A$12)))</f>
        <v/>
      </c>
      <c r="AF35" s="774" t="str">
        <f>IF(C12="","",LEFT(C12,住戸分類!$A$12))</f>
        <v/>
      </c>
      <c r="AG35" s="772"/>
      <c r="AH35" s="782">
        <v>13</v>
      </c>
      <c r="AI35" s="775" t="str">
        <f>IF(C17="","",VALUE(RIGHT(C17,LEN(C17)-住戸分類!$A$17)))</f>
        <v/>
      </c>
      <c r="AJ35" s="774" t="str">
        <f>IF(C17="","",LEFT(C17,住戸分類!$A$17))</f>
        <v/>
      </c>
      <c r="AK35" s="772"/>
      <c r="AL35" s="776">
        <v>18</v>
      </c>
      <c r="AM35" s="42" t="str">
        <f>IF(C22="","",VALUE(RIGHT(C22,LEN(C22)-住戸分類!$A$22)))</f>
        <v/>
      </c>
      <c r="AN35" s="774" t="str">
        <f>IF(C22="","",LEFT(C22,住戸分類!$A$22))</f>
        <v/>
      </c>
      <c r="AO35" s="772"/>
      <c r="AP35" s="776">
        <v>23</v>
      </c>
      <c r="AQ35" s="42" t="str">
        <f>IF(C27="","",VALUE(RIGHT(C27,LEN(C27)-住戸分類!$A$27)))</f>
        <v/>
      </c>
      <c r="AR35" s="774" t="str">
        <f>IF(C27="","",LEFT(C27,住戸分類!$A$27))</f>
        <v/>
      </c>
      <c r="AS35" s="772"/>
      <c r="AT35" s="776">
        <v>28</v>
      </c>
      <c r="AU35" s="42" t="str">
        <f>IF(C32="","",VALUE(RIGHT(C32,LEN(C32)-住戸分類!$A$32)))</f>
        <v/>
      </c>
      <c r="AV35" s="774" t="str">
        <f>IF(C32="","",LEFT(C32,住戸分類!$A$32))</f>
        <v/>
      </c>
      <c r="AW35" s="772"/>
      <c r="AX35" s="776">
        <v>33</v>
      </c>
      <c r="AY35" s="42" t="str">
        <f>IF(C37="","",VALUE(RIGHT(C37,LEN(C37)-住戸分類!$A$37)))</f>
        <v/>
      </c>
      <c r="AZ35" s="774" t="str">
        <f>IF(C37="","",LEFT(C37,住戸分類!$A$37))</f>
        <v/>
      </c>
      <c r="BA35" s="772"/>
      <c r="BB35" s="776">
        <v>38</v>
      </c>
      <c r="BC35" s="42" t="str">
        <f>IF(C42="","",VALUE(RIGHT(C42,LEN(C42)-住戸分類!$A$42)))</f>
        <v/>
      </c>
      <c r="BD35" s="774" t="str">
        <f>IF(C42="","",LEFT(C42,住戸分類!$A$42))</f>
        <v/>
      </c>
      <c r="BE35" s="772"/>
      <c r="BF35" s="776">
        <v>43</v>
      </c>
      <c r="BG35" s="42" t="str">
        <f>IF(C47="","",VALUE(RIGHT(C47,LEN(C47)-住戸分類!$A$47)))</f>
        <v/>
      </c>
      <c r="BH35" s="774" t="str">
        <f>IF(C47="","",LEFT(C47,住戸分類!$A$47))</f>
        <v/>
      </c>
      <c r="BI35" s="772"/>
      <c r="BJ35" s="776">
        <v>48</v>
      </c>
      <c r="BK35" s="42" t="str">
        <f>IF(C52="","",VALUE(RIGHT(C52,LEN(C52)-住戸分類!$A$52)))</f>
        <v/>
      </c>
      <c r="BL35" s="774" t="str">
        <f>IF(C52="","",LEFT(C52,住戸分類!$A$52))</f>
        <v/>
      </c>
    </row>
    <row r="36" spans="3:64">
      <c r="C36" s="43" t="str">
        <f>IF(住戸分類!C36="","",住戸分類!$B36&amp;住戸分類!C36)</f>
        <v/>
      </c>
      <c r="D36" s="44" t="str">
        <f>IF(住戸分類!D36="","",住戸分類!$B36&amp;住戸分類!D36)</f>
        <v/>
      </c>
      <c r="E36" s="44" t="str">
        <f>IF(住戸分類!E36="","",住戸分類!$B36&amp;住戸分類!E36)</f>
        <v/>
      </c>
      <c r="F36" s="44" t="str">
        <f>IF(住戸分類!F36="","",住戸分類!$B36&amp;住戸分類!F36)</f>
        <v/>
      </c>
      <c r="G36" s="44" t="str">
        <f>IF(住戸分類!G36="","",住戸分類!$B36&amp;住戸分類!G36)</f>
        <v/>
      </c>
      <c r="H36" s="44" t="str">
        <f>IF(住戸分類!H36="","",住戸分類!$B36&amp;住戸分類!H36)</f>
        <v/>
      </c>
      <c r="I36" s="44" t="str">
        <f>IF(住戸分類!I36="","",住戸分類!$B36&amp;住戸分類!I36)</f>
        <v/>
      </c>
      <c r="J36" s="44" t="str">
        <f>IF(住戸分類!J36="","",住戸分類!$B36&amp;住戸分類!J36)</f>
        <v/>
      </c>
      <c r="K36" s="44" t="str">
        <f>IF(住戸分類!K36="","",住戸分類!$B36&amp;住戸分類!K36)</f>
        <v/>
      </c>
      <c r="L36" s="44" t="str">
        <f>IF(住戸分類!L36="","",住戸分類!$B36&amp;住戸分類!L36)</f>
        <v/>
      </c>
      <c r="M36" s="44" t="str">
        <f>IF(住戸分類!M36="","",住戸分類!$B36&amp;住戸分類!M36)</f>
        <v/>
      </c>
      <c r="N36" s="44" t="str">
        <f>IF(住戸分類!N36="","",住戸分類!$B36&amp;住戸分類!N36)</f>
        <v/>
      </c>
      <c r="O36" s="44" t="str">
        <f>IF(住戸分類!O36="","",住戸分類!$B36&amp;住戸分類!O36)</f>
        <v/>
      </c>
      <c r="P36" s="44" t="str">
        <f>IF(住戸分類!P36="","",住戸分類!$B36&amp;住戸分類!P36)</f>
        <v/>
      </c>
      <c r="Q36" s="45" t="str">
        <f>IF(住戸分類!Q36="","",住戸分類!$B36&amp;住戸分類!Q36)</f>
        <v/>
      </c>
      <c r="R36" s="6"/>
      <c r="S36" s="6">
        <f t="shared" si="5"/>
        <v>32</v>
      </c>
      <c r="T36" s="772" t="str">
        <f t="shared" si="1"/>
        <v/>
      </c>
      <c r="U36" s="772" t="str">
        <f t="shared" si="2"/>
        <v/>
      </c>
      <c r="V36" s="772"/>
      <c r="W36" s="772" t="str">
        <f t="shared" si="3"/>
        <v/>
      </c>
      <c r="X36" s="772" t="str">
        <f t="shared" si="4"/>
        <v/>
      </c>
      <c r="Y36" s="6"/>
      <c r="Z36" s="1618">
        <f>住戸分類!B7</f>
        <v>0</v>
      </c>
      <c r="AA36" s="772" t="str">
        <f>IF(D7="","",VALUE(RIGHT(D7,LEN(D7)-住戸分類!$A$7)))</f>
        <v/>
      </c>
      <c r="AB36" s="778" t="str">
        <f>IF(D7="","",LEFT(D7,住戸分類!$A$7))</f>
        <v/>
      </c>
      <c r="AC36" s="772"/>
      <c r="AD36" s="1626">
        <f>住戸分類!B12</f>
        <v>0</v>
      </c>
      <c r="AE36" s="777" t="str">
        <f>IF(D12="","",VALUE(RIGHT(D12,LEN(D12)-住戸分類!$A$12)))</f>
        <v/>
      </c>
      <c r="AF36" s="778" t="str">
        <f>IF(D12="","",LEFT(D12,住戸分類!$A$12))</f>
        <v/>
      </c>
      <c r="AG36" s="772"/>
      <c r="AH36" s="1619">
        <f>住戸分類!B17</f>
        <v>0</v>
      </c>
      <c r="AI36" s="772" t="str">
        <f>IF(D17="","",VALUE(RIGHT(D17,LEN(D17)-住戸分類!$A$17)))</f>
        <v/>
      </c>
      <c r="AJ36" s="778" t="str">
        <f>IF(D17="","",LEFT(D17,住戸分類!$A$17))</f>
        <v/>
      </c>
      <c r="AK36" s="772"/>
      <c r="AL36" s="1618">
        <f>住戸分類!B22</f>
        <v>0</v>
      </c>
      <c r="AM36" s="777" t="str">
        <f>IF(D22="","",VALUE(RIGHT(D22,LEN(D22)-住戸分類!$A$22)))</f>
        <v/>
      </c>
      <c r="AN36" s="778" t="str">
        <f>IF(D22="","",LEFT(D22,住戸分類!$A$22))</f>
        <v/>
      </c>
      <c r="AO36" s="772"/>
      <c r="AP36" s="1618">
        <f>住戸分類!B27</f>
        <v>0</v>
      </c>
      <c r="AQ36" s="777" t="str">
        <f>IF(D27="","",VALUE(RIGHT(D27,LEN(D27)-住戸分類!$A$27)))</f>
        <v/>
      </c>
      <c r="AR36" s="778" t="str">
        <f>IF(D27="","",LEFT(D27,住戸分類!$A$27))</f>
        <v/>
      </c>
      <c r="AS36" s="772"/>
      <c r="AT36" s="1618">
        <f>住戸分類!B32</f>
        <v>0</v>
      </c>
      <c r="AU36" s="777" t="str">
        <f>IF(D32="","",VALUE(RIGHT(D32,LEN(D32)-住戸分類!$A$32)))</f>
        <v/>
      </c>
      <c r="AV36" s="778" t="str">
        <f>IF(D32="","",LEFT(D32,住戸分類!$A$32))</f>
        <v/>
      </c>
      <c r="AW36" s="772"/>
      <c r="AX36" s="1618">
        <f>住戸分類!B37</f>
        <v>0</v>
      </c>
      <c r="AY36" s="777" t="str">
        <f>IF(D37="","",VALUE(RIGHT(D37,LEN(D37)-住戸分類!$A$37)))</f>
        <v/>
      </c>
      <c r="AZ36" s="778" t="str">
        <f>IF(D37="","",LEFT(D37,住戸分類!$A$37))</f>
        <v/>
      </c>
      <c r="BA36" s="772"/>
      <c r="BB36" s="1618">
        <f>住戸分類!B42</f>
        <v>0</v>
      </c>
      <c r="BC36" s="777" t="str">
        <f>IF(D42="","",VALUE(RIGHT(D42,LEN(D42)-住戸分類!$A$42)))</f>
        <v/>
      </c>
      <c r="BD36" s="778" t="str">
        <f>IF(D42="","",LEFT(D42,住戸分類!$A$42))</f>
        <v/>
      </c>
      <c r="BE36" s="772"/>
      <c r="BF36" s="1618">
        <f>住戸分類!B47</f>
        <v>0</v>
      </c>
      <c r="BG36" s="777" t="str">
        <f>IF(D47="","",VALUE(RIGHT(D47,LEN(D47)-住戸分類!$A$47)))</f>
        <v/>
      </c>
      <c r="BH36" s="778" t="str">
        <f>IF(D47="","",LEFT(D47,住戸分類!$A$47))</f>
        <v/>
      </c>
      <c r="BI36" s="772"/>
      <c r="BJ36" s="1618">
        <f>住戸分類!B52</f>
        <v>0</v>
      </c>
      <c r="BK36" s="777" t="str">
        <f>IF(D52="","",VALUE(RIGHT(D52,LEN(D52)-住戸分類!$A$52)))</f>
        <v/>
      </c>
      <c r="BL36" s="778" t="str">
        <f>IF(D52="","",LEFT(D52,住戸分類!$A$52))</f>
        <v/>
      </c>
    </row>
    <row r="37" spans="3:64">
      <c r="C37" s="43" t="str">
        <f>IF(住戸分類!C37="","",住戸分類!$B37&amp;住戸分類!C37)</f>
        <v/>
      </c>
      <c r="D37" s="44" t="str">
        <f>IF(住戸分類!D37="","",住戸分類!$B37&amp;住戸分類!D37)</f>
        <v/>
      </c>
      <c r="E37" s="44" t="str">
        <f>IF(住戸分類!E37="","",住戸分類!$B37&amp;住戸分類!E37)</f>
        <v/>
      </c>
      <c r="F37" s="44" t="str">
        <f>IF(住戸分類!F37="","",住戸分類!$B37&amp;住戸分類!F37)</f>
        <v/>
      </c>
      <c r="G37" s="44" t="str">
        <f>IF(住戸分類!G37="","",住戸分類!$B37&amp;住戸分類!G37)</f>
        <v/>
      </c>
      <c r="H37" s="44" t="str">
        <f>IF(住戸分類!H37="","",住戸分類!$B37&amp;住戸分類!H37)</f>
        <v/>
      </c>
      <c r="I37" s="44" t="str">
        <f>IF(住戸分類!I37="","",住戸分類!$B37&amp;住戸分類!I37)</f>
        <v/>
      </c>
      <c r="J37" s="44" t="str">
        <f>IF(住戸分類!J37="","",住戸分類!$B37&amp;住戸分類!J37)</f>
        <v/>
      </c>
      <c r="K37" s="44" t="str">
        <f>IF(住戸分類!K37="","",住戸分類!$B37&amp;住戸分類!K37)</f>
        <v/>
      </c>
      <c r="L37" s="44" t="str">
        <f>IF(住戸分類!L37="","",住戸分類!$B37&amp;住戸分類!L37)</f>
        <v/>
      </c>
      <c r="M37" s="44" t="str">
        <f>IF(住戸分類!M37="","",住戸分類!$B37&amp;住戸分類!M37)</f>
        <v/>
      </c>
      <c r="N37" s="44" t="str">
        <f>IF(住戸分類!N37="","",住戸分類!$B37&amp;住戸分類!N37)</f>
        <v/>
      </c>
      <c r="O37" s="44" t="str">
        <f>IF(住戸分類!O37="","",住戸分類!$B37&amp;住戸分類!O37)</f>
        <v/>
      </c>
      <c r="P37" s="44" t="str">
        <f>IF(住戸分類!P37="","",住戸分類!$B37&amp;住戸分類!P37)</f>
        <v/>
      </c>
      <c r="Q37" s="45" t="str">
        <f>IF(住戸分類!Q37="","",住戸分類!$B37&amp;住戸分類!Q37)</f>
        <v/>
      </c>
      <c r="R37" s="6"/>
      <c r="S37" s="6">
        <f t="shared" si="5"/>
        <v>33</v>
      </c>
      <c r="T37" s="772" t="str">
        <f t="shared" si="1"/>
        <v/>
      </c>
      <c r="U37" s="772" t="str">
        <f t="shared" si="2"/>
        <v/>
      </c>
      <c r="V37" s="772"/>
      <c r="W37" s="772" t="str">
        <f t="shared" si="3"/>
        <v/>
      </c>
      <c r="X37" s="772" t="str">
        <f t="shared" si="4"/>
        <v/>
      </c>
      <c r="Y37" s="6"/>
      <c r="Z37" s="1619"/>
      <c r="AA37" s="772" t="str">
        <f>IF(E7="","",VALUE(RIGHT(E7,LEN(E7)-住戸分類!$A$7)))</f>
        <v/>
      </c>
      <c r="AB37" s="778" t="str">
        <f>IF(E7="","",LEFT(E7,住戸分類!$A$7))</f>
        <v/>
      </c>
      <c r="AC37" s="772"/>
      <c r="AD37" s="1626"/>
      <c r="AE37" s="777" t="str">
        <f>IF(E12="","",VALUE(RIGHT(E12,LEN(E12)-住戸分類!$A$12)))</f>
        <v/>
      </c>
      <c r="AF37" s="778" t="str">
        <f>IF(E12="","",LEFT(E12,住戸分類!$A$12))</f>
        <v/>
      </c>
      <c r="AG37" s="772"/>
      <c r="AH37" s="1619"/>
      <c r="AI37" s="772" t="str">
        <f>IF(E17="","",VALUE(RIGHT(E17,LEN(E17)-住戸分類!$A$17)))</f>
        <v/>
      </c>
      <c r="AJ37" s="778" t="str">
        <f>IF(E17="","",LEFT(E17,住戸分類!$A$17))</f>
        <v/>
      </c>
      <c r="AK37" s="772"/>
      <c r="AL37" s="1619"/>
      <c r="AM37" s="777" t="str">
        <f>IF(E22="","",VALUE(RIGHT(E22,LEN(E22)-住戸分類!$A$22)))</f>
        <v/>
      </c>
      <c r="AN37" s="778" t="str">
        <f>IF(E22="","",LEFT(E22,住戸分類!$A$22))</f>
        <v/>
      </c>
      <c r="AO37" s="772"/>
      <c r="AP37" s="1619"/>
      <c r="AQ37" s="777" t="str">
        <f>IF(E27="","",VALUE(RIGHT(E27,LEN(E27)-住戸分類!$A$27)))</f>
        <v/>
      </c>
      <c r="AR37" s="778" t="str">
        <f>IF(E27="","",LEFT(E27,住戸分類!$A$27))</f>
        <v/>
      </c>
      <c r="AS37" s="772"/>
      <c r="AT37" s="1619"/>
      <c r="AU37" s="777" t="str">
        <f>IF(E32="","",VALUE(RIGHT(E32,LEN(E32)-住戸分類!$A$32)))</f>
        <v/>
      </c>
      <c r="AV37" s="778" t="str">
        <f>IF(E32="","",LEFT(E32,住戸分類!$A$32))</f>
        <v/>
      </c>
      <c r="AW37" s="772"/>
      <c r="AX37" s="1619"/>
      <c r="AY37" s="777" t="str">
        <f>IF(E37="","",VALUE(RIGHT(E37,LEN(E37)-住戸分類!$A$37)))</f>
        <v/>
      </c>
      <c r="AZ37" s="778" t="str">
        <f>IF(E37="","",LEFT(E37,住戸分類!$A$37))</f>
        <v/>
      </c>
      <c r="BA37" s="772"/>
      <c r="BB37" s="1619"/>
      <c r="BC37" s="777" t="str">
        <f>IF(E42="","",VALUE(RIGHT(E42,LEN(E42)-住戸分類!$A$42)))</f>
        <v/>
      </c>
      <c r="BD37" s="778" t="str">
        <f>IF(E42="","",LEFT(E42,住戸分類!$A$42))</f>
        <v/>
      </c>
      <c r="BE37" s="772"/>
      <c r="BF37" s="1619"/>
      <c r="BG37" s="777" t="str">
        <f>IF(E47="","",VALUE(RIGHT(E47,LEN(E47)-住戸分類!$A$47)))</f>
        <v/>
      </c>
      <c r="BH37" s="778" t="str">
        <f>IF(E47="","",LEFT(E47,住戸分類!$A$47))</f>
        <v/>
      </c>
      <c r="BI37" s="772"/>
      <c r="BJ37" s="1619"/>
      <c r="BK37" s="777" t="str">
        <f>IF(E52="","",VALUE(RIGHT(E52,LEN(E52)-住戸分類!$A$52)))</f>
        <v/>
      </c>
      <c r="BL37" s="778" t="str">
        <f>IF(E52="","",LEFT(E52,住戸分類!$A$52))</f>
        <v/>
      </c>
    </row>
    <row r="38" spans="3:64">
      <c r="C38" s="43" t="str">
        <f>IF(住戸分類!C38="","",住戸分類!$B38&amp;住戸分類!C38)</f>
        <v/>
      </c>
      <c r="D38" s="44" t="str">
        <f>IF(住戸分類!D38="","",住戸分類!$B38&amp;住戸分類!D38)</f>
        <v/>
      </c>
      <c r="E38" s="44" t="str">
        <f>IF(住戸分類!E38="","",住戸分類!$B38&amp;住戸分類!E38)</f>
        <v/>
      </c>
      <c r="F38" s="44" t="str">
        <f>IF(住戸分類!F38="","",住戸分類!$B38&amp;住戸分類!F38)</f>
        <v/>
      </c>
      <c r="G38" s="44" t="str">
        <f>IF(住戸分類!G38="","",住戸分類!$B38&amp;住戸分類!G38)</f>
        <v/>
      </c>
      <c r="H38" s="44" t="str">
        <f>IF(住戸分類!H38="","",住戸分類!$B38&amp;住戸分類!H38)</f>
        <v/>
      </c>
      <c r="I38" s="44" t="str">
        <f>IF(住戸分類!I38="","",住戸分類!$B38&amp;住戸分類!I38)</f>
        <v/>
      </c>
      <c r="J38" s="44" t="str">
        <f>IF(住戸分類!J38="","",住戸分類!$B38&amp;住戸分類!J38)</f>
        <v/>
      </c>
      <c r="K38" s="44" t="str">
        <f>IF(住戸分類!K38="","",住戸分類!$B38&amp;住戸分類!K38)</f>
        <v/>
      </c>
      <c r="L38" s="44" t="str">
        <f>IF(住戸分類!L38="","",住戸分類!$B38&amp;住戸分類!L38)</f>
        <v/>
      </c>
      <c r="M38" s="44" t="str">
        <f>IF(住戸分類!M38="","",住戸分類!$B38&amp;住戸分類!M38)</f>
        <v/>
      </c>
      <c r="N38" s="44" t="str">
        <f>IF(住戸分類!N38="","",住戸分類!$B38&amp;住戸分類!N38)</f>
        <v/>
      </c>
      <c r="O38" s="44" t="str">
        <f>IF(住戸分類!O38="","",住戸分類!$B38&amp;住戸分類!O38)</f>
        <v/>
      </c>
      <c r="P38" s="44" t="str">
        <f>IF(住戸分類!P38="","",住戸分類!$B38&amp;住戸分類!P38)</f>
        <v/>
      </c>
      <c r="Q38" s="45" t="str">
        <f>IF(住戸分類!Q38="","",住戸分類!$B38&amp;住戸分類!Q38)</f>
        <v/>
      </c>
      <c r="R38" s="6"/>
      <c r="S38" s="6">
        <f t="shared" si="5"/>
        <v>34</v>
      </c>
      <c r="T38" s="772" t="str">
        <f t="shared" si="1"/>
        <v/>
      </c>
      <c r="U38" s="772" t="str">
        <f t="shared" si="2"/>
        <v/>
      </c>
      <c r="V38" s="772"/>
      <c r="W38" s="772" t="str">
        <f t="shared" si="3"/>
        <v/>
      </c>
      <c r="X38" s="772" t="str">
        <f t="shared" si="4"/>
        <v/>
      </c>
      <c r="Y38" s="6"/>
      <c r="Z38" s="1619"/>
      <c r="AA38" s="772" t="str">
        <f>IF(F7="","",VALUE(RIGHT(F7,LEN(F7)-住戸分類!$A$7)))</f>
        <v/>
      </c>
      <c r="AB38" s="778" t="str">
        <f>IF(F7="","",LEFT(F7,住戸分類!$A$7))</f>
        <v/>
      </c>
      <c r="AC38" s="772"/>
      <c r="AD38" s="1626"/>
      <c r="AE38" s="777" t="str">
        <f>IF(F12="","",VALUE(RIGHT(F12,LEN(F12)-住戸分類!$A$12)))</f>
        <v/>
      </c>
      <c r="AF38" s="778" t="str">
        <f>IF(F12="","",LEFT(F12,住戸分類!$A$12))</f>
        <v/>
      </c>
      <c r="AG38" s="772"/>
      <c r="AH38" s="1619"/>
      <c r="AI38" s="772" t="str">
        <f>IF(F17="","",VALUE(RIGHT(F17,LEN(F17)-住戸分類!$A$17)))</f>
        <v/>
      </c>
      <c r="AJ38" s="778" t="str">
        <f>IF(F17="","",LEFT(F17,住戸分類!$A$17))</f>
        <v/>
      </c>
      <c r="AK38" s="772"/>
      <c r="AL38" s="1619"/>
      <c r="AM38" s="777" t="str">
        <f>IF(F22="","",VALUE(RIGHT(F22,LEN(F22)-住戸分類!$A$22)))</f>
        <v/>
      </c>
      <c r="AN38" s="778" t="str">
        <f>IF(F22="","",LEFT(F22,住戸分類!$A$22))</f>
        <v/>
      </c>
      <c r="AO38" s="772"/>
      <c r="AP38" s="1619"/>
      <c r="AQ38" s="777" t="str">
        <f>IF(F27="","",VALUE(RIGHT(F27,LEN(F27)-住戸分類!$A$27)))</f>
        <v/>
      </c>
      <c r="AR38" s="778" t="str">
        <f>IF(F27="","",LEFT(F27,住戸分類!$A$27))</f>
        <v/>
      </c>
      <c r="AS38" s="772"/>
      <c r="AT38" s="1619"/>
      <c r="AU38" s="777" t="str">
        <f>IF(F32="","",VALUE(RIGHT(F32,LEN(F32)-住戸分類!$A$32)))</f>
        <v/>
      </c>
      <c r="AV38" s="778" t="str">
        <f>IF(F32="","",LEFT(F32,住戸分類!$A$32))</f>
        <v/>
      </c>
      <c r="AW38" s="772"/>
      <c r="AX38" s="1619"/>
      <c r="AY38" s="777" t="str">
        <f>IF(F37="","",VALUE(RIGHT(F37,LEN(F37)-住戸分類!$A$37)))</f>
        <v/>
      </c>
      <c r="AZ38" s="778" t="str">
        <f>IF(F37="","",LEFT(F37,住戸分類!$A$37))</f>
        <v/>
      </c>
      <c r="BA38" s="772"/>
      <c r="BB38" s="1619"/>
      <c r="BC38" s="777" t="str">
        <f>IF(F42="","",VALUE(RIGHT(F42,LEN(F42)-住戸分類!$A$42)))</f>
        <v/>
      </c>
      <c r="BD38" s="778" t="str">
        <f>IF(F42="","",LEFT(F42,住戸分類!$A$42))</f>
        <v/>
      </c>
      <c r="BE38" s="772"/>
      <c r="BF38" s="1619"/>
      <c r="BG38" s="777" t="str">
        <f>IF(F47="","",VALUE(RIGHT(F47,LEN(F47)-住戸分類!$A$47)))</f>
        <v/>
      </c>
      <c r="BH38" s="778" t="str">
        <f>IF(F47="","",LEFT(F47,住戸分類!$A$47))</f>
        <v/>
      </c>
      <c r="BI38" s="772"/>
      <c r="BJ38" s="1619"/>
      <c r="BK38" s="777" t="str">
        <f>IF(F52="","",VALUE(RIGHT(F52,LEN(F52)-住戸分類!$A$52)))</f>
        <v/>
      </c>
      <c r="BL38" s="778" t="str">
        <f>IF(F52="","",LEFT(F52,住戸分類!$A$52))</f>
        <v/>
      </c>
    </row>
    <row r="39" spans="3:64">
      <c r="C39" s="43" t="str">
        <f>IF(住戸分類!C39="","",住戸分類!$B39&amp;住戸分類!C39)</f>
        <v/>
      </c>
      <c r="D39" s="44" t="str">
        <f>IF(住戸分類!D39="","",住戸分類!$B39&amp;住戸分類!D39)</f>
        <v/>
      </c>
      <c r="E39" s="44" t="str">
        <f>IF(住戸分類!E39="","",住戸分類!$B39&amp;住戸分類!E39)</f>
        <v/>
      </c>
      <c r="F39" s="44" t="str">
        <f>IF(住戸分類!F39="","",住戸分類!$B39&amp;住戸分類!F39)</f>
        <v/>
      </c>
      <c r="G39" s="44" t="str">
        <f>IF(住戸分類!G39="","",住戸分類!$B39&amp;住戸分類!G39)</f>
        <v/>
      </c>
      <c r="H39" s="44" t="str">
        <f>IF(住戸分類!H39="","",住戸分類!$B39&amp;住戸分類!H39)</f>
        <v/>
      </c>
      <c r="I39" s="44" t="str">
        <f>IF(住戸分類!I39="","",住戸分類!$B39&amp;住戸分類!I39)</f>
        <v/>
      </c>
      <c r="J39" s="44" t="str">
        <f>IF(住戸分類!J39="","",住戸分類!$B39&amp;住戸分類!J39)</f>
        <v/>
      </c>
      <c r="K39" s="44" t="str">
        <f>IF(住戸分類!K39="","",住戸分類!$B39&amp;住戸分類!K39)</f>
        <v/>
      </c>
      <c r="L39" s="44" t="str">
        <f>IF(住戸分類!L39="","",住戸分類!$B39&amp;住戸分類!L39)</f>
        <v/>
      </c>
      <c r="M39" s="44" t="str">
        <f>IF(住戸分類!M39="","",住戸分類!$B39&amp;住戸分類!M39)</f>
        <v/>
      </c>
      <c r="N39" s="44" t="str">
        <f>IF(住戸分類!N39="","",住戸分類!$B39&amp;住戸分類!N39)</f>
        <v/>
      </c>
      <c r="O39" s="44" t="str">
        <f>IF(住戸分類!O39="","",住戸分類!$B39&amp;住戸分類!O39)</f>
        <v/>
      </c>
      <c r="P39" s="44" t="str">
        <f>IF(住戸分類!P39="","",住戸分類!$B39&amp;住戸分類!P39)</f>
        <v/>
      </c>
      <c r="Q39" s="45" t="str">
        <f>IF(住戸分類!Q39="","",住戸分類!$B39&amp;住戸分類!Q39)</f>
        <v/>
      </c>
      <c r="R39" s="6"/>
      <c r="S39" s="6">
        <f t="shared" si="5"/>
        <v>35</v>
      </c>
      <c r="T39" s="772" t="str">
        <f t="shared" si="1"/>
        <v/>
      </c>
      <c r="U39" s="772" t="str">
        <f t="shared" si="2"/>
        <v/>
      </c>
      <c r="V39" s="772"/>
      <c r="W39" s="772" t="str">
        <f t="shared" si="3"/>
        <v/>
      </c>
      <c r="X39" s="772" t="str">
        <f t="shared" si="4"/>
        <v/>
      </c>
      <c r="Y39" s="6"/>
      <c r="Z39" s="1619"/>
      <c r="AA39" s="772" t="str">
        <f>IF(G7="","",VALUE(RIGHT(G7,LEN(G7)-住戸分類!$A$7)))</f>
        <v/>
      </c>
      <c r="AB39" s="778" t="str">
        <f>IF(G7="","",LEFT(G7,住戸分類!$A$7))</f>
        <v/>
      </c>
      <c r="AC39" s="772"/>
      <c r="AD39" s="1626"/>
      <c r="AE39" s="777" t="str">
        <f>IF(G12="","",VALUE(RIGHT(G12,LEN(G12)-住戸分類!$A$12)))</f>
        <v/>
      </c>
      <c r="AF39" s="778" t="str">
        <f>IF(G12="","",LEFT(G12,住戸分類!$A$12))</f>
        <v/>
      </c>
      <c r="AG39" s="772"/>
      <c r="AH39" s="1619"/>
      <c r="AI39" s="772" t="str">
        <f>IF(G17="","",VALUE(RIGHT(G17,LEN(G17)-住戸分類!$A$17)))</f>
        <v/>
      </c>
      <c r="AJ39" s="778" t="str">
        <f>IF(G17="","",LEFT(G17,住戸分類!$A$17))</f>
        <v/>
      </c>
      <c r="AK39" s="772"/>
      <c r="AL39" s="1619"/>
      <c r="AM39" s="777" t="str">
        <f>IF(G22="","",VALUE(RIGHT(G22,LEN(G22)-住戸分類!$A$22)))</f>
        <v/>
      </c>
      <c r="AN39" s="778" t="str">
        <f>IF(G22="","",LEFT(G22,住戸分類!$A$22))</f>
        <v/>
      </c>
      <c r="AO39" s="772"/>
      <c r="AP39" s="1619"/>
      <c r="AQ39" s="777" t="str">
        <f>IF(G27="","",VALUE(RIGHT(G27,LEN(G27)-住戸分類!$A$27)))</f>
        <v/>
      </c>
      <c r="AR39" s="778" t="str">
        <f>IF(G27="","",LEFT(G27,住戸分類!$A$27))</f>
        <v/>
      </c>
      <c r="AS39" s="772"/>
      <c r="AT39" s="1619"/>
      <c r="AU39" s="777" t="str">
        <f>IF(G32="","",VALUE(RIGHT(G32,LEN(G32)-住戸分類!$A$32)))</f>
        <v/>
      </c>
      <c r="AV39" s="778" t="str">
        <f>IF(G32="","",LEFT(G32,住戸分類!$A$32))</f>
        <v/>
      </c>
      <c r="AW39" s="772"/>
      <c r="AX39" s="1619"/>
      <c r="AY39" s="777" t="str">
        <f>IF(G37="","",VALUE(RIGHT(G37,LEN(G37)-住戸分類!$A$37)))</f>
        <v/>
      </c>
      <c r="AZ39" s="778" t="str">
        <f>IF(G37="","",LEFT(G37,住戸分類!$A$37))</f>
        <v/>
      </c>
      <c r="BA39" s="772"/>
      <c r="BB39" s="1619"/>
      <c r="BC39" s="777" t="str">
        <f>IF(G42="","",VALUE(RIGHT(G42,LEN(G42)-住戸分類!$A$42)))</f>
        <v/>
      </c>
      <c r="BD39" s="778" t="str">
        <f>IF(G42="","",LEFT(G42,住戸分類!$A$42))</f>
        <v/>
      </c>
      <c r="BE39" s="772"/>
      <c r="BF39" s="1619"/>
      <c r="BG39" s="777" t="str">
        <f>IF(G47="","",VALUE(RIGHT(G47,LEN(G47)-住戸分類!$A$47)))</f>
        <v/>
      </c>
      <c r="BH39" s="778" t="str">
        <f>IF(G47="","",LEFT(G47,住戸分類!$A$47))</f>
        <v/>
      </c>
      <c r="BI39" s="772"/>
      <c r="BJ39" s="1619"/>
      <c r="BK39" s="777" t="str">
        <f>IF(G52="","",VALUE(RIGHT(G52,LEN(G52)-住戸分類!$A$52)))</f>
        <v/>
      </c>
      <c r="BL39" s="778" t="str">
        <f>IF(G52="","",LEFT(G52,住戸分類!$A$52))</f>
        <v/>
      </c>
    </row>
    <row r="40" spans="3:64">
      <c r="C40" s="43" t="str">
        <f>IF(住戸分類!C40="","",住戸分類!$B40&amp;住戸分類!C40)</f>
        <v/>
      </c>
      <c r="D40" s="44" t="str">
        <f>IF(住戸分類!D40="","",住戸分類!$B40&amp;住戸分類!D40)</f>
        <v/>
      </c>
      <c r="E40" s="44" t="str">
        <f>IF(住戸分類!E40="","",住戸分類!$B40&amp;住戸分類!E40)</f>
        <v/>
      </c>
      <c r="F40" s="44" t="str">
        <f>IF(住戸分類!F40="","",住戸分類!$B40&amp;住戸分類!F40)</f>
        <v/>
      </c>
      <c r="G40" s="44" t="str">
        <f>IF(住戸分類!G40="","",住戸分類!$B40&amp;住戸分類!G40)</f>
        <v/>
      </c>
      <c r="H40" s="44" t="str">
        <f>IF(住戸分類!H40="","",住戸分類!$B40&amp;住戸分類!H40)</f>
        <v/>
      </c>
      <c r="I40" s="44" t="str">
        <f>IF(住戸分類!I40="","",住戸分類!$B40&amp;住戸分類!I40)</f>
        <v/>
      </c>
      <c r="J40" s="44" t="str">
        <f>IF(住戸分類!J40="","",住戸分類!$B40&amp;住戸分類!J40)</f>
        <v/>
      </c>
      <c r="K40" s="44" t="str">
        <f>IF(住戸分類!K40="","",住戸分類!$B40&amp;住戸分類!K40)</f>
        <v/>
      </c>
      <c r="L40" s="44" t="str">
        <f>IF(住戸分類!L40="","",住戸分類!$B40&amp;住戸分類!L40)</f>
        <v/>
      </c>
      <c r="M40" s="44" t="str">
        <f>IF(住戸分類!M40="","",住戸分類!$B40&amp;住戸分類!M40)</f>
        <v/>
      </c>
      <c r="N40" s="44" t="str">
        <f>IF(住戸分類!N40="","",住戸分類!$B40&amp;住戸分類!N40)</f>
        <v/>
      </c>
      <c r="O40" s="44" t="str">
        <f>IF(住戸分類!O40="","",住戸分類!$B40&amp;住戸分類!O40)</f>
        <v/>
      </c>
      <c r="P40" s="44" t="str">
        <f>IF(住戸分類!P40="","",住戸分類!$B40&amp;住戸分類!P40)</f>
        <v/>
      </c>
      <c r="Q40" s="45" t="str">
        <f>IF(住戸分類!Q40="","",住戸分類!$B40&amp;住戸分類!Q40)</f>
        <v/>
      </c>
      <c r="R40" s="6"/>
      <c r="S40" s="6">
        <f t="shared" si="5"/>
        <v>36</v>
      </c>
      <c r="T40" s="772" t="str">
        <f t="shared" si="1"/>
        <v/>
      </c>
      <c r="U40" s="772" t="str">
        <f t="shared" si="2"/>
        <v/>
      </c>
      <c r="V40" s="772"/>
      <c r="W40" s="772" t="str">
        <f t="shared" si="3"/>
        <v/>
      </c>
      <c r="X40" s="772" t="str">
        <f t="shared" si="4"/>
        <v/>
      </c>
      <c r="Y40" s="6"/>
      <c r="Z40" s="1619"/>
      <c r="AA40" s="772" t="str">
        <f>IF(H7="","",VALUE(RIGHT(H7,LEN(H7)-住戸分類!$A$7)))</f>
        <v/>
      </c>
      <c r="AB40" s="778" t="str">
        <f>IF(H7="","",LEFT(H7,住戸分類!$A$7))</f>
        <v/>
      </c>
      <c r="AC40" s="772"/>
      <c r="AD40" s="1626"/>
      <c r="AE40" s="777" t="str">
        <f>IF(H12="","",VALUE(RIGHT(H12,LEN(H12)-住戸分類!$A$12)))</f>
        <v/>
      </c>
      <c r="AF40" s="778" t="str">
        <f>IF(H12="","",LEFT(H12,住戸分類!$A$12))</f>
        <v/>
      </c>
      <c r="AG40" s="772"/>
      <c r="AH40" s="1619"/>
      <c r="AI40" s="772" t="str">
        <f>IF(H17="","",VALUE(RIGHT(H17,LEN(H17)-住戸分類!$A$17)))</f>
        <v/>
      </c>
      <c r="AJ40" s="778" t="str">
        <f>IF(H17="","",LEFT(H17,住戸分類!$A$17))</f>
        <v/>
      </c>
      <c r="AK40" s="772"/>
      <c r="AL40" s="1619"/>
      <c r="AM40" s="777" t="str">
        <f>IF(H22="","",VALUE(RIGHT(H22,LEN(H22)-住戸分類!$A$22)))</f>
        <v/>
      </c>
      <c r="AN40" s="778" t="str">
        <f>IF(H22="","",LEFT(H22,住戸分類!$A$22))</f>
        <v/>
      </c>
      <c r="AO40" s="772"/>
      <c r="AP40" s="1619"/>
      <c r="AQ40" s="777" t="str">
        <f>IF(H27="","",VALUE(RIGHT(H27,LEN(H27)-住戸分類!$A$27)))</f>
        <v/>
      </c>
      <c r="AR40" s="778" t="str">
        <f>IF(H27="","",LEFT(H27,住戸分類!$A$27))</f>
        <v/>
      </c>
      <c r="AS40" s="772"/>
      <c r="AT40" s="1619"/>
      <c r="AU40" s="777" t="str">
        <f>IF(H32="","",VALUE(RIGHT(H32,LEN(H32)-住戸分類!$A$32)))</f>
        <v/>
      </c>
      <c r="AV40" s="778" t="str">
        <f>IF(H32="","",LEFT(H32,住戸分類!$A$32))</f>
        <v/>
      </c>
      <c r="AW40" s="772"/>
      <c r="AX40" s="1619"/>
      <c r="AY40" s="777" t="str">
        <f>IF(H37="","",VALUE(RIGHT(H37,LEN(H37)-住戸分類!$A$37)))</f>
        <v/>
      </c>
      <c r="AZ40" s="778" t="str">
        <f>IF(H37="","",LEFT(H37,住戸分類!$A$37))</f>
        <v/>
      </c>
      <c r="BA40" s="772"/>
      <c r="BB40" s="1619"/>
      <c r="BC40" s="777" t="str">
        <f>IF(H42="","",VALUE(RIGHT(H42,LEN(H42)-住戸分類!$A$42)))</f>
        <v/>
      </c>
      <c r="BD40" s="778" t="str">
        <f>IF(H42="","",LEFT(H42,住戸分類!$A$42))</f>
        <v/>
      </c>
      <c r="BE40" s="772"/>
      <c r="BF40" s="1619"/>
      <c r="BG40" s="777" t="str">
        <f>IF(H47="","",VALUE(RIGHT(H47,LEN(H47)-住戸分類!$A$47)))</f>
        <v/>
      </c>
      <c r="BH40" s="778" t="str">
        <f>IF(H47="","",LEFT(H47,住戸分類!$A$47))</f>
        <v/>
      </c>
      <c r="BI40" s="772"/>
      <c r="BJ40" s="1619"/>
      <c r="BK40" s="777" t="str">
        <f>IF(H52="","",VALUE(RIGHT(H52,LEN(H52)-住戸分類!$A$52)))</f>
        <v/>
      </c>
      <c r="BL40" s="778" t="str">
        <f>IF(H52="","",LEFT(H52,住戸分類!$A$52))</f>
        <v/>
      </c>
    </row>
    <row r="41" spans="3:64">
      <c r="C41" s="43" t="str">
        <f>IF(住戸分類!C41="","",住戸分類!$B41&amp;住戸分類!C41)</f>
        <v/>
      </c>
      <c r="D41" s="44" t="str">
        <f>IF(住戸分類!D41="","",住戸分類!$B41&amp;住戸分類!D41)</f>
        <v/>
      </c>
      <c r="E41" s="44" t="str">
        <f>IF(住戸分類!E41="","",住戸分類!$B41&amp;住戸分類!E41)</f>
        <v/>
      </c>
      <c r="F41" s="44" t="str">
        <f>IF(住戸分類!F41="","",住戸分類!$B41&amp;住戸分類!F41)</f>
        <v/>
      </c>
      <c r="G41" s="44" t="str">
        <f>IF(住戸分類!G41="","",住戸分類!$B41&amp;住戸分類!G41)</f>
        <v/>
      </c>
      <c r="H41" s="44" t="str">
        <f>IF(住戸分類!H41="","",住戸分類!$B41&amp;住戸分類!H41)</f>
        <v/>
      </c>
      <c r="I41" s="44" t="str">
        <f>IF(住戸分類!I41="","",住戸分類!$B41&amp;住戸分類!I41)</f>
        <v/>
      </c>
      <c r="J41" s="44" t="str">
        <f>IF(住戸分類!J41="","",住戸分類!$B41&amp;住戸分類!J41)</f>
        <v/>
      </c>
      <c r="K41" s="44" t="str">
        <f>IF(住戸分類!K41="","",住戸分類!$B41&amp;住戸分類!K41)</f>
        <v/>
      </c>
      <c r="L41" s="44" t="str">
        <f>IF(住戸分類!L41="","",住戸分類!$B41&amp;住戸分類!L41)</f>
        <v/>
      </c>
      <c r="M41" s="44" t="str">
        <f>IF(住戸分類!M41="","",住戸分類!$B41&amp;住戸分類!M41)</f>
        <v/>
      </c>
      <c r="N41" s="44" t="str">
        <f>IF(住戸分類!N41="","",住戸分類!$B41&amp;住戸分類!N41)</f>
        <v/>
      </c>
      <c r="O41" s="44" t="str">
        <f>IF(住戸分類!O41="","",住戸分類!$B41&amp;住戸分類!O41)</f>
        <v/>
      </c>
      <c r="P41" s="44" t="str">
        <f>IF(住戸分類!P41="","",住戸分類!$B41&amp;住戸分類!P41)</f>
        <v/>
      </c>
      <c r="Q41" s="45" t="str">
        <f>IF(住戸分類!Q41="","",住戸分類!$B41&amp;住戸分類!Q41)</f>
        <v/>
      </c>
      <c r="R41" s="6"/>
      <c r="S41" s="6">
        <f t="shared" si="5"/>
        <v>37</v>
      </c>
      <c r="T41" s="772" t="str">
        <f t="shared" si="1"/>
        <v/>
      </c>
      <c r="U41" s="772" t="str">
        <f t="shared" si="2"/>
        <v/>
      </c>
      <c r="V41" s="772"/>
      <c r="W41" s="772" t="str">
        <f t="shared" si="3"/>
        <v/>
      </c>
      <c r="X41" s="772" t="str">
        <f t="shared" si="4"/>
        <v/>
      </c>
      <c r="Y41" s="6"/>
      <c r="Z41" s="1619"/>
      <c r="AA41" s="772" t="str">
        <f>IF(I7="","",VALUE(RIGHT(I7,LEN(I7)-住戸分類!$A$7)))</f>
        <v/>
      </c>
      <c r="AB41" s="778" t="str">
        <f>IF(I7="","",LEFT(I7,住戸分類!$A$7))</f>
        <v/>
      </c>
      <c r="AC41" s="772"/>
      <c r="AD41" s="1626"/>
      <c r="AE41" s="777" t="str">
        <f>IF(I12="","",VALUE(RIGHT(I12,LEN(I12)-住戸分類!$A$12)))</f>
        <v/>
      </c>
      <c r="AF41" s="778" t="str">
        <f>IF(I12="","",LEFT(I12,住戸分類!$A$12))</f>
        <v/>
      </c>
      <c r="AG41" s="772"/>
      <c r="AH41" s="1619"/>
      <c r="AI41" s="772" t="str">
        <f>IF(I17="","",VALUE(RIGHT(I17,LEN(I17)-住戸分類!$A$17)))</f>
        <v/>
      </c>
      <c r="AJ41" s="778" t="str">
        <f>IF(I17="","",LEFT(I17,住戸分類!$A$17))</f>
        <v/>
      </c>
      <c r="AK41" s="772"/>
      <c r="AL41" s="1619"/>
      <c r="AM41" s="777" t="str">
        <f>IF(I22="","",VALUE(RIGHT(I22,LEN(I22)-住戸分類!$A$22)))</f>
        <v/>
      </c>
      <c r="AN41" s="778" t="str">
        <f>IF(I22="","",LEFT(I22,住戸分類!$A$22))</f>
        <v/>
      </c>
      <c r="AO41" s="772"/>
      <c r="AP41" s="1619"/>
      <c r="AQ41" s="777" t="str">
        <f>IF(I27="","",VALUE(RIGHT(I27,LEN(I27)-住戸分類!$A$27)))</f>
        <v/>
      </c>
      <c r="AR41" s="778" t="str">
        <f>IF(I27="","",LEFT(I27,住戸分類!$A$27))</f>
        <v/>
      </c>
      <c r="AS41" s="772"/>
      <c r="AT41" s="1619"/>
      <c r="AU41" s="777" t="str">
        <f>IF(I32="","",VALUE(RIGHT(I32,LEN(I32)-住戸分類!$A$32)))</f>
        <v/>
      </c>
      <c r="AV41" s="778" t="str">
        <f>IF(I32="","",LEFT(I32,住戸分類!$A$32))</f>
        <v/>
      </c>
      <c r="AW41" s="772"/>
      <c r="AX41" s="1619"/>
      <c r="AY41" s="777" t="str">
        <f>IF(I37="","",VALUE(RIGHT(I37,LEN(I37)-住戸分類!$A$37)))</f>
        <v/>
      </c>
      <c r="AZ41" s="778" t="str">
        <f>IF(I37="","",LEFT(I37,住戸分類!$A$37))</f>
        <v/>
      </c>
      <c r="BA41" s="772"/>
      <c r="BB41" s="1619"/>
      <c r="BC41" s="777" t="str">
        <f>IF(I42="","",VALUE(RIGHT(I42,LEN(I42)-住戸分類!$A$42)))</f>
        <v/>
      </c>
      <c r="BD41" s="778" t="str">
        <f>IF(I42="","",LEFT(I42,住戸分類!$A$42))</f>
        <v/>
      </c>
      <c r="BE41" s="772"/>
      <c r="BF41" s="1619"/>
      <c r="BG41" s="777" t="str">
        <f>IF(I47="","",VALUE(RIGHT(I47,LEN(I47)-住戸分類!$A$47)))</f>
        <v/>
      </c>
      <c r="BH41" s="778" t="str">
        <f>IF(I47="","",LEFT(I47,住戸分類!$A$47))</f>
        <v/>
      </c>
      <c r="BI41" s="772"/>
      <c r="BJ41" s="1619"/>
      <c r="BK41" s="777" t="str">
        <f>IF(I52="","",VALUE(RIGHT(I52,LEN(I52)-住戸分類!$A$52)))</f>
        <v/>
      </c>
      <c r="BL41" s="778" t="str">
        <f>IF(I52="","",LEFT(I52,住戸分類!$A$52))</f>
        <v/>
      </c>
    </row>
    <row r="42" spans="3:64">
      <c r="C42" s="43" t="str">
        <f>IF(住戸分類!C42="","",住戸分類!$B42&amp;住戸分類!C42)</f>
        <v/>
      </c>
      <c r="D42" s="44" t="str">
        <f>IF(住戸分類!D42="","",住戸分類!$B42&amp;住戸分類!D42)</f>
        <v/>
      </c>
      <c r="E42" s="44" t="str">
        <f>IF(住戸分類!E42="","",住戸分類!$B42&amp;住戸分類!E42)</f>
        <v/>
      </c>
      <c r="F42" s="44" t="str">
        <f>IF(住戸分類!F42="","",住戸分類!$B42&amp;住戸分類!F42)</f>
        <v/>
      </c>
      <c r="G42" s="44" t="str">
        <f>IF(住戸分類!G42="","",住戸分類!$B42&amp;住戸分類!G42)</f>
        <v/>
      </c>
      <c r="H42" s="44" t="str">
        <f>IF(住戸分類!H42="","",住戸分類!$B42&amp;住戸分類!H42)</f>
        <v/>
      </c>
      <c r="I42" s="44" t="str">
        <f>IF(住戸分類!I42="","",住戸分類!$B42&amp;住戸分類!I42)</f>
        <v/>
      </c>
      <c r="J42" s="44" t="str">
        <f>IF(住戸分類!J42="","",住戸分類!$B42&amp;住戸分類!J42)</f>
        <v/>
      </c>
      <c r="K42" s="44" t="str">
        <f>IF(住戸分類!K42="","",住戸分類!$B42&amp;住戸分類!K42)</f>
        <v/>
      </c>
      <c r="L42" s="44" t="str">
        <f>IF(住戸分類!L42="","",住戸分類!$B42&amp;住戸分類!L42)</f>
        <v/>
      </c>
      <c r="M42" s="44" t="str">
        <f>IF(住戸分類!M42="","",住戸分類!$B42&amp;住戸分類!M42)</f>
        <v/>
      </c>
      <c r="N42" s="44" t="str">
        <f>IF(住戸分類!N42="","",住戸分類!$B42&amp;住戸分類!N42)</f>
        <v/>
      </c>
      <c r="O42" s="44" t="str">
        <f>IF(住戸分類!O42="","",住戸分類!$B42&amp;住戸分類!O42)</f>
        <v/>
      </c>
      <c r="P42" s="44" t="str">
        <f>IF(住戸分類!P42="","",住戸分類!$B42&amp;住戸分類!P42)</f>
        <v/>
      </c>
      <c r="Q42" s="45" t="str">
        <f>IF(住戸分類!Q42="","",住戸分類!$B42&amp;住戸分類!Q42)</f>
        <v/>
      </c>
      <c r="R42" s="6"/>
      <c r="S42" s="6">
        <f t="shared" si="5"/>
        <v>38</v>
      </c>
      <c r="T42" s="772" t="str">
        <f t="shared" si="1"/>
        <v/>
      </c>
      <c r="U42" s="772" t="str">
        <f t="shared" si="2"/>
        <v/>
      </c>
      <c r="V42" s="772"/>
      <c r="W42" s="772" t="str">
        <f t="shared" si="3"/>
        <v/>
      </c>
      <c r="X42" s="772" t="str">
        <f t="shared" si="4"/>
        <v/>
      </c>
      <c r="Y42" s="6"/>
      <c r="Z42" s="1619"/>
      <c r="AA42" s="772" t="str">
        <f>IF(J7="","",VALUE(RIGHT(J7,LEN(J7)-住戸分類!$A$7)))</f>
        <v/>
      </c>
      <c r="AB42" s="778" t="str">
        <f>IF(J7="","",LEFT(J7,住戸分類!$A$7))</f>
        <v/>
      </c>
      <c r="AC42" s="772"/>
      <c r="AD42" s="1626"/>
      <c r="AE42" s="777" t="str">
        <f>IF(J12="","",VALUE(RIGHT(J12,LEN(J12)-住戸分類!$A$12)))</f>
        <v/>
      </c>
      <c r="AF42" s="778" t="str">
        <f>IF(J12="","",LEFT(J12,住戸分類!$A$12))</f>
        <v/>
      </c>
      <c r="AG42" s="772"/>
      <c r="AH42" s="1619"/>
      <c r="AI42" s="772" t="str">
        <f>IF(J17="","",VALUE(RIGHT(J17,LEN(J17)-住戸分類!$A$17)))</f>
        <v/>
      </c>
      <c r="AJ42" s="778" t="str">
        <f>IF(J17="","",LEFT(J17,住戸分類!$A$17))</f>
        <v/>
      </c>
      <c r="AK42" s="772"/>
      <c r="AL42" s="1619"/>
      <c r="AM42" s="777" t="str">
        <f>IF(J22="","",VALUE(RIGHT(J22,LEN(J22)-住戸分類!$A$22)))</f>
        <v/>
      </c>
      <c r="AN42" s="778" t="str">
        <f>IF(J22="","",LEFT(J22,住戸分類!$A$22))</f>
        <v/>
      </c>
      <c r="AO42" s="772"/>
      <c r="AP42" s="1619"/>
      <c r="AQ42" s="777" t="str">
        <f>IF(J27="","",VALUE(RIGHT(J27,LEN(J27)-住戸分類!$A$27)))</f>
        <v/>
      </c>
      <c r="AR42" s="778" t="str">
        <f>IF(J27="","",LEFT(J27,住戸分類!$A$27))</f>
        <v/>
      </c>
      <c r="AS42" s="772"/>
      <c r="AT42" s="1619"/>
      <c r="AU42" s="777" t="str">
        <f>IF(J32="","",VALUE(RIGHT(J32,LEN(J32)-住戸分類!$A$32)))</f>
        <v/>
      </c>
      <c r="AV42" s="778" t="str">
        <f>IF(J32="","",LEFT(J32,住戸分類!$A$32))</f>
        <v/>
      </c>
      <c r="AW42" s="772"/>
      <c r="AX42" s="1619"/>
      <c r="AY42" s="777" t="str">
        <f>IF(J37="","",VALUE(RIGHT(J37,LEN(J37)-住戸分類!$A$37)))</f>
        <v/>
      </c>
      <c r="AZ42" s="778" t="str">
        <f>IF(J37="","",LEFT(J37,住戸分類!$A$37))</f>
        <v/>
      </c>
      <c r="BA42" s="772"/>
      <c r="BB42" s="1619"/>
      <c r="BC42" s="777" t="str">
        <f>IF(J42="","",VALUE(RIGHT(J42,LEN(J42)-住戸分類!$A$42)))</f>
        <v/>
      </c>
      <c r="BD42" s="778" t="str">
        <f>IF(J42="","",LEFT(J42,住戸分類!$A$42))</f>
        <v/>
      </c>
      <c r="BE42" s="772"/>
      <c r="BF42" s="1619"/>
      <c r="BG42" s="777" t="str">
        <f>IF(J47="","",VALUE(RIGHT(J47,LEN(J47)-住戸分類!$A$47)))</f>
        <v/>
      </c>
      <c r="BH42" s="778" t="str">
        <f>IF(J47="","",LEFT(J47,住戸分類!$A$47))</f>
        <v/>
      </c>
      <c r="BI42" s="772"/>
      <c r="BJ42" s="1619"/>
      <c r="BK42" s="777" t="str">
        <f>IF(J52="","",VALUE(RIGHT(J52,LEN(J52)-住戸分類!$A$52)))</f>
        <v/>
      </c>
      <c r="BL42" s="778" t="str">
        <f>IF(J52="","",LEFT(J52,住戸分類!$A$52))</f>
        <v/>
      </c>
    </row>
    <row r="43" spans="3:64">
      <c r="C43" s="43" t="str">
        <f>IF(住戸分類!C43="","",住戸分類!$B43&amp;住戸分類!C43)</f>
        <v/>
      </c>
      <c r="D43" s="44" t="str">
        <f>IF(住戸分類!D43="","",住戸分類!$B43&amp;住戸分類!D43)</f>
        <v/>
      </c>
      <c r="E43" s="44" t="str">
        <f>IF(住戸分類!E43="","",住戸分類!$B43&amp;住戸分類!E43)</f>
        <v/>
      </c>
      <c r="F43" s="44" t="str">
        <f>IF(住戸分類!F43="","",住戸分類!$B43&amp;住戸分類!F43)</f>
        <v/>
      </c>
      <c r="G43" s="44" t="str">
        <f>IF(住戸分類!G43="","",住戸分類!$B43&amp;住戸分類!G43)</f>
        <v/>
      </c>
      <c r="H43" s="44" t="str">
        <f>IF(住戸分類!H43="","",住戸分類!$B43&amp;住戸分類!H43)</f>
        <v/>
      </c>
      <c r="I43" s="44" t="str">
        <f>IF(住戸分類!I43="","",住戸分類!$B43&amp;住戸分類!I43)</f>
        <v/>
      </c>
      <c r="J43" s="44" t="str">
        <f>IF(住戸分類!J43="","",住戸分類!$B43&amp;住戸分類!J43)</f>
        <v/>
      </c>
      <c r="K43" s="44" t="str">
        <f>IF(住戸分類!K43="","",住戸分類!$B43&amp;住戸分類!K43)</f>
        <v/>
      </c>
      <c r="L43" s="44" t="str">
        <f>IF(住戸分類!L43="","",住戸分類!$B43&amp;住戸分類!L43)</f>
        <v/>
      </c>
      <c r="M43" s="44" t="str">
        <f>IF(住戸分類!M43="","",住戸分類!$B43&amp;住戸分類!M43)</f>
        <v/>
      </c>
      <c r="N43" s="44" t="str">
        <f>IF(住戸分類!N43="","",住戸分類!$B43&amp;住戸分類!N43)</f>
        <v/>
      </c>
      <c r="O43" s="44" t="str">
        <f>IF(住戸分類!O43="","",住戸分類!$B43&amp;住戸分類!O43)</f>
        <v/>
      </c>
      <c r="P43" s="44" t="str">
        <f>IF(住戸分類!P43="","",住戸分類!$B43&amp;住戸分類!P43)</f>
        <v/>
      </c>
      <c r="Q43" s="45" t="str">
        <f>IF(住戸分類!Q43="","",住戸分類!$B43&amp;住戸分類!Q43)</f>
        <v/>
      </c>
      <c r="R43" s="6"/>
      <c r="S43" s="6">
        <f t="shared" si="5"/>
        <v>39</v>
      </c>
      <c r="T43" s="772" t="str">
        <f t="shared" si="1"/>
        <v/>
      </c>
      <c r="U43" s="772" t="str">
        <f t="shared" si="2"/>
        <v/>
      </c>
      <c r="V43" s="772"/>
      <c r="W43" s="772" t="str">
        <f t="shared" si="3"/>
        <v/>
      </c>
      <c r="X43" s="772" t="str">
        <f t="shared" si="4"/>
        <v/>
      </c>
      <c r="Y43" s="6"/>
      <c r="Z43" s="1619"/>
      <c r="AA43" s="772" t="str">
        <f>IF(K7="","",VALUE(RIGHT(K7,LEN(K7)-住戸分類!$A$7)))</f>
        <v/>
      </c>
      <c r="AB43" s="778" t="str">
        <f>IF(K7="","",LEFT(K7,住戸分類!$A$7))</f>
        <v/>
      </c>
      <c r="AC43" s="772"/>
      <c r="AD43" s="1626"/>
      <c r="AE43" s="777" t="str">
        <f>IF(K12="","",VALUE(RIGHT(K12,LEN(K12)-住戸分類!$A$12)))</f>
        <v/>
      </c>
      <c r="AF43" s="778" t="str">
        <f>IF(K12="","",LEFT(K12,住戸分類!$A$12))</f>
        <v/>
      </c>
      <c r="AG43" s="772"/>
      <c r="AH43" s="1619"/>
      <c r="AI43" s="772" t="str">
        <f>IF(K17="","",VALUE(RIGHT(K17,LEN(K17)-住戸分類!$A$17)))</f>
        <v/>
      </c>
      <c r="AJ43" s="778" t="str">
        <f>IF(K17="","",LEFT(K17,住戸分類!$A$17))</f>
        <v/>
      </c>
      <c r="AK43" s="772"/>
      <c r="AL43" s="1619"/>
      <c r="AM43" s="777" t="str">
        <f>IF(K22="","",VALUE(RIGHT(K22,LEN(K22)-住戸分類!$A$22)))</f>
        <v/>
      </c>
      <c r="AN43" s="778" t="str">
        <f>IF(K22="","",LEFT(K22,住戸分類!$A$22))</f>
        <v/>
      </c>
      <c r="AO43" s="772"/>
      <c r="AP43" s="1619"/>
      <c r="AQ43" s="777" t="str">
        <f>IF(K27="","",VALUE(RIGHT(K27,LEN(K27)-住戸分類!$A$27)))</f>
        <v/>
      </c>
      <c r="AR43" s="778" t="str">
        <f>IF(K27="","",LEFT(K27,住戸分類!$A$27))</f>
        <v/>
      </c>
      <c r="AS43" s="772"/>
      <c r="AT43" s="1619"/>
      <c r="AU43" s="777" t="str">
        <f>IF(K32="","",VALUE(RIGHT(K32,LEN(K32)-住戸分類!$A$32)))</f>
        <v/>
      </c>
      <c r="AV43" s="778" t="str">
        <f>IF(K32="","",LEFT(K32,住戸分類!$A$32))</f>
        <v/>
      </c>
      <c r="AW43" s="772"/>
      <c r="AX43" s="1619"/>
      <c r="AY43" s="777" t="str">
        <f>IF(K37="","",VALUE(RIGHT(K37,LEN(K37)-住戸分類!$A$37)))</f>
        <v/>
      </c>
      <c r="AZ43" s="778" t="str">
        <f>IF(K37="","",LEFT(K37,住戸分類!$A$37))</f>
        <v/>
      </c>
      <c r="BA43" s="772"/>
      <c r="BB43" s="1619"/>
      <c r="BC43" s="777" t="str">
        <f>IF(K42="","",VALUE(RIGHT(K42,LEN(K42)-住戸分類!$A$42)))</f>
        <v/>
      </c>
      <c r="BD43" s="778" t="str">
        <f>IF(K42="","",LEFT(K42,住戸分類!$A$42))</f>
        <v/>
      </c>
      <c r="BE43" s="772"/>
      <c r="BF43" s="1619"/>
      <c r="BG43" s="777" t="str">
        <f>IF(K47="","",VALUE(RIGHT(K47,LEN(K47)-住戸分類!$A$47)))</f>
        <v/>
      </c>
      <c r="BH43" s="778" t="str">
        <f>IF(K47="","",LEFT(K47,住戸分類!$A$47))</f>
        <v/>
      </c>
      <c r="BI43" s="772"/>
      <c r="BJ43" s="1619"/>
      <c r="BK43" s="777" t="str">
        <f>IF(K52="","",VALUE(RIGHT(K52,LEN(K52)-住戸分類!$A$52)))</f>
        <v/>
      </c>
      <c r="BL43" s="778" t="str">
        <f>IF(K52="","",LEFT(K52,住戸分類!$A$52))</f>
        <v/>
      </c>
    </row>
    <row r="44" spans="3:64">
      <c r="C44" s="43" t="str">
        <f>IF(住戸分類!C44="","",住戸分類!$B44&amp;住戸分類!C44)</f>
        <v/>
      </c>
      <c r="D44" s="44" t="str">
        <f>IF(住戸分類!D44="","",住戸分類!$B44&amp;住戸分類!D44)</f>
        <v/>
      </c>
      <c r="E44" s="44" t="str">
        <f>IF(住戸分類!E44="","",住戸分類!$B44&amp;住戸分類!E44)</f>
        <v/>
      </c>
      <c r="F44" s="44" t="str">
        <f>IF(住戸分類!F44="","",住戸分類!$B44&amp;住戸分類!F44)</f>
        <v/>
      </c>
      <c r="G44" s="44" t="str">
        <f>IF(住戸分類!G44="","",住戸分類!$B44&amp;住戸分類!G44)</f>
        <v/>
      </c>
      <c r="H44" s="44" t="str">
        <f>IF(住戸分類!H44="","",住戸分類!$B44&amp;住戸分類!H44)</f>
        <v/>
      </c>
      <c r="I44" s="44" t="str">
        <f>IF(住戸分類!I44="","",住戸分類!$B44&amp;住戸分類!I44)</f>
        <v/>
      </c>
      <c r="J44" s="44" t="str">
        <f>IF(住戸分類!J44="","",住戸分類!$B44&amp;住戸分類!J44)</f>
        <v/>
      </c>
      <c r="K44" s="44" t="str">
        <f>IF(住戸分類!K44="","",住戸分類!$B44&amp;住戸分類!K44)</f>
        <v/>
      </c>
      <c r="L44" s="44" t="str">
        <f>IF(住戸分類!L44="","",住戸分類!$B44&amp;住戸分類!L44)</f>
        <v/>
      </c>
      <c r="M44" s="44" t="str">
        <f>IF(住戸分類!M44="","",住戸分類!$B44&amp;住戸分類!M44)</f>
        <v/>
      </c>
      <c r="N44" s="44" t="str">
        <f>IF(住戸分類!N44="","",住戸分類!$B44&amp;住戸分類!N44)</f>
        <v/>
      </c>
      <c r="O44" s="44" t="str">
        <f>IF(住戸分類!O44="","",住戸分類!$B44&amp;住戸分類!O44)</f>
        <v/>
      </c>
      <c r="P44" s="44" t="str">
        <f>IF(住戸分類!P44="","",住戸分類!$B44&amp;住戸分類!P44)</f>
        <v/>
      </c>
      <c r="Q44" s="45" t="str">
        <f>IF(住戸分類!Q44="","",住戸分類!$B44&amp;住戸分類!Q44)</f>
        <v/>
      </c>
      <c r="R44" s="6"/>
      <c r="S44" s="6">
        <f t="shared" si="5"/>
        <v>40</v>
      </c>
      <c r="T44" s="772" t="str">
        <f t="shared" si="1"/>
        <v/>
      </c>
      <c r="U44" s="772" t="str">
        <f t="shared" si="2"/>
        <v/>
      </c>
      <c r="V44" s="772"/>
      <c r="W44" s="772" t="str">
        <f t="shared" si="3"/>
        <v/>
      </c>
      <c r="X44" s="772" t="str">
        <f t="shared" si="4"/>
        <v/>
      </c>
      <c r="Y44" s="6"/>
      <c r="Z44" s="1619"/>
      <c r="AA44" s="772" t="str">
        <f>IF(L7="","",VALUE(RIGHT(L7,LEN(L7)-住戸分類!$A$7)))</f>
        <v/>
      </c>
      <c r="AB44" s="778" t="str">
        <f>IF(L7="","",LEFT(L7,住戸分類!$A$7))</f>
        <v/>
      </c>
      <c r="AC44" s="772"/>
      <c r="AD44" s="1626"/>
      <c r="AE44" s="777" t="str">
        <f>IF(L12="","",VALUE(RIGHT(L12,LEN(L12)-住戸分類!$A$12)))</f>
        <v/>
      </c>
      <c r="AF44" s="778" t="str">
        <f>IF(L12="","",LEFT(L12,住戸分類!$A$12))</f>
        <v/>
      </c>
      <c r="AG44" s="772"/>
      <c r="AH44" s="1619"/>
      <c r="AI44" s="772" t="str">
        <f>IF(L17="","",VALUE(RIGHT(L17,LEN(L17)-住戸分類!$A$17)))</f>
        <v/>
      </c>
      <c r="AJ44" s="778" t="str">
        <f>IF(L17="","",LEFT(L17,住戸分類!$A$17))</f>
        <v/>
      </c>
      <c r="AK44" s="772"/>
      <c r="AL44" s="1619"/>
      <c r="AM44" s="777" t="str">
        <f>IF(L22="","",VALUE(RIGHT(L22,LEN(L22)-住戸分類!$A$22)))</f>
        <v/>
      </c>
      <c r="AN44" s="778" t="str">
        <f>IF(L22="","",LEFT(L22,住戸分類!$A$22))</f>
        <v/>
      </c>
      <c r="AO44" s="772"/>
      <c r="AP44" s="1619"/>
      <c r="AQ44" s="777" t="str">
        <f>IF(L27="","",VALUE(RIGHT(L27,LEN(L27)-住戸分類!$A$27)))</f>
        <v/>
      </c>
      <c r="AR44" s="778" t="str">
        <f>IF(L27="","",LEFT(L27,住戸分類!$A$27))</f>
        <v/>
      </c>
      <c r="AS44" s="772"/>
      <c r="AT44" s="1619"/>
      <c r="AU44" s="777" t="str">
        <f>IF(L32="","",VALUE(RIGHT(L32,LEN(L32)-住戸分類!$A$32)))</f>
        <v/>
      </c>
      <c r="AV44" s="778" t="str">
        <f>IF(L32="","",LEFT(L32,住戸分類!$A$32))</f>
        <v/>
      </c>
      <c r="AW44" s="772"/>
      <c r="AX44" s="1619"/>
      <c r="AY44" s="777" t="str">
        <f>IF(L37="","",VALUE(RIGHT(L37,LEN(L37)-住戸分類!$A$37)))</f>
        <v/>
      </c>
      <c r="AZ44" s="778" t="str">
        <f>IF(L37="","",LEFT(L37,住戸分類!$A$37))</f>
        <v/>
      </c>
      <c r="BA44" s="772"/>
      <c r="BB44" s="1619"/>
      <c r="BC44" s="777" t="str">
        <f>IF(L42="","",VALUE(RIGHT(L42,LEN(L42)-住戸分類!$A$42)))</f>
        <v/>
      </c>
      <c r="BD44" s="778" t="str">
        <f>IF(L42="","",LEFT(L42,住戸分類!$A$42))</f>
        <v/>
      </c>
      <c r="BE44" s="772"/>
      <c r="BF44" s="1619"/>
      <c r="BG44" s="777" t="str">
        <f>IF(L47="","",VALUE(RIGHT(L47,LEN(L47)-住戸分類!$A$47)))</f>
        <v/>
      </c>
      <c r="BH44" s="778" t="str">
        <f>IF(L47="","",LEFT(L47,住戸分類!$A$47))</f>
        <v/>
      </c>
      <c r="BI44" s="772"/>
      <c r="BJ44" s="1619"/>
      <c r="BK44" s="777" t="str">
        <f>IF(L52="","",VALUE(RIGHT(L52,LEN(L52)-住戸分類!$A$52)))</f>
        <v/>
      </c>
      <c r="BL44" s="778" t="str">
        <f>IF(L52="","",LEFT(L52,住戸分類!$A$52))</f>
        <v/>
      </c>
    </row>
    <row r="45" spans="3:64">
      <c r="C45" s="43" t="str">
        <f>IF(住戸分類!C45="","",住戸分類!$B45&amp;住戸分類!C45)</f>
        <v/>
      </c>
      <c r="D45" s="44" t="str">
        <f>IF(住戸分類!D45="","",住戸分類!$B45&amp;住戸分類!D45)</f>
        <v/>
      </c>
      <c r="E45" s="44" t="str">
        <f>IF(住戸分類!E45="","",住戸分類!$B45&amp;住戸分類!E45)</f>
        <v/>
      </c>
      <c r="F45" s="44" t="str">
        <f>IF(住戸分類!F45="","",住戸分類!$B45&amp;住戸分類!F45)</f>
        <v/>
      </c>
      <c r="G45" s="44" t="str">
        <f>IF(住戸分類!G45="","",住戸分類!$B45&amp;住戸分類!G45)</f>
        <v/>
      </c>
      <c r="H45" s="44" t="str">
        <f>IF(住戸分類!H45="","",住戸分類!$B45&amp;住戸分類!H45)</f>
        <v/>
      </c>
      <c r="I45" s="44" t="str">
        <f>IF(住戸分類!I45="","",住戸分類!$B45&amp;住戸分類!I45)</f>
        <v/>
      </c>
      <c r="J45" s="44" t="str">
        <f>IF(住戸分類!J45="","",住戸分類!$B45&amp;住戸分類!J45)</f>
        <v/>
      </c>
      <c r="K45" s="44" t="str">
        <f>IF(住戸分類!K45="","",住戸分類!$B45&amp;住戸分類!K45)</f>
        <v/>
      </c>
      <c r="L45" s="44" t="str">
        <f>IF(住戸分類!L45="","",住戸分類!$B45&amp;住戸分類!L45)</f>
        <v/>
      </c>
      <c r="M45" s="44" t="str">
        <f>IF(住戸分類!M45="","",住戸分類!$B45&amp;住戸分類!M45)</f>
        <v/>
      </c>
      <c r="N45" s="44" t="str">
        <f>IF(住戸分類!N45="","",住戸分類!$B45&amp;住戸分類!N45)</f>
        <v/>
      </c>
      <c r="O45" s="44" t="str">
        <f>IF(住戸分類!O45="","",住戸分類!$B45&amp;住戸分類!O45)</f>
        <v/>
      </c>
      <c r="P45" s="44" t="str">
        <f>IF(住戸分類!P45="","",住戸分類!$B45&amp;住戸分類!P45)</f>
        <v/>
      </c>
      <c r="Q45" s="45" t="str">
        <f>IF(住戸分類!Q45="","",住戸分類!$B45&amp;住戸分類!Q45)</f>
        <v/>
      </c>
      <c r="R45" s="6"/>
      <c r="S45" s="6">
        <f t="shared" si="5"/>
        <v>41</v>
      </c>
      <c r="T45" s="772" t="str">
        <f t="shared" si="1"/>
        <v/>
      </c>
      <c r="U45" s="772" t="str">
        <f t="shared" si="2"/>
        <v/>
      </c>
      <c r="V45" s="772"/>
      <c r="W45" s="772" t="str">
        <f t="shared" si="3"/>
        <v/>
      </c>
      <c r="X45" s="772" t="str">
        <f t="shared" si="4"/>
        <v/>
      </c>
      <c r="Y45" s="6"/>
      <c r="Z45" s="1619"/>
      <c r="AA45" s="772" t="str">
        <f>IF(M7="","",VALUE(RIGHT(M7,LEN(M7)-住戸分類!$A$7)))</f>
        <v/>
      </c>
      <c r="AB45" s="778" t="str">
        <f>IF(M7="","",LEFT(M7,住戸分類!$A$7))</f>
        <v/>
      </c>
      <c r="AC45" s="772"/>
      <c r="AD45" s="1626"/>
      <c r="AE45" s="777" t="str">
        <f>IF(M12="","",VALUE(RIGHT(M12,LEN(M12)-住戸分類!$A$12)))</f>
        <v/>
      </c>
      <c r="AF45" s="778" t="str">
        <f>IF(M12="","",LEFT(M12,住戸分類!$A$12))</f>
        <v/>
      </c>
      <c r="AG45" s="772"/>
      <c r="AH45" s="1619"/>
      <c r="AI45" s="772" t="str">
        <f>IF(M17="","",VALUE(RIGHT(M17,LEN(M17)-住戸分類!$A$17)))</f>
        <v/>
      </c>
      <c r="AJ45" s="778" t="str">
        <f>IF(M17="","",LEFT(M17,住戸分類!$A$17))</f>
        <v/>
      </c>
      <c r="AK45" s="772"/>
      <c r="AL45" s="1619"/>
      <c r="AM45" s="777" t="str">
        <f>IF(M22="","",VALUE(RIGHT(M22,LEN(M22)-住戸分類!$A$22)))</f>
        <v/>
      </c>
      <c r="AN45" s="778" t="str">
        <f>IF(M22="","",LEFT(M22,住戸分類!$A$22))</f>
        <v/>
      </c>
      <c r="AO45" s="772"/>
      <c r="AP45" s="1619"/>
      <c r="AQ45" s="777" t="str">
        <f>IF(M27="","",VALUE(RIGHT(M27,LEN(M27)-住戸分類!$A$27)))</f>
        <v/>
      </c>
      <c r="AR45" s="778" t="str">
        <f>IF(M27="","",LEFT(M27,住戸分類!$A$27))</f>
        <v/>
      </c>
      <c r="AS45" s="772"/>
      <c r="AT45" s="1619"/>
      <c r="AU45" s="777" t="str">
        <f>IF(M32="","",VALUE(RIGHT(M32,LEN(M32)-住戸分類!$A$32)))</f>
        <v/>
      </c>
      <c r="AV45" s="778" t="str">
        <f>IF(M32="","",LEFT(M32,住戸分類!$A$32))</f>
        <v/>
      </c>
      <c r="AW45" s="772"/>
      <c r="AX45" s="1619"/>
      <c r="AY45" s="777" t="str">
        <f>IF(M37="","",VALUE(RIGHT(M37,LEN(M37)-住戸分類!$A$37)))</f>
        <v/>
      </c>
      <c r="AZ45" s="778" t="str">
        <f>IF(M37="","",LEFT(M37,住戸分類!$A$37))</f>
        <v/>
      </c>
      <c r="BA45" s="772"/>
      <c r="BB45" s="1619"/>
      <c r="BC45" s="777" t="str">
        <f>IF(M42="","",VALUE(RIGHT(M42,LEN(M42)-住戸分類!$A$42)))</f>
        <v/>
      </c>
      <c r="BD45" s="778" t="str">
        <f>IF(M42="","",LEFT(M42,住戸分類!$A$42))</f>
        <v/>
      </c>
      <c r="BE45" s="772"/>
      <c r="BF45" s="1619"/>
      <c r="BG45" s="777" t="str">
        <f>IF(M47="","",VALUE(RIGHT(M47,LEN(M47)-住戸分類!$A$47)))</f>
        <v/>
      </c>
      <c r="BH45" s="778" t="str">
        <f>IF(M47="","",LEFT(M47,住戸分類!$A$47))</f>
        <v/>
      </c>
      <c r="BI45" s="772"/>
      <c r="BJ45" s="1619"/>
      <c r="BK45" s="777" t="str">
        <f>IF(M52="","",VALUE(RIGHT(M52,LEN(M52)-住戸分類!$A$52)))</f>
        <v/>
      </c>
      <c r="BL45" s="778" t="str">
        <f>IF(M52="","",LEFT(M52,住戸分類!$A$52))</f>
        <v/>
      </c>
    </row>
    <row r="46" spans="3:64">
      <c r="C46" s="43" t="str">
        <f>IF(住戸分類!C46="","",住戸分類!$B46&amp;住戸分類!C46)</f>
        <v/>
      </c>
      <c r="D46" s="44" t="str">
        <f>IF(住戸分類!D46="","",住戸分類!$B46&amp;住戸分類!D46)</f>
        <v/>
      </c>
      <c r="E46" s="44" t="str">
        <f>IF(住戸分類!E46="","",住戸分類!$B46&amp;住戸分類!E46)</f>
        <v/>
      </c>
      <c r="F46" s="44" t="str">
        <f>IF(住戸分類!F46="","",住戸分類!$B46&amp;住戸分類!F46)</f>
        <v/>
      </c>
      <c r="G46" s="44" t="str">
        <f>IF(住戸分類!G46="","",住戸分類!$B46&amp;住戸分類!G46)</f>
        <v/>
      </c>
      <c r="H46" s="44" t="str">
        <f>IF(住戸分類!H46="","",住戸分類!$B46&amp;住戸分類!H46)</f>
        <v/>
      </c>
      <c r="I46" s="44" t="str">
        <f>IF(住戸分類!I46="","",住戸分類!$B46&amp;住戸分類!I46)</f>
        <v/>
      </c>
      <c r="J46" s="44" t="str">
        <f>IF(住戸分類!J46="","",住戸分類!$B46&amp;住戸分類!J46)</f>
        <v/>
      </c>
      <c r="K46" s="44" t="str">
        <f>IF(住戸分類!K46="","",住戸分類!$B46&amp;住戸分類!K46)</f>
        <v/>
      </c>
      <c r="L46" s="44" t="str">
        <f>IF(住戸分類!L46="","",住戸分類!$B46&amp;住戸分類!L46)</f>
        <v/>
      </c>
      <c r="M46" s="44" t="str">
        <f>IF(住戸分類!M46="","",住戸分類!$B46&amp;住戸分類!M46)</f>
        <v/>
      </c>
      <c r="N46" s="44" t="str">
        <f>IF(住戸分類!N46="","",住戸分類!$B46&amp;住戸分類!N46)</f>
        <v/>
      </c>
      <c r="O46" s="44" t="str">
        <f>IF(住戸分類!O46="","",住戸分類!$B46&amp;住戸分類!O46)</f>
        <v/>
      </c>
      <c r="P46" s="44" t="str">
        <f>IF(住戸分類!P46="","",住戸分類!$B46&amp;住戸分類!P46)</f>
        <v/>
      </c>
      <c r="Q46" s="45" t="str">
        <f>IF(住戸分類!Q46="","",住戸分類!$B46&amp;住戸分類!Q46)</f>
        <v/>
      </c>
      <c r="R46" s="6"/>
      <c r="S46" s="6">
        <f t="shared" si="5"/>
        <v>42</v>
      </c>
      <c r="T46" s="772" t="str">
        <f t="shared" si="1"/>
        <v/>
      </c>
      <c r="U46" s="772" t="str">
        <f t="shared" si="2"/>
        <v/>
      </c>
      <c r="V46" s="772"/>
      <c r="W46" s="772" t="str">
        <f t="shared" si="3"/>
        <v/>
      </c>
      <c r="X46" s="772" t="str">
        <f t="shared" si="4"/>
        <v/>
      </c>
      <c r="Y46" s="6"/>
      <c r="Z46" s="1619"/>
      <c r="AA46" s="772" t="str">
        <f>IF(N7="","",VALUE(RIGHT(N7,LEN(N7)-住戸分類!$A$7)))</f>
        <v/>
      </c>
      <c r="AB46" s="778" t="str">
        <f>IF(N7="","",LEFT(N7,住戸分類!$A$7))</f>
        <v/>
      </c>
      <c r="AC46" s="772"/>
      <c r="AD46" s="1626"/>
      <c r="AE46" s="777" t="str">
        <f>IF(N12="","",VALUE(RIGHT(N12,LEN(N12)-住戸分類!$A$12)))</f>
        <v/>
      </c>
      <c r="AF46" s="778" t="str">
        <f>IF(N12="","",LEFT(N12,住戸分類!$A$12))</f>
        <v/>
      </c>
      <c r="AG46" s="772"/>
      <c r="AH46" s="1619"/>
      <c r="AI46" s="772" t="str">
        <f>IF(N17="","",VALUE(RIGHT(N17,LEN(N17)-住戸分類!$A$17)))</f>
        <v/>
      </c>
      <c r="AJ46" s="778" t="str">
        <f>IF(N17="","",LEFT(N17,住戸分類!$A$17))</f>
        <v/>
      </c>
      <c r="AK46" s="772"/>
      <c r="AL46" s="1619"/>
      <c r="AM46" s="777" t="str">
        <f>IF(N22="","",VALUE(RIGHT(N22,LEN(N22)-住戸分類!$A$22)))</f>
        <v/>
      </c>
      <c r="AN46" s="778" t="str">
        <f>IF(N22="","",LEFT(N22,住戸分類!$A$22))</f>
        <v/>
      </c>
      <c r="AO46" s="772"/>
      <c r="AP46" s="1619"/>
      <c r="AQ46" s="777" t="str">
        <f>IF(N27="","",VALUE(RIGHT(N27,LEN(N27)-住戸分類!$A$27)))</f>
        <v/>
      </c>
      <c r="AR46" s="778" t="str">
        <f>IF(N27="","",LEFT(N27,住戸分類!$A$27))</f>
        <v/>
      </c>
      <c r="AS46" s="772"/>
      <c r="AT46" s="1619"/>
      <c r="AU46" s="777" t="str">
        <f>IF(N32="","",VALUE(RIGHT(N32,LEN(N32)-住戸分類!$A$32)))</f>
        <v/>
      </c>
      <c r="AV46" s="778" t="str">
        <f>IF(N32="","",LEFT(N32,住戸分類!$A$32))</f>
        <v/>
      </c>
      <c r="AW46" s="772"/>
      <c r="AX46" s="1619"/>
      <c r="AY46" s="777" t="str">
        <f>IF(N37="","",VALUE(RIGHT(N37,LEN(N37)-住戸分類!$A$37)))</f>
        <v/>
      </c>
      <c r="AZ46" s="778" t="str">
        <f>IF(N37="","",LEFT(N37,住戸分類!$A$37))</f>
        <v/>
      </c>
      <c r="BA46" s="772"/>
      <c r="BB46" s="1619"/>
      <c r="BC46" s="777" t="str">
        <f>IF(N42="","",VALUE(RIGHT(N42,LEN(N42)-住戸分類!$A$42)))</f>
        <v/>
      </c>
      <c r="BD46" s="778" t="str">
        <f>IF(N42="","",LEFT(N42,住戸分類!$A$42))</f>
        <v/>
      </c>
      <c r="BE46" s="772"/>
      <c r="BF46" s="1619"/>
      <c r="BG46" s="777" t="str">
        <f>IF(N47="","",VALUE(RIGHT(N47,LEN(N47)-住戸分類!$A$47)))</f>
        <v/>
      </c>
      <c r="BH46" s="778" t="str">
        <f>IF(N47="","",LEFT(N47,住戸分類!$A$47))</f>
        <v/>
      </c>
      <c r="BI46" s="772"/>
      <c r="BJ46" s="1619"/>
      <c r="BK46" s="777" t="str">
        <f>IF(N52="","",VALUE(RIGHT(N52,LEN(N52)-住戸分類!$A$52)))</f>
        <v/>
      </c>
      <c r="BL46" s="778" t="str">
        <f>IF(N52="","",LEFT(N52,住戸分類!$A$52))</f>
        <v/>
      </c>
    </row>
    <row r="47" spans="3:64">
      <c r="C47" s="43" t="str">
        <f>IF(住戸分類!C47="","",住戸分類!$B47&amp;住戸分類!C47)</f>
        <v/>
      </c>
      <c r="D47" s="44" t="str">
        <f>IF(住戸分類!D47="","",住戸分類!$B47&amp;住戸分類!D47)</f>
        <v/>
      </c>
      <c r="E47" s="44" t="str">
        <f>IF(住戸分類!E47="","",住戸分類!$B47&amp;住戸分類!E47)</f>
        <v/>
      </c>
      <c r="F47" s="44" t="str">
        <f>IF(住戸分類!F47="","",住戸分類!$B47&amp;住戸分類!F47)</f>
        <v/>
      </c>
      <c r="G47" s="44" t="str">
        <f>IF(住戸分類!G47="","",住戸分類!$B47&amp;住戸分類!G47)</f>
        <v/>
      </c>
      <c r="H47" s="44" t="str">
        <f>IF(住戸分類!H47="","",住戸分類!$B47&amp;住戸分類!H47)</f>
        <v/>
      </c>
      <c r="I47" s="44" t="str">
        <f>IF(住戸分類!I47="","",住戸分類!$B47&amp;住戸分類!I47)</f>
        <v/>
      </c>
      <c r="J47" s="44" t="str">
        <f>IF(住戸分類!J47="","",住戸分類!$B47&amp;住戸分類!J47)</f>
        <v/>
      </c>
      <c r="K47" s="44" t="str">
        <f>IF(住戸分類!K47="","",住戸分類!$B47&amp;住戸分類!K47)</f>
        <v/>
      </c>
      <c r="L47" s="44" t="str">
        <f>IF(住戸分類!L47="","",住戸分類!$B47&amp;住戸分類!L47)</f>
        <v/>
      </c>
      <c r="M47" s="44" t="str">
        <f>IF(住戸分類!M47="","",住戸分類!$B47&amp;住戸分類!M47)</f>
        <v/>
      </c>
      <c r="N47" s="44" t="str">
        <f>IF(住戸分類!N47="","",住戸分類!$B47&amp;住戸分類!N47)</f>
        <v/>
      </c>
      <c r="O47" s="44" t="str">
        <f>IF(住戸分類!O47="","",住戸分類!$B47&amp;住戸分類!O47)</f>
        <v/>
      </c>
      <c r="P47" s="44" t="str">
        <f>IF(住戸分類!P47="","",住戸分類!$B47&amp;住戸分類!P47)</f>
        <v/>
      </c>
      <c r="Q47" s="45" t="str">
        <f>IF(住戸分類!Q47="","",住戸分類!$B47&amp;住戸分類!Q47)</f>
        <v/>
      </c>
      <c r="R47" s="6"/>
      <c r="S47" s="6">
        <f t="shared" si="5"/>
        <v>43</v>
      </c>
      <c r="T47" s="772" t="str">
        <f t="shared" si="1"/>
        <v/>
      </c>
      <c r="U47" s="772" t="str">
        <f t="shared" si="2"/>
        <v/>
      </c>
      <c r="V47" s="772"/>
      <c r="W47" s="772" t="str">
        <f t="shared" si="3"/>
        <v/>
      </c>
      <c r="X47" s="772" t="str">
        <f t="shared" si="4"/>
        <v/>
      </c>
      <c r="Y47" s="6"/>
      <c r="Z47" s="1619"/>
      <c r="AA47" s="772" t="str">
        <f>IF(O7="","",VALUE(RIGHT(O7,LEN(O7)-住戸分類!$A$7)))</f>
        <v/>
      </c>
      <c r="AB47" s="778" t="str">
        <f>IF(O7="","",LEFT(O7,住戸分類!$A$7))</f>
        <v/>
      </c>
      <c r="AC47" s="772"/>
      <c r="AD47" s="1626"/>
      <c r="AE47" s="777" t="str">
        <f>IF(O12="","",VALUE(RIGHT(O12,LEN(O12)-住戸分類!$A$12)))</f>
        <v/>
      </c>
      <c r="AF47" s="778" t="str">
        <f>IF(O12="","",LEFT(O12,住戸分類!$A$12))</f>
        <v/>
      </c>
      <c r="AG47" s="772"/>
      <c r="AH47" s="1619"/>
      <c r="AI47" s="772" t="str">
        <f>IF(O17="","",VALUE(RIGHT(O17,LEN(O17)-住戸分類!$A$17)))</f>
        <v/>
      </c>
      <c r="AJ47" s="778" t="str">
        <f>IF(O17="","",LEFT(O17,住戸分類!$A$17))</f>
        <v/>
      </c>
      <c r="AK47" s="772"/>
      <c r="AL47" s="1619"/>
      <c r="AM47" s="777" t="str">
        <f>IF(O22="","",VALUE(RIGHT(O22,LEN(O22)-住戸分類!$A$22)))</f>
        <v/>
      </c>
      <c r="AN47" s="778" t="str">
        <f>IF(O22="","",LEFT(O22,住戸分類!$A$22))</f>
        <v/>
      </c>
      <c r="AO47" s="772"/>
      <c r="AP47" s="1619"/>
      <c r="AQ47" s="777" t="str">
        <f>IF(O27="","",VALUE(RIGHT(O27,LEN(O27)-住戸分類!$A$27)))</f>
        <v/>
      </c>
      <c r="AR47" s="778" t="str">
        <f>IF(O27="","",LEFT(O27,住戸分類!$A$27))</f>
        <v/>
      </c>
      <c r="AS47" s="772"/>
      <c r="AT47" s="1619"/>
      <c r="AU47" s="777" t="str">
        <f>IF(O32="","",VALUE(RIGHT(O32,LEN(O32)-住戸分類!$A$32)))</f>
        <v/>
      </c>
      <c r="AV47" s="778" t="str">
        <f>IF(O32="","",LEFT(O32,住戸分類!$A$32))</f>
        <v/>
      </c>
      <c r="AW47" s="772"/>
      <c r="AX47" s="1619"/>
      <c r="AY47" s="777" t="str">
        <f>IF(O37="","",VALUE(RIGHT(O37,LEN(O37)-住戸分類!$A$37)))</f>
        <v/>
      </c>
      <c r="AZ47" s="778" t="str">
        <f>IF(O37="","",LEFT(O37,住戸分類!$A$37))</f>
        <v/>
      </c>
      <c r="BA47" s="772"/>
      <c r="BB47" s="1619"/>
      <c r="BC47" s="777" t="str">
        <f>IF(O42="","",VALUE(RIGHT(O42,LEN(O42)-住戸分類!$A$42)))</f>
        <v/>
      </c>
      <c r="BD47" s="778" t="str">
        <f>IF(O42="","",LEFT(O42,住戸分類!$A$42))</f>
        <v/>
      </c>
      <c r="BE47" s="772"/>
      <c r="BF47" s="1619"/>
      <c r="BG47" s="777" t="str">
        <f>IF(O47="","",VALUE(RIGHT(O47,LEN(O47)-住戸分類!$A$47)))</f>
        <v/>
      </c>
      <c r="BH47" s="778" t="str">
        <f>IF(O47="","",LEFT(O47,住戸分類!$A$47))</f>
        <v/>
      </c>
      <c r="BI47" s="772"/>
      <c r="BJ47" s="1619"/>
      <c r="BK47" s="777" t="str">
        <f>IF(O52="","",VALUE(RIGHT(O52,LEN(O52)-住戸分類!$A$52)))</f>
        <v/>
      </c>
      <c r="BL47" s="778" t="str">
        <f>IF(O52="","",LEFT(O52,住戸分類!$A$52))</f>
        <v/>
      </c>
    </row>
    <row r="48" spans="3:64">
      <c r="C48" s="43" t="str">
        <f>IF(住戸分類!C48="","",住戸分類!$B48&amp;住戸分類!C48)</f>
        <v/>
      </c>
      <c r="D48" s="44" t="str">
        <f>IF(住戸分類!D48="","",住戸分類!$B48&amp;住戸分類!D48)</f>
        <v/>
      </c>
      <c r="E48" s="44" t="str">
        <f>IF(住戸分類!E48="","",住戸分類!$B48&amp;住戸分類!E48)</f>
        <v/>
      </c>
      <c r="F48" s="44" t="str">
        <f>IF(住戸分類!F48="","",住戸分類!$B48&amp;住戸分類!F48)</f>
        <v/>
      </c>
      <c r="G48" s="44" t="str">
        <f>IF(住戸分類!G48="","",住戸分類!$B48&amp;住戸分類!G48)</f>
        <v/>
      </c>
      <c r="H48" s="44" t="str">
        <f>IF(住戸分類!H48="","",住戸分類!$B48&amp;住戸分類!H48)</f>
        <v/>
      </c>
      <c r="I48" s="44" t="str">
        <f>IF(住戸分類!I48="","",住戸分類!$B48&amp;住戸分類!I48)</f>
        <v/>
      </c>
      <c r="J48" s="44" t="str">
        <f>IF(住戸分類!J48="","",住戸分類!$B48&amp;住戸分類!J48)</f>
        <v/>
      </c>
      <c r="K48" s="44" t="str">
        <f>IF(住戸分類!K48="","",住戸分類!$B48&amp;住戸分類!K48)</f>
        <v/>
      </c>
      <c r="L48" s="44" t="str">
        <f>IF(住戸分類!L48="","",住戸分類!$B48&amp;住戸分類!L48)</f>
        <v/>
      </c>
      <c r="M48" s="44" t="str">
        <f>IF(住戸分類!M48="","",住戸分類!$B48&amp;住戸分類!M48)</f>
        <v/>
      </c>
      <c r="N48" s="44" t="str">
        <f>IF(住戸分類!N48="","",住戸分類!$B48&amp;住戸分類!N48)</f>
        <v/>
      </c>
      <c r="O48" s="44" t="str">
        <f>IF(住戸分類!O48="","",住戸分類!$B48&amp;住戸分類!O48)</f>
        <v/>
      </c>
      <c r="P48" s="44" t="str">
        <f>IF(住戸分類!P48="","",住戸分類!$B48&amp;住戸分類!P48)</f>
        <v/>
      </c>
      <c r="Q48" s="45" t="str">
        <f>IF(住戸分類!Q48="","",住戸分類!$B48&amp;住戸分類!Q48)</f>
        <v/>
      </c>
      <c r="R48" s="6"/>
      <c r="S48" s="6">
        <f t="shared" si="5"/>
        <v>44</v>
      </c>
      <c r="T48" s="772" t="str">
        <f t="shared" si="1"/>
        <v/>
      </c>
      <c r="U48" s="772" t="str">
        <f t="shared" si="2"/>
        <v/>
      </c>
      <c r="V48" s="772"/>
      <c r="W48" s="772" t="str">
        <f t="shared" si="3"/>
        <v/>
      </c>
      <c r="X48" s="772" t="str">
        <f t="shared" si="4"/>
        <v/>
      </c>
      <c r="Y48" s="6"/>
      <c r="Z48" s="1619"/>
      <c r="AA48" s="772" t="str">
        <f>IF(P7="","",VALUE(RIGHT(P7,LEN(P7)-住戸分類!$A$7)))</f>
        <v/>
      </c>
      <c r="AB48" s="778" t="str">
        <f>IF(P7="","",LEFT(P7,住戸分類!$A$7))</f>
        <v/>
      </c>
      <c r="AC48" s="772"/>
      <c r="AD48" s="1626"/>
      <c r="AE48" s="777" t="str">
        <f>IF(P12="","",VALUE(RIGHT(P12,LEN(P12)-住戸分類!$A$12)))</f>
        <v/>
      </c>
      <c r="AF48" s="778" t="str">
        <f>IF(P12="","",LEFT(P12,住戸分類!$A$12))</f>
        <v/>
      </c>
      <c r="AG48" s="772"/>
      <c r="AH48" s="1619"/>
      <c r="AI48" s="772" t="str">
        <f>IF(P17="","",VALUE(RIGHT(P17,LEN(P17)-住戸分類!$A$17)))</f>
        <v/>
      </c>
      <c r="AJ48" s="778" t="str">
        <f>IF(P17="","",LEFT(P17,住戸分類!$A$17))</f>
        <v/>
      </c>
      <c r="AK48" s="772"/>
      <c r="AL48" s="1619"/>
      <c r="AM48" s="777" t="str">
        <f>IF(P22="","",VALUE(RIGHT(P22,LEN(P22)-住戸分類!$A$22)))</f>
        <v/>
      </c>
      <c r="AN48" s="778" t="str">
        <f>IF(P22="","",LEFT(P22,住戸分類!$A$22))</f>
        <v/>
      </c>
      <c r="AO48" s="772"/>
      <c r="AP48" s="1619"/>
      <c r="AQ48" s="777" t="str">
        <f>IF(P27="","",VALUE(RIGHT(P27,LEN(P27)-住戸分類!$A$27)))</f>
        <v/>
      </c>
      <c r="AR48" s="778" t="str">
        <f>IF(P27="","",LEFT(P27,住戸分類!$A$27))</f>
        <v/>
      </c>
      <c r="AS48" s="772"/>
      <c r="AT48" s="1619"/>
      <c r="AU48" s="777" t="str">
        <f>IF(P32="","",VALUE(RIGHT(P32,LEN(P32)-住戸分類!$A$32)))</f>
        <v/>
      </c>
      <c r="AV48" s="778" t="str">
        <f>IF(P32="","",LEFT(P32,住戸分類!$A$32))</f>
        <v/>
      </c>
      <c r="AW48" s="772"/>
      <c r="AX48" s="1619"/>
      <c r="AY48" s="777" t="str">
        <f>IF(P37="","",VALUE(RIGHT(P37,LEN(P37)-住戸分類!$A$37)))</f>
        <v/>
      </c>
      <c r="AZ48" s="778" t="str">
        <f>IF(P37="","",LEFT(P37,住戸分類!$A$37))</f>
        <v/>
      </c>
      <c r="BA48" s="772"/>
      <c r="BB48" s="1619"/>
      <c r="BC48" s="777" t="str">
        <f>IF(P42="","",VALUE(RIGHT(P42,LEN(P42)-住戸分類!$A$42)))</f>
        <v/>
      </c>
      <c r="BD48" s="778" t="str">
        <f>IF(P42="","",LEFT(P42,住戸分類!$A$42))</f>
        <v/>
      </c>
      <c r="BE48" s="772"/>
      <c r="BF48" s="1619"/>
      <c r="BG48" s="777" t="str">
        <f>IF(P47="","",VALUE(RIGHT(P47,LEN(P47)-住戸分類!$A$47)))</f>
        <v/>
      </c>
      <c r="BH48" s="778" t="str">
        <f>IF(P47="","",LEFT(P47,住戸分類!$A$47))</f>
        <v/>
      </c>
      <c r="BI48" s="772"/>
      <c r="BJ48" s="1619"/>
      <c r="BK48" s="777" t="str">
        <f>IF(P52="","",VALUE(RIGHT(P52,LEN(P52)-住戸分類!$A$52)))</f>
        <v/>
      </c>
      <c r="BL48" s="778" t="str">
        <f>IF(P52="","",LEFT(P52,住戸分類!$A$52))</f>
        <v/>
      </c>
    </row>
    <row r="49" spans="3:64">
      <c r="C49" s="43" t="str">
        <f>IF(住戸分類!C49="","",住戸分類!$B49&amp;住戸分類!C49)</f>
        <v/>
      </c>
      <c r="D49" s="44" t="str">
        <f>IF(住戸分類!D49="","",住戸分類!$B49&amp;住戸分類!D49)</f>
        <v/>
      </c>
      <c r="E49" s="44" t="str">
        <f>IF(住戸分類!E49="","",住戸分類!$B49&amp;住戸分類!E49)</f>
        <v/>
      </c>
      <c r="F49" s="44" t="str">
        <f>IF(住戸分類!F49="","",住戸分類!$B49&amp;住戸分類!F49)</f>
        <v/>
      </c>
      <c r="G49" s="44" t="str">
        <f>IF(住戸分類!G49="","",住戸分類!$B49&amp;住戸分類!G49)</f>
        <v/>
      </c>
      <c r="H49" s="44" t="str">
        <f>IF(住戸分類!H49="","",住戸分類!$B49&amp;住戸分類!H49)</f>
        <v/>
      </c>
      <c r="I49" s="44" t="str">
        <f>IF(住戸分類!I49="","",住戸分類!$B49&amp;住戸分類!I49)</f>
        <v/>
      </c>
      <c r="J49" s="44" t="str">
        <f>IF(住戸分類!J49="","",住戸分類!$B49&amp;住戸分類!J49)</f>
        <v/>
      </c>
      <c r="K49" s="44" t="str">
        <f>IF(住戸分類!K49="","",住戸分類!$B49&amp;住戸分類!K49)</f>
        <v/>
      </c>
      <c r="L49" s="44" t="str">
        <f>IF(住戸分類!L49="","",住戸分類!$B49&amp;住戸分類!L49)</f>
        <v/>
      </c>
      <c r="M49" s="44" t="str">
        <f>IF(住戸分類!M49="","",住戸分類!$B49&amp;住戸分類!M49)</f>
        <v/>
      </c>
      <c r="N49" s="44" t="str">
        <f>IF(住戸分類!N49="","",住戸分類!$B49&amp;住戸分類!N49)</f>
        <v/>
      </c>
      <c r="O49" s="44" t="str">
        <f>IF(住戸分類!O49="","",住戸分類!$B49&amp;住戸分類!O49)</f>
        <v/>
      </c>
      <c r="P49" s="44" t="str">
        <f>IF(住戸分類!P49="","",住戸分類!$B49&amp;住戸分類!P49)</f>
        <v/>
      </c>
      <c r="Q49" s="45" t="str">
        <f>IF(住戸分類!Q49="","",住戸分類!$B49&amp;住戸分類!Q49)</f>
        <v/>
      </c>
      <c r="R49" s="6"/>
      <c r="S49" s="6">
        <f t="shared" si="5"/>
        <v>45</v>
      </c>
      <c r="T49" s="772" t="str">
        <f t="shared" si="1"/>
        <v/>
      </c>
      <c r="U49" s="772" t="str">
        <f t="shared" si="2"/>
        <v/>
      </c>
      <c r="V49" s="772"/>
      <c r="W49" s="772" t="str">
        <f t="shared" si="3"/>
        <v/>
      </c>
      <c r="X49" s="772" t="str">
        <f t="shared" si="4"/>
        <v/>
      </c>
      <c r="Y49" s="6"/>
      <c r="Z49" s="1620"/>
      <c r="AA49" s="781" t="str">
        <f>IF(Q7="","",VALUE(RIGHT(Q7,LEN(Q7)-住戸分類!$A$7)))</f>
        <v/>
      </c>
      <c r="AB49" s="780" t="str">
        <f>IF(Q7="","",LEFT(Q7,住戸分類!$A$7))</f>
        <v/>
      </c>
      <c r="AC49" s="772"/>
      <c r="AD49" s="2058"/>
      <c r="AE49" s="779" t="str">
        <f>IF(Q12="","",VALUE(RIGHT(Q12,LEN(Q12)-住戸分類!$A$12)))</f>
        <v/>
      </c>
      <c r="AF49" s="780" t="str">
        <f>IF(Q12="","",LEFT(Q12,住戸分類!$A$12))</f>
        <v/>
      </c>
      <c r="AG49" s="772"/>
      <c r="AH49" s="1620"/>
      <c r="AI49" s="781" t="str">
        <f>IF(Q17="","",VALUE(RIGHT(Q17,LEN(Q17)-住戸分類!$A$17)))</f>
        <v/>
      </c>
      <c r="AJ49" s="780" t="str">
        <f>IF(Q17="","",LEFT(Q17,住戸分類!$A$17))</f>
        <v/>
      </c>
      <c r="AK49" s="772"/>
      <c r="AL49" s="1620"/>
      <c r="AM49" s="779" t="str">
        <f>IF(Q22="","",VALUE(RIGHT(Q22,LEN(Q22)-住戸分類!$A$22)))</f>
        <v/>
      </c>
      <c r="AN49" s="780" t="str">
        <f>IF(Q22="","",LEFT(Q22,住戸分類!$A$22))</f>
        <v/>
      </c>
      <c r="AO49" s="772"/>
      <c r="AP49" s="1620"/>
      <c r="AQ49" s="779" t="str">
        <f>IF(Q27="","",VALUE(RIGHT(Q27,LEN(Q27)-住戸分類!$A$27)))</f>
        <v/>
      </c>
      <c r="AR49" s="780" t="str">
        <f>IF(Q27="","",LEFT(Q27,住戸分類!$A$27))</f>
        <v/>
      </c>
      <c r="AS49" s="772"/>
      <c r="AT49" s="1620"/>
      <c r="AU49" s="779" t="str">
        <f>IF(Q32="","",VALUE(RIGHT(Q32,LEN(Q32)-住戸分類!$A$32)))</f>
        <v/>
      </c>
      <c r="AV49" s="780" t="str">
        <f>IF(Q32="","",LEFT(Q32,住戸分類!$A$32))</f>
        <v/>
      </c>
      <c r="AW49" s="772"/>
      <c r="AX49" s="1620"/>
      <c r="AY49" s="779" t="str">
        <f>IF(Q37="","",VALUE(RIGHT(Q37,LEN(Q37)-住戸分類!$A$37)))</f>
        <v/>
      </c>
      <c r="AZ49" s="780" t="str">
        <f>IF(Q37="","",LEFT(Q37,住戸分類!$A$37))</f>
        <v/>
      </c>
      <c r="BA49" s="772"/>
      <c r="BB49" s="1620"/>
      <c r="BC49" s="779" t="str">
        <f>IF(Q42="","",VALUE(RIGHT(Q42,LEN(Q42)-住戸分類!$A$42)))</f>
        <v/>
      </c>
      <c r="BD49" s="780" t="str">
        <f>IF(Q42="","",LEFT(Q42,住戸分類!$A$42))</f>
        <v/>
      </c>
      <c r="BE49" s="772"/>
      <c r="BF49" s="1620"/>
      <c r="BG49" s="779" t="str">
        <f>IF(Q47="","",VALUE(RIGHT(Q47,LEN(Q47)-住戸分類!$A$47)))</f>
        <v/>
      </c>
      <c r="BH49" s="780" t="str">
        <f>IF(Q47="","",LEFT(Q47,住戸分類!$A$47))</f>
        <v/>
      </c>
      <c r="BI49" s="772"/>
      <c r="BJ49" s="1620"/>
      <c r="BK49" s="779" t="str">
        <f>IF(Q52="","",VALUE(RIGHT(Q52,LEN(Q52)-住戸分類!$A$52)))</f>
        <v/>
      </c>
      <c r="BL49" s="780" t="str">
        <f>IF(Q52="","",LEFT(Q52,住戸分類!$A$52))</f>
        <v/>
      </c>
    </row>
    <row r="50" spans="3:64">
      <c r="C50" s="43" t="str">
        <f>IF(住戸分類!C50="","",住戸分類!$B50&amp;住戸分類!C50)</f>
        <v/>
      </c>
      <c r="D50" s="44" t="str">
        <f>IF(住戸分類!D50="","",住戸分類!$B50&amp;住戸分類!D50)</f>
        <v/>
      </c>
      <c r="E50" s="44" t="str">
        <f>IF(住戸分類!E50="","",住戸分類!$B50&amp;住戸分類!E50)</f>
        <v/>
      </c>
      <c r="F50" s="44" t="str">
        <f>IF(住戸分類!F50="","",住戸分類!$B50&amp;住戸分類!F50)</f>
        <v/>
      </c>
      <c r="G50" s="44" t="str">
        <f>IF(住戸分類!G50="","",住戸分類!$B50&amp;住戸分類!G50)</f>
        <v/>
      </c>
      <c r="H50" s="44" t="str">
        <f>IF(住戸分類!H50="","",住戸分類!$B50&amp;住戸分類!H50)</f>
        <v/>
      </c>
      <c r="I50" s="44" t="str">
        <f>IF(住戸分類!I50="","",住戸分類!$B50&amp;住戸分類!I50)</f>
        <v/>
      </c>
      <c r="J50" s="44" t="str">
        <f>IF(住戸分類!J50="","",住戸分類!$B50&amp;住戸分類!J50)</f>
        <v/>
      </c>
      <c r="K50" s="44" t="str">
        <f>IF(住戸分類!K50="","",住戸分類!$B50&amp;住戸分類!K50)</f>
        <v/>
      </c>
      <c r="L50" s="44" t="str">
        <f>IF(住戸分類!L50="","",住戸分類!$B50&amp;住戸分類!L50)</f>
        <v/>
      </c>
      <c r="M50" s="44" t="str">
        <f>IF(住戸分類!M50="","",住戸分類!$B50&amp;住戸分類!M50)</f>
        <v/>
      </c>
      <c r="N50" s="44" t="str">
        <f>IF(住戸分類!N50="","",住戸分類!$B50&amp;住戸分類!N50)</f>
        <v/>
      </c>
      <c r="O50" s="44" t="str">
        <f>IF(住戸分類!O50="","",住戸分類!$B50&amp;住戸分類!O50)</f>
        <v/>
      </c>
      <c r="P50" s="44" t="str">
        <f>IF(住戸分類!P50="","",住戸分類!$B50&amp;住戸分類!P50)</f>
        <v/>
      </c>
      <c r="Q50" s="45" t="str">
        <f>IF(住戸分類!Q50="","",住戸分類!$B50&amp;住戸分類!Q50)</f>
        <v/>
      </c>
      <c r="R50" s="6"/>
      <c r="S50" s="6">
        <f t="shared" ref="S50:S113" si="6">S49+1</f>
        <v>46</v>
      </c>
      <c r="T50" s="772" t="str">
        <f t="shared" ref="T50:T79" si="7">AA50</f>
        <v/>
      </c>
      <c r="U50" s="772" t="str">
        <f t="shared" ref="U50:U79" si="8">AB50</f>
        <v/>
      </c>
      <c r="V50" s="772"/>
      <c r="W50" s="772" t="str">
        <f t="shared" si="3"/>
        <v/>
      </c>
      <c r="X50" s="772" t="str">
        <f t="shared" si="4"/>
        <v/>
      </c>
      <c r="Y50" s="6"/>
      <c r="Z50" s="773">
        <f>Z35+1</f>
        <v>4</v>
      </c>
      <c r="AA50" s="775" t="str">
        <f>IF(C8="","",VALUE(RIGHT(C8,LEN(C8)-住戸分類!$A$8)))</f>
        <v/>
      </c>
      <c r="AB50" s="774" t="str">
        <f>IF(C8="","",LEFT(C8,住戸分類!$A$8))</f>
        <v/>
      </c>
      <c r="AC50" s="772"/>
      <c r="AD50" s="782">
        <v>9</v>
      </c>
      <c r="AE50" s="42" t="str">
        <f>IF(C13="","",VALUE(RIGHT(C13,LEN(C13)-住戸分類!$A$13)))</f>
        <v/>
      </c>
      <c r="AF50" s="774" t="str">
        <f>IF(C13="","",LEFT(C13,住戸分類!$A$13))</f>
        <v/>
      </c>
      <c r="AG50" s="772"/>
      <c r="AH50" s="782">
        <v>14</v>
      </c>
      <c r="AI50" s="772" t="str">
        <f>IF(C18="","",VALUE(RIGHT(C18,LEN(C18)-住戸分類!$A$18)))</f>
        <v/>
      </c>
      <c r="AJ50" s="774" t="str">
        <f>IF(C18="","",LEFT(C18,住戸分類!$A$18))</f>
        <v/>
      </c>
      <c r="AK50" s="772"/>
      <c r="AL50" s="776">
        <v>19</v>
      </c>
      <c r="AM50" s="42" t="str">
        <f>IF(C23="","",VALUE(RIGHT(C23,LEN(C23)-住戸分類!$A$23)))</f>
        <v/>
      </c>
      <c r="AN50" s="774" t="str">
        <f>IF(C23="","",LEFT(C23,住戸分類!$A$23))</f>
        <v/>
      </c>
      <c r="AO50" s="772"/>
      <c r="AP50" s="776">
        <v>24</v>
      </c>
      <c r="AQ50" s="42" t="str">
        <f>IF(C28="","",VALUE(RIGHT(C28,LEN(C28)-住戸分類!$A$28)))</f>
        <v/>
      </c>
      <c r="AR50" s="774" t="str">
        <f>IF(C28="","",LEFT(C28,住戸分類!$A$28))</f>
        <v/>
      </c>
      <c r="AS50" s="772"/>
      <c r="AT50" s="776">
        <v>29</v>
      </c>
      <c r="AU50" s="42" t="str">
        <f>IF(C33="","",VALUE(RIGHT(C33,LEN(C33)-住戸分類!$A$33)))</f>
        <v/>
      </c>
      <c r="AV50" s="774" t="str">
        <f>IF(C33="","",LEFT(C33,住戸分類!$A$33))</f>
        <v/>
      </c>
      <c r="AW50" s="772"/>
      <c r="AX50" s="776">
        <v>34</v>
      </c>
      <c r="AY50" s="42" t="str">
        <f>IF(C38="","",VALUE(RIGHT(C38,LEN(C38)-住戸分類!$A$38)))</f>
        <v/>
      </c>
      <c r="AZ50" s="774" t="str">
        <f>IF(C38="","",LEFT(C38,住戸分類!$A$38))</f>
        <v/>
      </c>
      <c r="BA50" s="772"/>
      <c r="BB50" s="776">
        <v>39</v>
      </c>
      <c r="BC50" s="42" t="str">
        <f>IF(C43="","",VALUE(RIGHT(C43,LEN(C43)-住戸分類!$A$43)))</f>
        <v/>
      </c>
      <c r="BD50" s="774" t="str">
        <f>IF(C43="","",LEFT(C43,住戸分類!$A$43))</f>
        <v/>
      </c>
      <c r="BE50" s="772"/>
      <c r="BF50" s="776">
        <v>44</v>
      </c>
      <c r="BG50" s="42" t="str">
        <f>IF(C48="","",VALUE(RIGHT(C48,LEN(C48)-住戸分類!$A$48)))</f>
        <v/>
      </c>
      <c r="BH50" s="774" t="str">
        <f>IF(C48="","",LEFT(C48,住戸分類!$A$48))</f>
        <v/>
      </c>
      <c r="BI50" s="772"/>
      <c r="BJ50" s="776">
        <v>49</v>
      </c>
      <c r="BK50" s="42" t="str">
        <f>IF(C53="","",VALUE(RIGHT(C53,LEN(C53)-住戸分類!$A$53)))</f>
        <v/>
      </c>
      <c r="BL50" s="774" t="str">
        <f>IF(C53="","",LEFT(C53,住戸分類!$A$53))</f>
        <v/>
      </c>
    </row>
    <row r="51" spans="3:64">
      <c r="C51" s="43" t="str">
        <f>IF(住戸分類!C51="","",住戸分類!$B51&amp;住戸分類!C51)</f>
        <v/>
      </c>
      <c r="D51" s="44" t="str">
        <f>IF(住戸分類!D51="","",住戸分類!$B51&amp;住戸分類!D51)</f>
        <v/>
      </c>
      <c r="E51" s="44" t="str">
        <f>IF(住戸分類!E51="","",住戸分類!$B51&amp;住戸分類!E51)</f>
        <v/>
      </c>
      <c r="F51" s="44" t="str">
        <f>IF(住戸分類!F51="","",住戸分類!$B51&amp;住戸分類!F51)</f>
        <v/>
      </c>
      <c r="G51" s="44" t="str">
        <f>IF(住戸分類!G51="","",住戸分類!$B51&amp;住戸分類!G51)</f>
        <v/>
      </c>
      <c r="H51" s="44" t="str">
        <f>IF(住戸分類!H51="","",住戸分類!$B51&amp;住戸分類!H51)</f>
        <v/>
      </c>
      <c r="I51" s="44" t="str">
        <f>IF(住戸分類!I51="","",住戸分類!$B51&amp;住戸分類!I51)</f>
        <v/>
      </c>
      <c r="J51" s="44" t="str">
        <f>IF(住戸分類!J51="","",住戸分類!$B51&amp;住戸分類!J51)</f>
        <v/>
      </c>
      <c r="K51" s="44" t="str">
        <f>IF(住戸分類!K51="","",住戸分類!$B51&amp;住戸分類!K51)</f>
        <v/>
      </c>
      <c r="L51" s="44" t="str">
        <f>IF(住戸分類!L51="","",住戸分類!$B51&amp;住戸分類!L51)</f>
        <v/>
      </c>
      <c r="M51" s="44" t="str">
        <f>IF(住戸分類!M51="","",住戸分類!$B51&amp;住戸分類!M51)</f>
        <v/>
      </c>
      <c r="N51" s="44" t="str">
        <f>IF(住戸分類!N51="","",住戸分類!$B51&amp;住戸分類!N51)</f>
        <v/>
      </c>
      <c r="O51" s="44" t="str">
        <f>IF(住戸分類!O51="","",住戸分類!$B51&amp;住戸分類!O51)</f>
        <v/>
      </c>
      <c r="P51" s="44" t="str">
        <f>IF(住戸分類!P51="","",住戸分類!$B51&amp;住戸分類!P51)</f>
        <v/>
      </c>
      <c r="Q51" s="45" t="str">
        <f>IF(住戸分類!Q51="","",住戸分類!$B51&amp;住戸分類!Q51)</f>
        <v/>
      </c>
      <c r="R51" s="6"/>
      <c r="S51" s="6">
        <f t="shared" si="6"/>
        <v>47</v>
      </c>
      <c r="T51" s="772" t="str">
        <f t="shared" si="7"/>
        <v/>
      </c>
      <c r="U51" s="772" t="str">
        <f t="shared" si="8"/>
        <v/>
      </c>
      <c r="V51" s="772"/>
      <c r="W51" s="772" t="str">
        <f t="shared" si="3"/>
        <v/>
      </c>
      <c r="X51" s="772" t="str">
        <f t="shared" si="4"/>
        <v/>
      </c>
      <c r="Y51" s="6"/>
      <c r="Z51" s="1618">
        <f>住戸分類!B8</f>
        <v>0</v>
      </c>
      <c r="AA51" s="772" t="str">
        <f>IF(D8="","",VALUE(RIGHT(D8,LEN(D8)-住戸分類!$A$8)))</f>
        <v/>
      </c>
      <c r="AB51" s="778" t="str">
        <f>IF(D8="","",LEFT(D8,住戸分類!$A$8))</f>
        <v/>
      </c>
      <c r="AC51" s="772"/>
      <c r="AD51" s="1626">
        <f>住戸分類!B13</f>
        <v>0</v>
      </c>
      <c r="AE51" s="777" t="str">
        <f>IF(D13="","",VALUE(RIGHT(D13,LEN(D13)-住戸分類!$A$13)))</f>
        <v/>
      </c>
      <c r="AF51" s="778" t="str">
        <f>IF(D13="","",LEFT(D13,住戸分類!$A$13))</f>
        <v/>
      </c>
      <c r="AG51" s="772"/>
      <c r="AH51" s="1619">
        <f>住戸分類!B18</f>
        <v>0</v>
      </c>
      <c r="AI51" s="772" t="str">
        <f>IF(D18="","",VALUE(RIGHT(D18,LEN(D18)-住戸分類!$A$18)))</f>
        <v/>
      </c>
      <c r="AJ51" s="778" t="str">
        <f>IF(D18="","",LEFT(D18,住戸分類!$A$18))</f>
        <v/>
      </c>
      <c r="AK51" s="772"/>
      <c r="AL51" s="1618">
        <f>住戸分類!B23</f>
        <v>0</v>
      </c>
      <c r="AM51" s="777" t="str">
        <f>IF(D23="","",VALUE(RIGHT(D23,LEN(D23)-住戸分類!$A$23)))</f>
        <v/>
      </c>
      <c r="AN51" s="778" t="str">
        <f>IF(D23="","",LEFT(D23,住戸分類!$A$23))</f>
        <v/>
      </c>
      <c r="AO51" s="772"/>
      <c r="AP51" s="1618">
        <f>住戸分類!B28</f>
        <v>0</v>
      </c>
      <c r="AQ51" s="777" t="str">
        <f>IF(D28="","",VALUE(RIGHT(D28,LEN(D28)-住戸分類!$A$28)))</f>
        <v/>
      </c>
      <c r="AR51" s="778" t="str">
        <f>IF(D28="","",LEFT(D28,住戸分類!$A$28))</f>
        <v/>
      </c>
      <c r="AS51" s="772"/>
      <c r="AT51" s="1618">
        <f>住戸分類!B33</f>
        <v>0</v>
      </c>
      <c r="AU51" s="777" t="str">
        <f>IF(D33="","",VALUE(RIGHT(D33,LEN(D33)-住戸分類!$A$33)))</f>
        <v/>
      </c>
      <c r="AV51" s="778" t="str">
        <f>IF(D33="","",LEFT(D33,住戸分類!$A$33))</f>
        <v/>
      </c>
      <c r="AW51" s="772"/>
      <c r="AX51" s="1618">
        <f>住戸分類!B38</f>
        <v>0</v>
      </c>
      <c r="AY51" s="777" t="str">
        <f>IF(D38="","",VALUE(RIGHT(D38,LEN(D38)-住戸分類!$A$38)))</f>
        <v/>
      </c>
      <c r="AZ51" s="778" t="str">
        <f>IF(D38="","",LEFT(D38,住戸分類!$A$38))</f>
        <v/>
      </c>
      <c r="BA51" s="772"/>
      <c r="BB51" s="1618">
        <f>住戸分類!B43</f>
        <v>0</v>
      </c>
      <c r="BC51" s="777" t="str">
        <f>IF(D43="","",VALUE(RIGHT(D43,LEN(D43)-住戸分類!$A$43)))</f>
        <v/>
      </c>
      <c r="BD51" s="778" t="str">
        <f>IF(D43="","",LEFT(D43,住戸分類!$A$43))</f>
        <v/>
      </c>
      <c r="BE51" s="772"/>
      <c r="BF51" s="1618">
        <f>住戸分類!B48</f>
        <v>0</v>
      </c>
      <c r="BG51" s="777" t="str">
        <f>IF(D48="","",VALUE(RIGHT(D48,LEN(D48)-住戸分類!$A$48)))</f>
        <v/>
      </c>
      <c r="BH51" s="778" t="str">
        <f>IF(D48="","",LEFT(D48,住戸分類!$A$48))</f>
        <v/>
      </c>
      <c r="BI51" s="772"/>
      <c r="BJ51" s="1618">
        <f>住戸分類!B53</f>
        <v>0</v>
      </c>
      <c r="BK51" s="777" t="str">
        <f>IF(D53="","",VALUE(RIGHT(D53,LEN(D53)-住戸分類!$A$53)))</f>
        <v/>
      </c>
      <c r="BL51" s="778" t="str">
        <f>IF(D53="","",LEFT(D53,住戸分類!$A$53))</f>
        <v/>
      </c>
    </row>
    <row r="52" spans="3:64">
      <c r="C52" s="43" t="str">
        <f>IF(住戸分類!C52="","",住戸分類!$B52&amp;住戸分類!C52)</f>
        <v/>
      </c>
      <c r="D52" s="44" t="str">
        <f>IF(住戸分類!D52="","",住戸分類!$B52&amp;住戸分類!D52)</f>
        <v/>
      </c>
      <c r="E52" s="44" t="str">
        <f>IF(住戸分類!E52="","",住戸分類!$B52&amp;住戸分類!E52)</f>
        <v/>
      </c>
      <c r="F52" s="44" t="str">
        <f>IF(住戸分類!F52="","",住戸分類!$B52&amp;住戸分類!F52)</f>
        <v/>
      </c>
      <c r="G52" s="44" t="str">
        <f>IF(住戸分類!G52="","",住戸分類!$B52&amp;住戸分類!G52)</f>
        <v/>
      </c>
      <c r="H52" s="44" t="str">
        <f>IF(住戸分類!H52="","",住戸分類!$B52&amp;住戸分類!H52)</f>
        <v/>
      </c>
      <c r="I52" s="44" t="str">
        <f>IF(住戸分類!I52="","",住戸分類!$B52&amp;住戸分類!I52)</f>
        <v/>
      </c>
      <c r="J52" s="44" t="str">
        <f>IF(住戸分類!J52="","",住戸分類!$B52&amp;住戸分類!J52)</f>
        <v/>
      </c>
      <c r="K52" s="44" t="str">
        <f>IF(住戸分類!K52="","",住戸分類!$B52&amp;住戸分類!K52)</f>
        <v/>
      </c>
      <c r="L52" s="44" t="str">
        <f>IF(住戸分類!L52="","",住戸分類!$B52&amp;住戸分類!L52)</f>
        <v/>
      </c>
      <c r="M52" s="44" t="str">
        <f>IF(住戸分類!M52="","",住戸分類!$B52&amp;住戸分類!M52)</f>
        <v/>
      </c>
      <c r="N52" s="44" t="str">
        <f>IF(住戸分類!N52="","",住戸分類!$B52&amp;住戸分類!N52)</f>
        <v/>
      </c>
      <c r="O52" s="44" t="str">
        <f>IF(住戸分類!O52="","",住戸分類!$B52&amp;住戸分類!O52)</f>
        <v/>
      </c>
      <c r="P52" s="44" t="str">
        <f>IF(住戸分類!P52="","",住戸分類!$B52&amp;住戸分類!P52)</f>
        <v/>
      </c>
      <c r="Q52" s="45" t="str">
        <f>IF(住戸分類!Q52="","",住戸分類!$B52&amp;住戸分類!Q52)</f>
        <v/>
      </c>
      <c r="R52" s="6"/>
      <c r="S52" s="6">
        <f t="shared" si="6"/>
        <v>48</v>
      </c>
      <c r="T52" s="772" t="str">
        <f t="shared" si="7"/>
        <v/>
      </c>
      <c r="U52" s="772" t="str">
        <f t="shared" si="8"/>
        <v/>
      </c>
      <c r="V52" s="772"/>
      <c r="W52" s="772" t="str">
        <f t="shared" si="3"/>
        <v/>
      </c>
      <c r="X52" s="772" t="str">
        <f t="shared" si="4"/>
        <v/>
      </c>
      <c r="Y52" s="6"/>
      <c r="Z52" s="1619"/>
      <c r="AA52" s="772" t="str">
        <f>IF(E8="","",VALUE(RIGHT(E8,LEN(E8)-住戸分類!$A$8)))</f>
        <v/>
      </c>
      <c r="AB52" s="778" t="str">
        <f>IF(E8="","",LEFT(E8,住戸分類!$A$8))</f>
        <v/>
      </c>
      <c r="AC52" s="772"/>
      <c r="AD52" s="1626"/>
      <c r="AE52" s="777" t="str">
        <f>IF(E13="","",VALUE(RIGHT(E13,LEN(E13)-住戸分類!$A$13)))</f>
        <v/>
      </c>
      <c r="AF52" s="778" t="str">
        <f>IF(E13="","",LEFT(E13,住戸分類!$A$13))</f>
        <v/>
      </c>
      <c r="AG52" s="772"/>
      <c r="AH52" s="1619"/>
      <c r="AI52" s="772" t="str">
        <f>IF(E18="","",VALUE(RIGHT(E18,LEN(E18)-住戸分類!$A$18)))</f>
        <v/>
      </c>
      <c r="AJ52" s="778" t="str">
        <f>IF(E18="","",LEFT(E18,住戸分類!$A$18))</f>
        <v/>
      </c>
      <c r="AK52" s="772"/>
      <c r="AL52" s="1619"/>
      <c r="AM52" s="777" t="str">
        <f>IF(E23="","",VALUE(RIGHT(E23,LEN(E23)-住戸分類!$A$23)))</f>
        <v/>
      </c>
      <c r="AN52" s="778" t="str">
        <f>IF(E23="","",LEFT(E23,住戸分類!$A$23))</f>
        <v/>
      </c>
      <c r="AO52" s="772"/>
      <c r="AP52" s="1619"/>
      <c r="AQ52" s="777" t="str">
        <f>IF(E28="","",VALUE(RIGHT(E28,LEN(E28)-住戸分類!$A$28)))</f>
        <v/>
      </c>
      <c r="AR52" s="778" t="str">
        <f>IF(E28="","",LEFT(E28,住戸分類!$A$28))</f>
        <v/>
      </c>
      <c r="AS52" s="772"/>
      <c r="AT52" s="1619"/>
      <c r="AU52" s="777" t="str">
        <f>IF(E33="","",VALUE(RIGHT(E33,LEN(E33)-住戸分類!$A$33)))</f>
        <v/>
      </c>
      <c r="AV52" s="778" t="str">
        <f>IF(E33="","",LEFT(E33,住戸分類!$A$33))</f>
        <v/>
      </c>
      <c r="AW52" s="772"/>
      <c r="AX52" s="1619"/>
      <c r="AY52" s="777" t="str">
        <f>IF(E38="","",VALUE(RIGHT(E38,LEN(E38)-住戸分類!$A$38)))</f>
        <v/>
      </c>
      <c r="AZ52" s="778" t="str">
        <f>IF(E38="","",LEFT(E38,住戸分類!$A$38))</f>
        <v/>
      </c>
      <c r="BA52" s="772"/>
      <c r="BB52" s="1619"/>
      <c r="BC52" s="777" t="str">
        <f>IF(E43="","",VALUE(RIGHT(E43,LEN(E43)-住戸分類!$A$43)))</f>
        <v/>
      </c>
      <c r="BD52" s="778" t="str">
        <f>IF(E43="","",LEFT(E43,住戸分類!$A$43))</f>
        <v/>
      </c>
      <c r="BE52" s="772"/>
      <c r="BF52" s="1619"/>
      <c r="BG52" s="777" t="str">
        <f>IF(E48="","",VALUE(RIGHT(E48,LEN(E48)-住戸分類!$A$48)))</f>
        <v/>
      </c>
      <c r="BH52" s="778" t="str">
        <f>IF(E48="","",LEFT(E48,住戸分類!$A$48))</f>
        <v/>
      </c>
      <c r="BI52" s="772"/>
      <c r="BJ52" s="1619"/>
      <c r="BK52" s="777" t="str">
        <f>IF(E53="","",VALUE(RIGHT(E53,LEN(E53)-住戸分類!$A$53)))</f>
        <v/>
      </c>
      <c r="BL52" s="778" t="str">
        <f>IF(E53="","",LEFT(E53,住戸分類!$A$53))</f>
        <v/>
      </c>
    </row>
    <row r="53" spans="3:64">
      <c r="C53" s="43" t="str">
        <f>IF(住戸分類!C53="","",住戸分類!$B53&amp;住戸分類!C53)</f>
        <v/>
      </c>
      <c r="D53" s="44" t="str">
        <f>IF(住戸分類!D53="","",住戸分類!$B53&amp;住戸分類!D53)</f>
        <v/>
      </c>
      <c r="E53" s="44" t="str">
        <f>IF(住戸分類!E53="","",住戸分類!$B53&amp;住戸分類!E53)</f>
        <v/>
      </c>
      <c r="F53" s="44" t="str">
        <f>IF(住戸分類!F53="","",住戸分類!$B53&amp;住戸分類!F53)</f>
        <v/>
      </c>
      <c r="G53" s="44" t="str">
        <f>IF(住戸分類!G53="","",住戸分類!$B53&amp;住戸分類!G53)</f>
        <v/>
      </c>
      <c r="H53" s="44" t="str">
        <f>IF(住戸分類!H53="","",住戸分類!$B53&amp;住戸分類!H53)</f>
        <v/>
      </c>
      <c r="I53" s="44" t="str">
        <f>IF(住戸分類!I53="","",住戸分類!$B53&amp;住戸分類!I53)</f>
        <v/>
      </c>
      <c r="J53" s="44" t="str">
        <f>IF(住戸分類!J53="","",住戸分類!$B53&amp;住戸分類!J53)</f>
        <v/>
      </c>
      <c r="K53" s="44" t="str">
        <f>IF(住戸分類!K53="","",住戸分類!$B53&amp;住戸分類!K53)</f>
        <v/>
      </c>
      <c r="L53" s="44" t="str">
        <f>IF(住戸分類!L53="","",住戸分類!$B53&amp;住戸分類!L53)</f>
        <v/>
      </c>
      <c r="M53" s="44" t="str">
        <f>IF(住戸分類!M53="","",住戸分類!$B53&amp;住戸分類!M53)</f>
        <v/>
      </c>
      <c r="N53" s="44" t="str">
        <f>IF(住戸分類!N53="","",住戸分類!$B53&amp;住戸分類!N53)</f>
        <v/>
      </c>
      <c r="O53" s="44" t="str">
        <f>IF(住戸分類!O53="","",住戸分類!$B53&amp;住戸分類!O53)</f>
        <v/>
      </c>
      <c r="P53" s="44" t="str">
        <f>IF(住戸分類!P53="","",住戸分類!$B53&amp;住戸分類!P53)</f>
        <v/>
      </c>
      <c r="Q53" s="45" t="str">
        <f>IF(住戸分類!Q53="","",住戸分類!$B53&amp;住戸分類!Q53)</f>
        <v/>
      </c>
      <c r="R53" s="6"/>
      <c r="S53" s="6">
        <f t="shared" si="6"/>
        <v>49</v>
      </c>
      <c r="T53" s="772" t="str">
        <f t="shared" si="7"/>
        <v/>
      </c>
      <c r="U53" s="772" t="str">
        <f t="shared" si="8"/>
        <v/>
      </c>
      <c r="V53" s="772"/>
      <c r="W53" s="772" t="str">
        <f t="shared" si="3"/>
        <v/>
      </c>
      <c r="X53" s="772" t="str">
        <f t="shared" si="4"/>
        <v/>
      </c>
      <c r="Y53" s="6"/>
      <c r="Z53" s="1619"/>
      <c r="AA53" s="772" t="str">
        <f>IF(F8="","",VALUE(RIGHT(F8,LEN(F8)-住戸分類!$A$8)))</f>
        <v/>
      </c>
      <c r="AB53" s="778" t="str">
        <f>IF(F8="","",LEFT(F8,住戸分類!$A$8))</f>
        <v/>
      </c>
      <c r="AC53" s="772"/>
      <c r="AD53" s="1626"/>
      <c r="AE53" s="777" t="str">
        <f>IF(F13="","",VALUE(RIGHT(F13,LEN(F13)-住戸分類!$A$13)))</f>
        <v/>
      </c>
      <c r="AF53" s="778" t="str">
        <f>IF(F13="","",LEFT(F13,住戸分類!$A$13))</f>
        <v/>
      </c>
      <c r="AG53" s="772"/>
      <c r="AH53" s="1619"/>
      <c r="AI53" s="772" t="str">
        <f>IF(F18="","",VALUE(RIGHT(F18,LEN(F18)-住戸分類!$A$18)))</f>
        <v/>
      </c>
      <c r="AJ53" s="778" t="str">
        <f>IF(F18="","",LEFT(F18,住戸分類!$A$18))</f>
        <v/>
      </c>
      <c r="AK53" s="772"/>
      <c r="AL53" s="1619"/>
      <c r="AM53" s="777" t="str">
        <f>IF(F23="","",VALUE(RIGHT(F23,LEN(F23)-住戸分類!$A$23)))</f>
        <v/>
      </c>
      <c r="AN53" s="778" t="str">
        <f>IF(F23="","",LEFT(F23,住戸分類!$A$23))</f>
        <v/>
      </c>
      <c r="AO53" s="772"/>
      <c r="AP53" s="1619"/>
      <c r="AQ53" s="777" t="str">
        <f>IF(F28="","",VALUE(RIGHT(F28,LEN(F28)-住戸分類!$A$28)))</f>
        <v/>
      </c>
      <c r="AR53" s="778" t="str">
        <f>IF(F28="","",LEFT(F28,住戸分類!$A$28))</f>
        <v/>
      </c>
      <c r="AS53" s="772"/>
      <c r="AT53" s="1619"/>
      <c r="AU53" s="777" t="str">
        <f>IF(F33="","",VALUE(RIGHT(F33,LEN(F33)-住戸分類!$A$33)))</f>
        <v/>
      </c>
      <c r="AV53" s="778" t="str">
        <f>IF(F33="","",LEFT(F33,住戸分類!$A$33))</f>
        <v/>
      </c>
      <c r="AW53" s="772"/>
      <c r="AX53" s="1619"/>
      <c r="AY53" s="777" t="str">
        <f>IF(F38="","",VALUE(RIGHT(F38,LEN(F38)-住戸分類!$A$38)))</f>
        <v/>
      </c>
      <c r="AZ53" s="778" t="str">
        <f>IF(F38="","",LEFT(F38,住戸分類!$A$38))</f>
        <v/>
      </c>
      <c r="BA53" s="772"/>
      <c r="BB53" s="1619"/>
      <c r="BC53" s="777" t="str">
        <f>IF(F43="","",VALUE(RIGHT(F43,LEN(F43)-住戸分類!$A$43)))</f>
        <v/>
      </c>
      <c r="BD53" s="778" t="str">
        <f>IF(F43="","",LEFT(F43,住戸分類!$A$43))</f>
        <v/>
      </c>
      <c r="BE53" s="772"/>
      <c r="BF53" s="1619"/>
      <c r="BG53" s="777" t="str">
        <f>IF(F48="","",VALUE(RIGHT(F48,LEN(F48)-住戸分類!$A$48)))</f>
        <v/>
      </c>
      <c r="BH53" s="778" t="str">
        <f>IF(F48="","",LEFT(F48,住戸分類!$A$48))</f>
        <v/>
      </c>
      <c r="BI53" s="772"/>
      <c r="BJ53" s="1619"/>
      <c r="BK53" s="777" t="str">
        <f>IF(F53="","",VALUE(RIGHT(F53,LEN(F53)-住戸分類!$A$53)))</f>
        <v/>
      </c>
      <c r="BL53" s="778" t="str">
        <f>IF(F53="","",LEFT(F53,住戸分類!$A$53))</f>
        <v/>
      </c>
    </row>
    <row r="54" spans="3:64">
      <c r="C54" s="70" t="str">
        <f>IF(住戸分類!C54="","",住戸分類!$B54&amp;住戸分類!C54)</f>
        <v/>
      </c>
      <c r="D54" s="71" t="str">
        <f>IF(住戸分類!D54="","",住戸分類!$B54&amp;住戸分類!D54)</f>
        <v/>
      </c>
      <c r="E54" s="71" t="str">
        <f>IF(住戸分類!E54="","",住戸分類!$B54&amp;住戸分類!E54)</f>
        <v/>
      </c>
      <c r="F54" s="71" t="str">
        <f>IF(住戸分類!F54="","",住戸分類!$B54&amp;住戸分類!F54)</f>
        <v/>
      </c>
      <c r="G54" s="71" t="str">
        <f>IF(住戸分類!G54="","",住戸分類!$B54&amp;住戸分類!G54)</f>
        <v/>
      </c>
      <c r="H54" s="71" t="str">
        <f>IF(住戸分類!H54="","",住戸分類!$B54&amp;住戸分類!H54)</f>
        <v/>
      </c>
      <c r="I54" s="71" t="str">
        <f>IF(住戸分類!I54="","",住戸分類!$B54&amp;住戸分類!I54)</f>
        <v/>
      </c>
      <c r="J54" s="71" t="str">
        <f>IF(住戸分類!J54="","",住戸分類!$B54&amp;住戸分類!J54)</f>
        <v/>
      </c>
      <c r="K54" s="71" t="str">
        <f>IF(住戸分類!K54="","",住戸分類!$B54&amp;住戸分類!K54)</f>
        <v/>
      </c>
      <c r="L54" s="71" t="str">
        <f>IF(住戸分類!L54="","",住戸分類!$B54&amp;住戸分類!L54)</f>
        <v/>
      </c>
      <c r="M54" s="71" t="str">
        <f>IF(住戸分類!M54="","",住戸分類!$B54&amp;住戸分類!M54)</f>
        <v/>
      </c>
      <c r="N54" s="71" t="str">
        <f>IF(住戸分類!N54="","",住戸分類!$B54&amp;住戸分類!N54)</f>
        <v/>
      </c>
      <c r="O54" s="71" t="str">
        <f>IF(住戸分類!O54="","",住戸分類!$B54&amp;住戸分類!O54)</f>
        <v/>
      </c>
      <c r="P54" s="71" t="str">
        <f>IF(住戸分類!P54="","",住戸分類!$B54&amp;住戸分類!P54)</f>
        <v/>
      </c>
      <c r="Q54" s="72" t="str">
        <f>IF(住戸分類!Q54="","",住戸分類!$B54&amp;住戸分類!Q54)</f>
        <v/>
      </c>
      <c r="R54" s="6"/>
      <c r="S54" s="6">
        <f t="shared" si="6"/>
        <v>50</v>
      </c>
      <c r="T54" s="772" t="str">
        <f t="shared" si="7"/>
        <v/>
      </c>
      <c r="U54" s="772" t="str">
        <f t="shared" si="8"/>
        <v/>
      </c>
      <c r="V54" s="772"/>
      <c r="W54" s="772" t="str">
        <f t="shared" si="3"/>
        <v/>
      </c>
      <c r="X54" s="772" t="str">
        <f t="shared" si="4"/>
        <v/>
      </c>
      <c r="Y54" s="6"/>
      <c r="Z54" s="1619"/>
      <c r="AA54" s="772" t="str">
        <f>IF(G8="","",VALUE(RIGHT(G8,LEN(G8)-住戸分類!$A$8)))</f>
        <v/>
      </c>
      <c r="AB54" s="778" t="str">
        <f>IF(G8="","",LEFT(G8,住戸分類!$A$8))</f>
        <v/>
      </c>
      <c r="AC54" s="772"/>
      <c r="AD54" s="1626"/>
      <c r="AE54" s="777" t="str">
        <f>IF(G13="","",VALUE(RIGHT(G13,LEN(G13)-住戸分類!$A$13)))</f>
        <v/>
      </c>
      <c r="AF54" s="778" t="str">
        <f>IF(G13="","",LEFT(G13,住戸分類!$A$13))</f>
        <v/>
      </c>
      <c r="AG54" s="772"/>
      <c r="AH54" s="1619"/>
      <c r="AI54" s="772" t="str">
        <f>IF(G18="","",VALUE(RIGHT(G18,LEN(G18)-住戸分類!$A$18)))</f>
        <v/>
      </c>
      <c r="AJ54" s="778" t="str">
        <f>IF(G18="","",LEFT(G18,住戸分類!$A$18))</f>
        <v/>
      </c>
      <c r="AK54" s="772"/>
      <c r="AL54" s="1619"/>
      <c r="AM54" s="777" t="str">
        <f>IF(G23="","",VALUE(RIGHT(G23,LEN(G23)-住戸分類!$A$23)))</f>
        <v/>
      </c>
      <c r="AN54" s="778" t="str">
        <f>IF(G23="","",LEFT(G23,住戸分類!$A$23))</f>
        <v/>
      </c>
      <c r="AO54" s="772"/>
      <c r="AP54" s="1619"/>
      <c r="AQ54" s="777" t="str">
        <f>IF(G28="","",VALUE(RIGHT(G28,LEN(G28)-住戸分類!$A$28)))</f>
        <v/>
      </c>
      <c r="AR54" s="778" t="str">
        <f>IF(G28="","",LEFT(G28,住戸分類!$A$28))</f>
        <v/>
      </c>
      <c r="AS54" s="772"/>
      <c r="AT54" s="1619"/>
      <c r="AU54" s="777" t="str">
        <f>IF(G33="","",VALUE(RIGHT(G33,LEN(G33)-住戸分類!$A$33)))</f>
        <v/>
      </c>
      <c r="AV54" s="778" t="str">
        <f>IF(G33="","",LEFT(G33,住戸分類!$A$33))</f>
        <v/>
      </c>
      <c r="AW54" s="772"/>
      <c r="AX54" s="1619"/>
      <c r="AY54" s="777" t="str">
        <f>IF(G38="","",VALUE(RIGHT(G38,LEN(G38)-住戸分類!$A$38)))</f>
        <v/>
      </c>
      <c r="AZ54" s="778" t="str">
        <f>IF(G38="","",LEFT(G38,住戸分類!$A$38))</f>
        <v/>
      </c>
      <c r="BA54" s="772"/>
      <c r="BB54" s="1619"/>
      <c r="BC54" s="777" t="str">
        <f>IF(G43="","",VALUE(RIGHT(G43,LEN(G43)-住戸分類!$A$43)))</f>
        <v/>
      </c>
      <c r="BD54" s="778" t="str">
        <f>IF(G43="","",LEFT(G43,住戸分類!$A$43))</f>
        <v/>
      </c>
      <c r="BE54" s="772"/>
      <c r="BF54" s="1619"/>
      <c r="BG54" s="777" t="str">
        <f>IF(G48="","",VALUE(RIGHT(G48,LEN(G48)-住戸分類!$A$48)))</f>
        <v/>
      </c>
      <c r="BH54" s="778" t="str">
        <f>IF(G48="","",LEFT(G48,住戸分類!$A$48))</f>
        <v/>
      </c>
      <c r="BI54" s="772"/>
      <c r="BJ54" s="1619"/>
      <c r="BK54" s="777" t="str">
        <f>IF(G53="","",VALUE(RIGHT(G53,LEN(G53)-住戸分類!$A$53)))</f>
        <v/>
      </c>
      <c r="BL54" s="778" t="str">
        <f>IF(G53="","",LEFT(G53,住戸分類!$A$53))</f>
        <v/>
      </c>
    </row>
    <row r="55" spans="3:64">
      <c r="C55" s="6"/>
      <c r="D55" s="6"/>
      <c r="E55" s="6"/>
      <c r="F55" s="6"/>
      <c r="G55" s="6"/>
      <c r="H55" s="6"/>
      <c r="I55" s="6"/>
      <c r="J55" s="6"/>
      <c r="K55" s="6"/>
      <c r="L55" s="6"/>
      <c r="M55" s="6"/>
      <c r="N55" s="6"/>
      <c r="O55" s="6"/>
      <c r="P55" s="6"/>
      <c r="Q55" s="6"/>
      <c r="R55" s="6"/>
      <c r="S55" s="6">
        <f t="shared" si="6"/>
        <v>51</v>
      </c>
      <c r="T55" s="772" t="str">
        <f t="shared" si="7"/>
        <v/>
      </c>
      <c r="U55" s="772" t="str">
        <f t="shared" si="8"/>
        <v/>
      </c>
      <c r="V55" s="772"/>
      <c r="W55" s="772" t="str">
        <f t="shared" si="3"/>
        <v/>
      </c>
      <c r="X55" s="772" t="str">
        <f t="shared" si="4"/>
        <v/>
      </c>
      <c r="Y55" s="6"/>
      <c r="Z55" s="1619"/>
      <c r="AA55" s="772" t="str">
        <f>IF(H8="","",VALUE(RIGHT(H8,LEN(H8)-住戸分類!$A$8)))</f>
        <v/>
      </c>
      <c r="AB55" s="778" t="str">
        <f>IF(H8="","",LEFT(H8,住戸分類!$A$8))</f>
        <v/>
      </c>
      <c r="AC55" s="772"/>
      <c r="AD55" s="1626"/>
      <c r="AE55" s="777" t="str">
        <f>IF(H13="","",VALUE(RIGHT(H13,LEN(H13)-住戸分類!$A$13)))</f>
        <v/>
      </c>
      <c r="AF55" s="778" t="str">
        <f>IF(H13="","",LEFT(H13,住戸分類!$A$13))</f>
        <v/>
      </c>
      <c r="AG55" s="772"/>
      <c r="AH55" s="1619"/>
      <c r="AI55" s="772" t="str">
        <f>IF(H18="","",VALUE(RIGHT(H18,LEN(H18)-住戸分類!$A$18)))</f>
        <v/>
      </c>
      <c r="AJ55" s="778" t="str">
        <f>IF(H18="","",LEFT(H18,住戸分類!$A$18))</f>
        <v/>
      </c>
      <c r="AK55" s="772"/>
      <c r="AL55" s="1619"/>
      <c r="AM55" s="777" t="str">
        <f>IF(H23="","",VALUE(RIGHT(H23,LEN(H23)-住戸分類!$A$23)))</f>
        <v/>
      </c>
      <c r="AN55" s="778" t="str">
        <f>IF(H23="","",LEFT(H23,住戸分類!$A$23))</f>
        <v/>
      </c>
      <c r="AO55" s="772"/>
      <c r="AP55" s="1619"/>
      <c r="AQ55" s="777" t="str">
        <f>IF(H28="","",VALUE(RIGHT(H28,LEN(H28)-住戸分類!$A$28)))</f>
        <v/>
      </c>
      <c r="AR55" s="778" t="str">
        <f>IF(H28="","",LEFT(H28,住戸分類!$A$28))</f>
        <v/>
      </c>
      <c r="AS55" s="772"/>
      <c r="AT55" s="1619"/>
      <c r="AU55" s="777" t="str">
        <f>IF(H33="","",VALUE(RIGHT(H33,LEN(H33)-住戸分類!$A$33)))</f>
        <v/>
      </c>
      <c r="AV55" s="778" t="str">
        <f>IF(H33="","",LEFT(H33,住戸分類!$A$33))</f>
        <v/>
      </c>
      <c r="AW55" s="772"/>
      <c r="AX55" s="1619"/>
      <c r="AY55" s="777" t="str">
        <f>IF(H38="","",VALUE(RIGHT(H38,LEN(H38)-住戸分類!$A$38)))</f>
        <v/>
      </c>
      <c r="AZ55" s="778" t="str">
        <f>IF(H38="","",LEFT(H38,住戸分類!$A$38))</f>
        <v/>
      </c>
      <c r="BA55" s="772"/>
      <c r="BB55" s="1619"/>
      <c r="BC55" s="777" t="str">
        <f>IF(H43="","",VALUE(RIGHT(H43,LEN(H43)-住戸分類!$A$43)))</f>
        <v/>
      </c>
      <c r="BD55" s="778" t="str">
        <f>IF(H43="","",LEFT(H43,住戸分類!$A$43))</f>
        <v/>
      </c>
      <c r="BE55" s="772"/>
      <c r="BF55" s="1619"/>
      <c r="BG55" s="777" t="str">
        <f>IF(H48="","",VALUE(RIGHT(H48,LEN(H48)-住戸分類!$A$48)))</f>
        <v/>
      </c>
      <c r="BH55" s="778" t="str">
        <f>IF(H48="","",LEFT(H48,住戸分類!$A$48))</f>
        <v/>
      </c>
      <c r="BI55" s="772"/>
      <c r="BJ55" s="1619"/>
      <c r="BK55" s="777" t="str">
        <f>IF(H53="","",VALUE(RIGHT(H53,LEN(H53)-住戸分類!$A$53)))</f>
        <v/>
      </c>
      <c r="BL55" s="778" t="str">
        <f>IF(H53="","",LEFT(H53,住戸分類!$A$53))</f>
        <v/>
      </c>
    </row>
    <row r="56" spans="3:64">
      <c r="C56" s="6"/>
      <c r="D56" s="6"/>
      <c r="E56" s="6"/>
      <c r="F56" s="6"/>
      <c r="G56" s="6"/>
      <c r="H56" s="6"/>
      <c r="I56" s="6"/>
      <c r="J56" s="6"/>
      <c r="K56" s="6"/>
      <c r="L56" s="6"/>
      <c r="M56" s="6"/>
      <c r="N56" s="6"/>
      <c r="O56" s="6"/>
      <c r="P56" s="6"/>
      <c r="Q56" s="6"/>
      <c r="R56" s="6"/>
      <c r="S56" s="6">
        <f t="shared" si="6"/>
        <v>52</v>
      </c>
      <c r="T56" s="772" t="str">
        <f t="shared" si="7"/>
        <v/>
      </c>
      <c r="U56" s="772" t="str">
        <f t="shared" si="8"/>
        <v/>
      </c>
      <c r="V56" s="772"/>
      <c r="W56" s="772" t="str">
        <f t="shared" si="3"/>
        <v/>
      </c>
      <c r="X56" s="772" t="str">
        <f t="shared" si="4"/>
        <v/>
      </c>
      <c r="Y56" s="6"/>
      <c r="Z56" s="1619"/>
      <c r="AA56" s="772" t="str">
        <f>IF(I8="","",VALUE(RIGHT(I8,LEN(I8)-住戸分類!$A$8)))</f>
        <v/>
      </c>
      <c r="AB56" s="778" t="str">
        <f>IF(I8="","",LEFT(I8,住戸分類!$A$8))</f>
        <v/>
      </c>
      <c r="AC56" s="772"/>
      <c r="AD56" s="1626"/>
      <c r="AE56" s="777" t="str">
        <f>IF(I13="","",VALUE(RIGHT(I13,LEN(I13)-住戸分類!$A$13)))</f>
        <v/>
      </c>
      <c r="AF56" s="778" t="str">
        <f>IF(I13="","",LEFT(I13,住戸分類!$A$13))</f>
        <v/>
      </c>
      <c r="AG56" s="772"/>
      <c r="AH56" s="1619"/>
      <c r="AI56" s="772" t="str">
        <f>IF(I18="","",VALUE(RIGHT(I18,LEN(I18)-住戸分類!$A$18)))</f>
        <v/>
      </c>
      <c r="AJ56" s="778" t="str">
        <f>IF(I18="","",LEFT(I18,住戸分類!$A$18))</f>
        <v/>
      </c>
      <c r="AK56" s="772"/>
      <c r="AL56" s="1619"/>
      <c r="AM56" s="777" t="str">
        <f>IF(I23="","",VALUE(RIGHT(I23,LEN(I23)-住戸分類!$A$23)))</f>
        <v/>
      </c>
      <c r="AN56" s="778" t="str">
        <f>IF(I23="","",LEFT(I23,住戸分類!$A$23))</f>
        <v/>
      </c>
      <c r="AO56" s="772"/>
      <c r="AP56" s="1619"/>
      <c r="AQ56" s="777" t="str">
        <f>IF(I28="","",VALUE(RIGHT(I28,LEN(I28)-住戸分類!$A$28)))</f>
        <v/>
      </c>
      <c r="AR56" s="778" t="str">
        <f>IF(I28="","",LEFT(I28,住戸分類!$A$28))</f>
        <v/>
      </c>
      <c r="AS56" s="772"/>
      <c r="AT56" s="1619"/>
      <c r="AU56" s="777" t="str">
        <f>IF(I33="","",VALUE(RIGHT(I33,LEN(I33)-住戸分類!$A$33)))</f>
        <v/>
      </c>
      <c r="AV56" s="778" t="str">
        <f>IF(I33="","",LEFT(I33,住戸分類!$A$33))</f>
        <v/>
      </c>
      <c r="AW56" s="772"/>
      <c r="AX56" s="1619"/>
      <c r="AY56" s="777" t="str">
        <f>IF(I38="","",VALUE(RIGHT(I38,LEN(I38)-住戸分類!$A$38)))</f>
        <v/>
      </c>
      <c r="AZ56" s="778" t="str">
        <f>IF(I38="","",LEFT(I38,住戸分類!$A$38))</f>
        <v/>
      </c>
      <c r="BA56" s="772"/>
      <c r="BB56" s="1619"/>
      <c r="BC56" s="777" t="str">
        <f>IF(I43="","",VALUE(RIGHT(I43,LEN(I43)-住戸分類!$A$43)))</f>
        <v/>
      </c>
      <c r="BD56" s="778" t="str">
        <f>IF(I43="","",LEFT(I43,住戸分類!$A$43))</f>
        <v/>
      </c>
      <c r="BE56" s="772"/>
      <c r="BF56" s="1619"/>
      <c r="BG56" s="777" t="str">
        <f>IF(I48="","",VALUE(RIGHT(I48,LEN(I48)-住戸分類!$A$48)))</f>
        <v/>
      </c>
      <c r="BH56" s="778" t="str">
        <f>IF(I48="","",LEFT(I48,住戸分類!$A$48))</f>
        <v/>
      </c>
      <c r="BI56" s="772"/>
      <c r="BJ56" s="1619"/>
      <c r="BK56" s="777" t="str">
        <f>IF(I53="","",VALUE(RIGHT(I53,LEN(I53)-住戸分類!$A$53)))</f>
        <v/>
      </c>
      <c r="BL56" s="778" t="str">
        <f>IF(I53="","",LEFT(I53,住戸分類!$A$53))</f>
        <v/>
      </c>
    </row>
    <row r="57" spans="3:64">
      <c r="C57" s="6"/>
      <c r="D57" s="6"/>
      <c r="E57" s="6"/>
      <c r="F57" s="6"/>
      <c r="G57" s="6"/>
      <c r="H57" s="6"/>
      <c r="I57" s="6"/>
      <c r="J57" s="6"/>
      <c r="K57" s="6"/>
      <c r="L57" s="6"/>
      <c r="M57" s="6"/>
      <c r="N57" s="6"/>
      <c r="O57" s="6"/>
      <c r="P57" s="6"/>
      <c r="Q57" s="6"/>
      <c r="R57" s="6"/>
      <c r="S57" s="6">
        <f t="shared" si="6"/>
        <v>53</v>
      </c>
      <c r="T57" s="772" t="str">
        <f t="shared" si="7"/>
        <v/>
      </c>
      <c r="U57" s="772" t="str">
        <f t="shared" si="8"/>
        <v/>
      </c>
      <c r="V57" s="772"/>
      <c r="W57" s="772" t="str">
        <f t="shared" si="3"/>
        <v/>
      </c>
      <c r="X57" s="772" t="str">
        <f t="shared" si="4"/>
        <v/>
      </c>
      <c r="Y57" s="6"/>
      <c r="Z57" s="1619"/>
      <c r="AA57" s="772" t="str">
        <f>IF(J8="","",VALUE(RIGHT(J8,LEN(J8)-住戸分類!$A$8)))</f>
        <v/>
      </c>
      <c r="AB57" s="778" t="str">
        <f>IF(J8="","",LEFT(J8,住戸分類!$A$8))</f>
        <v/>
      </c>
      <c r="AC57" s="772"/>
      <c r="AD57" s="1626"/>
      <c r="AE57" s="777" t="str">
        <f>IF(J13="","",VALUE(RIGHT(J13,LEN(J13)-住戸分類!$A$13)))</f>
        <v/>
      </c>
      <c r="AF57" s="778" t="str">
        <f>IF(J13="","",LEFT(J13,住戸分類!$A$13))</f>
        <v/>
      </c>
      <c r="AG57" s="772"/>
      <c r="AH57" s="1619"/>
      <c r="AI57" s="772" t="str">
        <f>IF(J18="","",VALUE(RIGHT(J18,LEN(J18)-住戸分類!$A$18)))</f>
        <v/>
      </c>
      <c r="AJ57" s="778" t="str">
        <f>IF(J18="","",LEFT(J18,住戸分類!$A$18))</f>
        <v/>
      </c>
      <c r="AK57" s="772"/>
      <c r="AL57" s="1619"/>
      <c r="AM57" s="777" t="str">
        <f>IF(J23="","",VALUE(RIGHT(J23,LEN(J23)-住戸分類!$A$23)))</f>
        <v/>
      </c>
      <c r="AN57" s="778" t="str">
        <f>IF(J23="","",LEFT(J23,住戸分類!$A$23))</f>
        <v/>
      </c>
      <c r="AO57" s="772"/>
      <c r="AP57" s="1619"/>
      <c r="AQ57" s="777" t="str">
        <f>IF(J28="","",VALUE(RIGHT(J28,LEN(J28)-住戸分類!$A$28)))</f>
        <v/>
      </c>
      <c r="AR57" s="778" t="str">
        <f>IF(J28="","",LEFT(J28,住戸分類!$A$28))</f>
        <v/>
      </c>
      <c r="AS57" s="772"/>
      <c r="AT57" s="1619"/>
      <c r="AU57" s="777" t="str">
        <f>IF(J33="","",VALUE(RIGHT(J33,LEN(J33)-住戸分類!$A$33)))</f>
        <v/>
      </c>
      <c r="AV57" s="778" t="str">
        <f>IF(J33="","",LEFT(J33,住戸分類!$A$33))</f>
        <v/>
      </c>
      <c r="AW57" s="772"/>
      <c r="AX57" s="1619"/>
      <c r="AY57" s="777" t="str">
        <f>IF(J38="","",VALUE(RIGHT(J38,LEN(J38)-住戸分類!$A$38)))</f>
        <v/>
      </c>
      <c r="AZ57" s="778" t="str">
        <f>IF(J38="","",LEFT(J38,住戸分類!$A$38))</f>
        <v/>
      </c>
      <c r="BA57" s="772"/>
      <c r="BB57" s="1619"/>
      <c r="BC57" s="777" t="str">
        <f>IF(J43="","",VALUE(RIGHT(J43,LEN(J43)-住戸分類!$A$43)))</f>
        <v/>
      </c>
      <c r="BD57" s="778" t="str">
        <f>IF(J43="","",LEFT(J43,住戸分類!$A$43))</f>
        <v/>
      </c>
      <c r="BE57" s="772"/>
      <c r="BF57" s="1619"/>
      <c r="BG57" s="777" t="str">
        <f>IF(J48="","",VALUE(RIGHT(J48,LEN(J48)-住戸分類!$A$48)))</f>
        <v/>
      </c>
      <c r="BH57" s="778" t="str">
        <f>IF(J48="","",LEFT(J48,住戸分類!$A$48))</f>
        <v/>
      </c>
      <c r="BI57" s="772"/>
      <c r="BJ57" s="1619"/>
      <c r="BK57" s="777" t="str">
        <f>IF(J53="","",VALUE(RIGHT(J53,LEN(J53)-住戸分類!$A$53)))</f>
        <v/>
      </c>
      <c r="BL57" s="778" t="str">
        <f>IF(J53="","",LEFT(J53,住戸分類!$A$53))</f>
        <v/>
      </c>
    </row>
    <row r="58" spans="3:64">
      <c r="C58" s="6"/>
      <c r="D58" s="6"/>
      <c r="E58" s="6"/>
      <c r="F58" s="6"/>
      <c r="G58" s="6"/>
      <c r="H58" s="6"/>
      <c r="I58" s="6"/>
      <c r="J58" s="6"/>
      <c r="K58" s="6"/>
      <c r="L58" s="6"/>
      <c r="M58" s="6"/>
      <c r="N58" s="6"/>
      <c r="O58" s="6"/>
      <c r="P58" s="6"/>
      <c r="Q58" s="6"/>
      <c r="R58" s="6"/>
      <c r="S58" s="6">
        <f t="shared" si="6"/>
        <v>54</v>
      </c>
      <c r="T58" s="772" t="str">
        <f t="shared" si="7"/>
        <v/>
      </c>
      <c r="U58" s="772" t="str">
        <f t="shared" si="8"/>
        <v/>
      </c>
      <c r="V58" s="772"/>
      <c r="W58" s="772" t="str">
        <f t="shared" si="3"/>
        <v/>
      </c>
      <c r="X58" s="772" t="str">
        <f t="shared" si="4"/>
        <v/>
      </c>
      <c r="Y58" s="6"/>
      <c r="Z58" s="1619"/>
      <c r="AA58" s="772" t="str">
        <f>IF(K8="","",VALUE(RIGHT(K8,LEN(K8)-住戸分類!$A$8)))</f>
        <v/>
      </c>
      <c r="AB58" s="778" t="str">
        <f>IF(K8="","",LEFT(K8,住戸分類!$A$8))</f>
        <v/>
      </c>
      <c r="AC58" s="772"/>
      <c r="AD58" s="1626"/>
      <c r="AE58" s="777" t="str">
        <f>IF(K13="","",VALUE(RIGHT(K13,LEN(K13)-住戸分類!$A$13)))</f>
        <v/>
      </c>
      <c r="AF58" s="778" t="str">
        <f>IF(K13="","",LEFT(K13,住戸分類!$A$13))</f>
        <v/>
      </c>
      <c r="AG58" s="772"/>
      <c r="AH58" s="1619"/>
      <c r="AI58" s="772" t="str">
        <f>IF(K18="","",VALUE(RIGHT(K18,LEN(K18)-住戸分類!$A$18)))</f>
        <v/>
      </c>
      <c r="AJ58" s="778" t="str">
        <f>IF(K18="","",LEFT(K18,住戸分類!$A$18))</f>
        <v/>
      </c>
      <c r="AK58" s="772"/>
      <c r="AL58" s="1619"/>
      <c r="AM58" s="777" t="str">
        <f>IF(K23="","",VALUE(RIGHT(K23,LEN(K23)-住戸分類!$A$23)))</f>
        <v/>
      </c>
      <c r="AN58" s="778" t="str">
        <f>IF(K23="","",LEFT(K23,住戸分類!$A$23))</f>
        <v/>
      </c>
      <c r="AO58" s="772"/>
      <c r="AP58" s="1619"/>
      <c r="AQ58" s="777" t="str">
        <f>IF(K28="","",VALUE(RIGHT(K28,LEN(K28)-住戸分類!$A$28)))</f>
        <v/>
      </c>
      <c r="AR58" s="778" t="str">
        <f>IF(K28="","",LEFT(K28,住戸分類!$A$28))</f>
        <v/>
      </c>
      <c r="AS58" s="772"/>
      <c r="AT58" s="1619"/>
      <c r="AU58" s="777" t="str">
        <f>IF(K33="","",VALUE(RIGHT(K33,LEN(K33)-住戸分類!$A$33)))</f>
        <v/>
      </c>
      <c r="AV58" s="778" t="str">
        <f>IF(K33="","",LEFT(K33,住戸分類!$A$33))</f>
        <v/>
      </c>
      <c r="AW58" s="772"/>
      <c r="AX58" s="1619"/>
      <c r="AY58" s="777" t="str">
        <f>IF(K38="","",VALUE(RIGHT(K38,LEN(K38)-住戸分類!$A$38)))</f>
        <v/>
      </c>
      <c r="AZ58" s="778" t="str">
        <f>IF(K38="","",LEFT(K38,住戸分類!$A$38))</f>
        <v/>
      </c>
      <c r="BA58" s="772"/>
      <c r="BB58" s="1619"/>
      <c r="BC58" s="777" t="str">
        <f>IF(K43="","",VALUE(RIGHT(K43,LEN(K43)-住戸分類!$A$43)))</f>
        <v/>
      </c>
      <c r="BD58" s="778" t="str">
        <f>IF(K43="","",LEFT(K43,住戸分類!$A$43))</f>
        <v/>
      </c>
      <c r="BE58" s="772"/>
      <c r="BF58" s="1619"/>
      <c r="BG58" s="777" t="str">
        <f>IF(K48="","",VALUE(RIGHT(K48,LEN(K48)-住戸分類!$A$48)))</f>
        <v/>
      </c>
      <c r="BH58" s="778" t="str">
        <f>IF(K48="","",LEFT(K48,住戸分類!$A$48))</f>
        <v/>
      </c>
      <c r="BI58" s="772"/>
      <c r="BJ58" s="1619"/>
      <c r="BK58" s="777" t="str">
        <f>IF(K53="","",VALUE(RIGHT(K53,LEN(K53)-住戸分類!$A$53)))</f>
        <v/>
      </c>
      <c r="BL58" s="778" t="str">
        <f>IF(K53="","",LEFT(K53,住戸分類!$A$53))</f>
        <v/>
      </c>
    </row>
    <row r="59" spans="3:64">
      <c r="C59" s="6"/>
      <c r="D59" s="6"/>
      <c r="E59" s="6"/>
      <c r="F59" s="6"/>
      <c r="G59" s="6"/>
      <c r="H59" s="6"/>
      <c r="I59" s="6"/>
      <c r="J59" s="6"/>
      <c r="K59" s="6"/>
      <c r="L59" s="6"/>
      <c r="M59" s="6"/>
      <c r="N59" s="6"/>
      <c r="O59" s="6"/>
      <c r="P59" s="6"/>
      <c r="Q59" s="6"/>
      <c r="R59" s="6"/>
      <c r="S59" s="6">
        <f t="shared" si="6"/>
        <v>55</v>
      </c>
      <c r="T59" s="772" t="str">
        <f t="shared" si="7"/>
        <v/>
      </c>
      <c r="U59" s="772" t="str">
        <f t="shared" si="8"/>
        <v/>
      </c>
      <c r="V59" s="772"/>
      <c r="W59" s="772" t="str">
        <f t="shared" si="3"/>
        <v/>
      </c>
      <c r="X59" s="772" t="str">
        <f t="shared" si="4"/>
        <v/>
      </c>
      <c r="Y59" s="6"/>
      <c r="Z59" s="1619"/>
      <c r="AA59" s="772" t="str">
        <f>IF(L8="","",VALUE(RIGHT(L8,LEN(L8)-住戸分類!$A$8)))</f>
        <v/>
      </c>
      <c r="AB59" s="778" t="str">
        <f>IF(L8="","",LEFT(L8,住戸分類!$A$8))</f>
        <v/>
      </c>
      <c r="AC59" s="772"/>
      <c r="AD59" s="1626"/>
      <c r="AE59" s="777" t="str">
        <f>IF(L13="","",VALUE(RIGHT(L13,LEN(L13)-住戸分類!$A$13)))</f>
        <v/>
      </c>
      <c r="AF59" s="778" t="str">
        <f>IF(L13="","",LEFT(L13,住戸分類!$A$13))</f>
        <v/>
      </c>
      <c r="AG59" s="772"/>
      <c r="AH59" s="1619"/>
      <c r="AI59" s="772" t="str">
        <f>IF(L18="","",VALUE(RIGHT(L18,LEN(L18)-住戸分類!$A$18)))</f>
        <v/>
      </c>
      <c r="AJ59" s="778" t="str">
        <f>IF(L18="","",LEFT(L18,住戸分類!$A$18))</f>
        <v/>
      </c>
      <c r="AK59" s="772"/>
      <c r="AL59" s="1619"/>
      <c r="AM59" s="777" t="str">
        <f>IF(L23="","",VALUE(RIGHT(L23,LEN(L23)-住戸分類!$A$23)))</f>
        <v/>
      </c>
      <c r="AN59" s="778" t="str">
        <f>IF(L23="","",LEFT(L23,住戸分類!$A$23))</f>
        <v/>
      </c>
      <c r="AO59" s="772"/>
      <c r="AP59" s="1619"/>
      <c r="AQ59" s="777" t="str">
        <f>IF(L28="","",VALUE(RIGHT(L28,LEN(L28)-住戸分類!$A$28)))</f>
        <v/>
      </c>
      <c r="AR59" s="778" t="str">
        <f>IF(L28="","",LEFT(L28,住戸分類!$A$28))</f>
        <v/>
      </c>
      <c r="AS59" s="772"/>
      <c r="AT59" s="1619"/>
      <c r="AU59" s="777" t="str">
        <f>IF(L33="","",VALUE(RIGHT(L33,LEN(L33)-住戸分類!$A$33)))</f>
        <v/>
      </c>
      <c r="AV59" s="778" t="str">
        <f>IF(L33="","",LEFT(L33,住戸分類!$A$33))</f>
        <v/>
      </c>
      <c r="AW59" s="772"/>
      <c r="AX59" s="1619"/>
      <c r="AY59" s="777" t="str">
        <f>IF(L38="","",VALUE(RIGHT(L38,LEN(L38)-住戸分類!$A$38)))</f>
        <v/>
      </c>
      <c r="AZ59" s="778" t="str">
        <f>IF(L38="","",LEFT(L38,住戸分類!$A$38))</f>
        <v/>
      </c>
      <c r="BA59" s="772"/>
      <c r="BB59" s="1619"/>
      <c r="BC59" s="777" t="str">
        <f>IF(L43="","",VALUE(RIGHT(L43,LEN(L43)-住戸分類!$A$43)))</f>
        <v/>
      </c>
      <c r="BD59" s="778" t="str">
        <f>IF(L43="","",LEFT(L43,住戸分類!$A$43))</f>
        <v/>
      </c>
      <c r="BE59" s="772"/>
      <c r="BF59" s="1619"/>
      <c r="BG59" s="777" t="str">
        <f>IF(L48="","",VALUE(RIGHT(L48,LEN(L48)-住戸分類!$A$48)))</f>
        <v/>
      </c>
      <c r="BH59" s="778" t="str">
        <f>IF(L48="","",LEFT(L48,住戸分類!$A$48))</f>
        <v/>
      </c>
      <c r="BI59" s="772"/>
      <c r="BJ59" s="1619"/>
      <c r="BK59" s="777" t="str">
        <f>IF(L53="","",VALUE(RIGHT(L53,LEN(L53)-住戸分類!$A$53)))</f>
        <v/>
      </c>
      <c r="BL59" s="778" t="str">
        <f>IF(L53="","",LEFT(L53,住戸分類!$A$53))</f>
        <v/>
      </c>
    </row>
    <row r="60" spans="3:64">
      <c r="C60" s="6"/>
      <c r="D60" s="6"/>
      <c r="E60" s="6"/>
      <c r="F60" s="6"/>
      <c r="G60" s="6"/>
      <c r="H60" s="6"/>
      <c r="I60" s="6"/>
      <c r="J60" s="6"/>
      <c r="K60" s="6"/>
      <c r="L60" s="6"/>
      <c r="M60" s="6"/>
      <c r="N60" s="6"/>
      <c r="O60" s="6"/>
      <c r="P60" s="6"/>
      <c r="Q60" s="6"/>
      <c r="R60" s="6"/>
      <c r="S60" s="6">
        <f t="shared" si="6"/>
        <v>56</v>
      </c>
      <c r="T60" s="772" t="str">
        <f t="shared" si="7"/>
        <v/>
      </c>
      <c r="U60" s="772" t="str">
        <f t="shared" si="8"/>
        <v/>
      </c>
      <c r="V60" s="772"/>
      <c r="W60" s="772" t="str">
        <f t="shared" si="3"/>
        <v/>
      </c>
      <c r="X60" s="772" t="str">
        <f t="shared" si="4"/>
        <v/>
      </c>
      <c r="Y60" s="6"/>
      <c r="Z60" s="1619"/>
      <c r="AA60" s="772" t="str">
        <f>IF(M8="","",VALUE(RIGHT(M8,LEN(M8)-住戸分類!$A$8)))</f>
        <v/>
      </c>
      <c r="AB60" s="778" t="str">
        <f>IF(M8="","",LEFT(M8,住戸分類!$A$8))</f>
        <v/>
      </c>
      <c r="AC60" s="772"/>
      <c r="AD60" s="1626"/>
      <c r="AE60" s="777" t="str">
        <f>IF(M13="","",VALUE(RIGHT(M13,LEN(M13)-住戸分類!$A$13)))</f>
        <v/>
      </c>
      <c r="AF60" s="778" t="str">
        <f>IF(M13="","",LEFT(M13,住戸分類!$A$13))</f>
        <v/>
      </c>
      <c r="AG60" s="772"/>
      <c r="AH60" s="1619"/>
      <c r="AI60" s="772" t="str">
        <f>IF(M18="","",VALUE(RIGHT(M18,LEN(M18)-住戸分類!$A$18)))</f>
        <v/>
      </c>
      <c r="AJ60" s="778" t="str">
        <f>IF(M18="","",LEFT(M18,住戸分類!$A$18))</f>
        <v/>
      </c>
      <c r="AK60" s="772"/>
      <c r="AL60" s="1619"/>
      <c r="AM60" s="777" t="str">
        <f>IF(M23="","",VALUE(RIGHT(M23,LEN(M23)-住戸分類!$A$23)))</f>
        <v/>
      </c>
      <c r="AN60" s="778" t="str">
        <f>IF(M23="","",LEFT(M23,住戸分類!$A$23))</f>
        <v/>
      </c>
      <c r="AO60" s="772"/>
      <c r="AP60" s="1619"/>
      <c r="AQ60" s="777" t="str">
        <f>IF(M28="","",VALUE(RIGHT(M28,LEN(M28)-住戸分類!$A$28)))</f>
        <v/>
      </c>
      <c r="AR60" s="778" t="str">
        <f>IF(M28="","",LEFT(M28,住戸分類!$A$28))</f>
        <v/>
      </c>
      <c r="AS60" s="772"/>
      <c r="AT60" s="1619"/>
      <c r="AU60" s="777" t="str">
        <f>IF(M33="","",VALUE(RIGHT(M33,LEN(M33)-住戸分類!$A$33)))</f>
        <v/>
      </c>
      <c r="AV60" s="778" t="str">
        <f>IF(M33="","",LEFT(M33,住戸分類!$A$33))</f>
        <v/>
      </c>
      <c r="AW60" s="772"/>
      <c r="AX60" s="1619"/>
      <c r="AY60" s="777" t="str">
        <f>IF(M38="","",VALUE(RIGHT(M38,LEN(M38)-住戸分類!$A$38)))</f>
        <v/>
      </c>
      <c r="AZ60" s="778" t="str">
        <f>IF(M38="","",LEFT(M38,住戸分類!$A$38))</f>
        <v/>
      </c>
      <c r="BA60" s="772"/>
      <c r="BB60" s="1619"/>
      <c r="BC60" s="777" t="str">
        <f>IF(M43="","",VALUE(RIGHT(M43,LEN(M43)-住戸分類!$A$43)))</f>
        <v/>
      </c>
      <c r="BD60" s="778" t="str">
        <f>IF(M43="","",LEFT(M43,住戸分類!$A$43))</f>
        <v/>
      </c>
      <c r="BE60" s="772"/>
      <c r="BF60" s="1619"/>
      <c r="BG60" s="777" t="str">
        <f>IF(M48="","",VALUE(RIGHT(M48,LEN(M48)-住戸分類!$A$48)))</f>
        <v/>
      </c>
      <c r="BH60" s="778" t="str">
        <f>IF(M48="","",LEFT(M48,住戸分類!$A$48))</f>
        <v/>
      </c>
      <c r="BI60" s="772"/>
      <c r="BJ60" s="1619"/>
      <c r="BK60" s="777" t="str">
        <f>IF(M53="","",VALUE(RIGHT(M53,LEN(M53)-住戸分類!$A$53)))</f>
        <v/>
      </c>
      <c r="BL60" s="778" t="str">
        <f>IF(M53="","",LEFT(M53,住戸分類!$A$53))</f>
        <v/>
      </c>
    </row>
    <row r="61" spans="3:64">
      <c r="C61" s="6"/>
      <c r="D61" s="6"/>
      <c r="E61" s="6"/>
      <c r="F61" s="6"/>
      <c r="G61" s="6"/>
      <c r="H61" s="6"/>
      <c r="I61" s="6"/>
      <c r="J61" s="6"/>
      <c r="K61" s="6"/>
      <c r="L61" s="6"/>
      <c r="M61" s="6"/>
      <c r="N61" s="6"/>
      <c r="O61" s="6"/>
      <c r="P61" s="6"/>
      <c r="Q61" s="6"/>
      <c r="R61" s="6"/>
      <c r="S61" s="6">
        <f t="shared" si="6"/>
        <v>57</v>
      </c>
      <c r="T61" s="772" t="str">
        <f t="shared" si="7"/>
        <v/>
      </c>
      <c r="U61" s="772" t="str">
        <f t="shared" si="8"/>
        <v/>
      </c>
      <c r="V61" s="772"/>
      <c r="W61" s="772" t="str">
        <f t="shared" si="3"/>
        <v/>
      </c>
      <c r="X61" s="772" t="str">
        <f t="shared" si="4"/>
        <v/>
      </c>
      <c r="Y61" s="6"/>
      <c r="Z61" s="1619"/>
      <c r="AA61" s="772" t="str">
        <f>IF(N8="","",VALUE(RIGHT(N8,LEN(N8)-住戸分類!$A$8)))</f>
        <v/>
      </c>
      <c r="AB61" s="778" t="str">
        <f>IF(N8="","",LEFT(N8,住戸分類!$A$8))</f>
        <v/>
      </c>
      <c r="AC61" s="772"/>
      <c r="AD61" s="1626"/>
      <c r="AE61" s="777" t="str">
        <f>IF(N13="","",VALUE(RIGHT(N13,LEN(N13)-住戸分類!$A$13)))</f>
        <v/>
      </c>
      <c r="AF61" s="778" t="str">
        <f>IF(N13="","",LEFT(N13,住戸分類!$A$13))</f>
        <v/>
      </c>
      <c r="AG61" s="772"/>
      <c r="AH61" s="1619"/>
      <c r="AI61" s="772" t="str">
        <f>IF(N18="","",VALUE(RIGHT(N18,LEN(N18)-住戸分類!$A$18)))</f>
        <v/>
      </c>
      <c r="AJ61" s="778" t="str">
        <f>IF(N18="","",LEFT(N18,住戸分類!$A$18))</f>
        <v/>
      </c>
      <c r="AK61" s="772"/>
      <c r="AL61" s="1619"/>
      <c r="AM61" s="777" t="str">
        <f>IF(N23="","",VALUE(RIGHT(N23,LEN(N23)-住戸分類!$A$23)))</f>
        <v/>
      </c>
      <c r="AN61" s="778" t="str">
        <f>IF(N23="","",LEFT(N23,住戸分類!$A$23))</f>
        <v/>
      </c>
      <c r="AO61" s="772"/>
      <c r="AP61" s="1619"/>
      <c r="AQ61" s="777" t="str">
        <f>IF(N28="","",VALUE(RIGHT(N28,LEN(N28)-住戸分類!$A$28)))</f>
        <v/>
      </c>
      <c r="AR61" s="778" t="str">
        <f>IF(N28="","",LEFT(N28,住戸分類!$A$28))</f>
        <v/>
      </c>
      <c r="AS61" s="772"/>
      <c r="AT61" s="1619"/>
      <c r="AU61" s="777" t="str">
        <f>IF(N33="","",VALUE(RIGHT(N33,LEN(N33)-住戸分類!$A$33)))</f>
        <v/>
      </c>
      <c r="AV61" s="778" t="str">
        <f>IF(N33="","",LEFT(N33,住戸分類!$A$33))</f>
        <v/>
      </c>
      <c r="AW61" s="772"/>
      <c r="AX61" s="1619"/>
      <c r="AY61" s="777" t="str">
        <f>IF(N38="","",VALUE(RIGHT(N38,LEN(N38)-住戸分類!$A$38)))</f>
        <v/>
      </c>
      <c r="AZ61" s="778" t="str">
        <f>IF(N38="","",LEFT(N38,住戸分類!$A$38))</f>
        <v/>
      </c>
      <c r="BA61" s="772"/>
      <c r="BB61" s="1619"/>
      <c r="BC61" s="777" t="str">
        <f>IF(N43="","",VALUE(RIGHT(N43,LEN(N43)-住戸分類!$A$43)))</f>
        <v/>
      </c>
      <c r="BD61" s="778" t="str">
        <f>IF(N43="","",LEFT(N43,住戸分類!$A$43))</f>
        <v/>
      </c>
      <c r="BE61" s="772"/>
      <c r="BF61" s="1619"/>
      <c r="BG61" s="777" t="str">
        <f>IF(N48="","",VALUE(RIGHT(N48,LEN(N48)-住戸分類!$A$48)))</f>
        <v/>
      </c>
      <c r="BH61" s="778" t="str">
        <f>IF(N48="","",LEFT(N48,住戸分類!$A$48))</f>
        <v/>
      </c>
      <c r="BI61" s="772"/>
      <c r="BJ61" s="1619"/>
      <c r="BK61" s="777" t="str">
        <f>IF(N53="","",VALUE(RIGHT(N53,LEN(N53)-住戸分類!$A$53)))</f>
        <v/>
      </c>
      <c r="BL61" s="778" t="str">
        <f>IF(N53="","",LEFT(N53,住戸分類!$A$53))</f>
        <v/>
      </c>
    </row>
    <row r="62" spans="3:64">
      <c r="C62" s="6"/>
      <c r="D62" s="6"/>
      <c r="E62" s="6"/>
      <c r="F62" s="6"/>
      <c r="G62" s="6"/>
      <c r="H62" s="6"/>
      <c r="I62" s="6"/>
      <c r="J62" s="6"/>
      <c r="K62" s="6"/>
      <c r="L62" s="6"/>
      <c r="M62" s="6"/>
      <c r="N62" s="6"/>
      <c r="O62" s="6"/>
      <c r="P62" s="6"/>
      <c r="Q62" s="6"/>
      <c r="R62" s="6"/>
      <c r="S62" s="6">
        <f t="shared" si="6"/>
        <v>58</v>
      </c>
      <c r="T62" s="772" t="str">
        <f t="shared" si="7"/>
        <v/>
      </c>
      <c r="U62" s="772" t="str">
        <f t="shared" si="8"/>
        <v/>
      </c>
      <c r="V62" s="772"/>
      <c r="W62" s="772" t="str">
        <f t="shared" si="3"/>
        <v/>
      </c>
      <c r="X62" s="772" t="str">
        <f t="shared" si="4"/>
        <v/>
      </c>
      <c r="Y62" s="6"/>
      <c r="Z62" s="1619"/>
      <c r="AA62" s="772" t="str">
        <f>IF(O8="","",VALUE(RIGHT(O8,LEN(O8)-住戸分類!$A$8)))</f>
        <v/>
      </c>
      <c r="AB62" s="778" t="str">
        <f>IF(O8="","",LEFT(O8,住戸分類!$A$8))</f>
        <v/>
      </c>
      <c r="AC62" s="772"/>
      <c r="AD62" s="1626"/>
      <c r="AE62" s="777" t="str">
        <f>IF(O13="","",VALUE(RIGHT(O13,LEN(O13)-住戸分類!$A$13)))</f>
        <v/>
      </c>
      <c r="AF62" s="778" t="str">
        <f>IF(O13="","",LEFT(O13,住戸分類!$A$13))</f>
        <v/>
      </c>
      <c r="AG62" s="772"/>
      <c r="AH62" s="1619"/>
      <c r="AI62" s="772" t="str">
        <f>IF(O18="","",VALUE(RIGHT(O18,LEN(O18)-住戸分類!$A$18)))</f>
        <v/>
      </c>
      <c r="AJ62" s="778" t="str">
        <f>IF(O18="","",LEFT(O18,住戸分類!$A$18))</f>
        <v/>
      </c>
      <c r="AK62" s="772"/>
      <c r="AL62" s="1619"/>
      <c r="AM62" s="777" t="str">
        <f>IF(O23="","",VALUE(RIGHT(O23,LEN(O23)-住戸分類!$A$23)))</f>
        <v/>
      </c>
      <c r="AN62" s="778" t="str">
        <f>IF(O23="","",LEFT(O23,住戸分類!$A$23))</f>
        <v/>
      </c>
      <c r="AO62" s="772"/>
      <c r="AP62" s="1619"/>
      <c r="AQ62" s="777" t="str">
        <f>IF(O28="","",VALUE(RIGHT(O28,LEN(O28)-住戸分類!$A$28)))</f>
        <v/>
      </c>
      <c r="AR62" s="778" t="str">
        <f>IF(O28="","",LEFT(O28,住戸分類!$A$28))</f>
        <v/>
      </c>
      <c r="AS62" s="772"/>
      <c r="AT62" s="1619"/>
      <c r="AU62" s="777" t="str">
        <f>IF(O33="","",VALUE(RIGHT(O33,LEN(O33)-住戸分類!$A$33)))</f>
        <v/>
      </c>
      <c r="AV62" s="778" t="str">
        <f>IF(O33="","",LEFT(O33,住戸分類!$A$33))</f>
        <v/>
      </c>
      <c r="AW62" s="772"/>
      <c r="AX62" s="1619"/>
      <c r="AY62" s="777" t="str">
        <f>IF(O38="","",VALUE(RIGHT(O38,LEN(O38)-住戸分類!$A$38)))</f>
        <v/>
      </c>
      <c r="AZ62" s="778" t="str">
        <f>IF(O38="","",LEFT(O38,住戸分類!$A$38))</f>
        <v/>
      </c>
      <c r="BA62" s="772"/>
      <c r="BB62" s="1619"/>
      <c r="BC62" s="777" t="str">
        <f>IF(O43="","",VALUE(RIGHT(O43,LEN(O43)-住戸分類!$A$43)))</f>
        <v/>
      </c>
      <c r="BD62" s="778" t="str">
        <f>IF(O43="","",LEFT(O43,住戸分類!$A$43))</f>
        <v/>
      </c>
      <c r="BE62" s="772"/>
      <c r="BF62" s="1619"/>
      <c r="BG62" s="777" t="str">
        <f>IF(O48="","",VALUE(RIGHT(O48,LEN(O48)-住戸分類!$A$48)))</f>
        <v/>
      </c>
      <c r="BH62" s="778" t="str">
        <f>IF(O48="","",LEFT(O48,住戸分類!$A$48))</f>
        <v/>
      </c>
      <c r="BI62" s="772"/>
      <c r="BJ62" s="1619"/>
      <c r="BK62" s="777" t="str">
        <f>IF(O53="","",VALUE(RIGHT(O53,LEN(O53)-住戸分類!$A$53)))</f>
        <v/>
      </c>
      <c r="BL62" s="778" t="str">
        <f>IF(O53="","",LEFT(O53,住戸分類!$A$53))</f>
        <v/>
      </c>
    </row>
    <row r="63" spans="3:64">
      <c r="C63" s="6"/>
      <c r="D63" s="6"/>
      <c r="E63" s="6"/>
      <c r="F63" s="6"/>
      <c r="G63" s="6"/>
      <c r="H63" s="6"/>
      <c r="I63" s="6"/>
      <c r="J63" s="6"/>
      <c r="K63" s="6"/>
      <c r="L63" s="6"/>
      <c r="M63" s="6"/>
      <c r="N63" s="6"/>
      <c r="O63" s="6"/>
      <c r="P63" s="6"/>
      <c r="Q63" s="6"/>
      <c r="R63" s="6"/>
      <c r="S63" s="6">
        <f t="shared" si="6"/>
        <v>59</v>
      </c>
      <c r="T63" s="772" t="str">
        <f t="shared" si="7"/>
        <v/>
      </c>
      <c r="U63" s="772" t="str">
        <f t="shared" si="8"/>
        <v/>
      </c>
      <c r="V63" s="772"/>
      <c r="W63" s="772" t="str">
        <f t="shared" si="3"/>
        <v/>
      </c>
      <c r="X63" s="772" t="str">
        <f t="shared" si="4"/>
        <v/>
      </c>
      <c r="Y63" s="6"/>
      <c r="Z63" s="1619"/>
      <c r="AA63" s="772" t="str">
        <f>IF(P8="","",VALUE(RIGHT(P8,LEN(P8)-住戸分類!$A$8)))</f>
        <v/>
      </c>
      <c r="AB63" s="778" t="str">
        <f>IF(P8="","",LEFT(P8,住戸分類!$A$8))</f>
        <v/>
      </c>
      <c r="AC63" s="772"/>
      <c r="AD63" s="1626"/>
      <c r="AE63" s="777" t="str">
        <f>IF(P13="","",VALUE(RIGHT(P13,LEN(P13)-住戸分類!$A$13)))</f>
        <v/>
      </c>
      <c r="AF63" s="778" t="str">
        <f>IF(P13="","",LEFT(P13,住戸分類!$A$13))</f>
        <v/>
      </c>
      <c r="AG63" s="772"/>
      <c r="AH63" s="1619"/>
      <c r="AI63" s="772" t="str">
        <f>IF(P18="","",VALUE(RIGHT(P18,LEN(P18)-住戸分類!$A$18)))</f>
        <v/>
      </c>
      <c r="AJ63" s="778" t="str">
        <f>IF(P18="","",LEFT(P18,住戸分類!$A$18))</f>
        <v/>
      </c>
      <c r="AK63" s="772"/>
      <c r="AL63" s="1619"/>
      <c r="AM63" s="777" t="str">
        <f>IF(P23="","",VALUE(RIGHT(P23,LEN(P23)-住戸分類!$A$23)))</f>
        <v/>
      </c>
      <c r="AN63" s="778" t="str">
        <f>IF(P23="","",LEFT(P23,住戸分類!$A$23))</f>
        <v/>
      </c>
      <c r="AO63" s="772"/>
      <c r="AP63" s="1619"/>
      <c r="AQ63" s="777" t="str">
        <f>IF(P28="","",VALUE(RIGHT(P28,LEN(P28)-住戸分類!$A$28)))</f>
        <v/>
      </c>
      <c r="AR63" s="778" t="str">
        <f>IF(P28="","",LEFT(P28,住戸分類!$A$28))</f>
        <v/>
      </c>
      <c r="AS63" s="772"/>
      <c r="AT63" s="1619"/>
      <c r="AU63" s="777" t="str">
        <f>IF(P33="","",VALUE(RIGHT(P33,LEN(P33)-住戸分類!$A$33)))</f>
        <v/>
      </c>
      <c r="AV63" s="778" t="str">
        <f>IF(P33="","",LEFT(P33,住戸分類!$A$33))</f>
        <v/>
      </c>
      <c r="AW63" s="772"/>
      <c r="AX63" s="1619"/>
      <c r="AY63" s="777" t="str">
        <f>IF(P38="","",VALUE(RIGHT(P38,LEN(P38)-住戸分類!$A$38)))</f>
        <v/>
      </c>
      <c r="AZ63" s="778" t="str">
        <f>IF(P38="","",LEFT(P38,住戸分類!$A$38))</f>
        <v/>
      </c>
      <c r="BA63" s="772"/>
      <c r="BB63" s="1619"/>
      <c r="BC63" s="777" t="str">
        <f>IF(P43="","",VALUE(RIGHT(P43,LEN(P43)-住戸分類!$A$43)))</f>
        <v/>
      </c>
      <c r="BD63" s="778" t="str">
        <f>IF(P43="","",LEFT(P43,住戸分類!$A$43))</f>
        <v/>
      </c>
      <c r="BE63" s="772"/>
      <c r="BF63" s="1619"/>
      <c r="BG63" s="777" t="str">
        <f>IF(P48="","",VALUE(RIGHT(P48,LEN(P48)-住戸分類!$A$48)))</f>
        <v/>
      </c>
      <c r="BH63" s="778" t="str">
        <f>IF(P48="","",LEFT(P48,住戸分類!$A$48))</f>
        <v/>
      </c>
      <c r="BI63" s="772"/>
      <c r="BJ63" s="1619"/>
      <c r="BK63" s="777" t="str">
        <f>IF(P53="","",VALUE(RIGHT(P53,LEN(P53)-住戸分類!$A$53)))</f>
        <v/>
      </c>
      <c r="BL63" s="778" t="str">
        <f>IF(P53="","",LEFT(P53,住戸分類!$A$53))</f>
        <v/>
      </c>
    </row>
    <row r="64" spans="3:64">
      <c r="C64" s="6"/>
      <c r="D64" s="6"/>
      <c r="E64" s="6"/>
      <c r="F64" s="6"/>
      <c r="G64" s="6"/>
      <c r="H64" s="6"/>
      <c r="I64" s="6"/>
      <c r="J64" s="6"/>
      <c r="K64" s="6"/>
      <c r="L64" s="6"/>
      <c r="M64" s="6"/>
      <c r="N64" s="6"/>
      <c r="O64" s="6"/>
      <c r="P64" s="6"/>
      <c r="Q64" s="6"/>
      <c r="R64" s="6"/>
      <c r="S64" s="6">
        <f t="shared" si="6"/>
        <v>60</v>
      </c>
      <c r="T64" s="772" t="str">
        <f t="shared" si="7"/>
        <v/>
      </c>
      <c r="U64" s="772" t="str">
        <f t="shared" si="8"/>
        <v/>
      </c>
      <c r="V64" s="772"/>
      <c r="W64" s="772" t="str">
        <f t="shared" si="3"/>
        <v/>
      </c>
      <c r="X64" s="772" t="str">
        <f t="shared" si="4"/>
        <v/>
      </c>
      <c r="Y64" s="6"/>
      <c r="Z64" s="1620"/>
      <c r="AA64" s="781" t="str">
        <f>IF(Q8="","",VALUE(RIGHT(Q8,LEN(Q8)-住戸分類!$A$8)))</f>
        <v/>
      </c>
      <c r="AB64" s="780" t="str">
        <f>IF(Q8="","",LEFT(Q8,住戸分類!$A$8))</f>
        <v/>
      </c>
      <c r="AC64" s="772"/>
      <c r="AD64" s="2058"/>
      <c r="AE64" s="779" t="str">
        <f>IF(Q13="","",VALUE(RIGHT(Q13,LEN(Q13)-住戸分類!$A$13)))</f>
        <v/>
      </c>
      <c r="AF64" s="780" t="str">
        <f>IF(Q13="","",LEFT(Q13,住戸分類!$A$13))</f>
        <v/>
      </c>
      <c r="AG64" s="772"/>
      <c r="AH64" s="1619"/>
      <c r="AI64" s="772" t="str">
        <f>IF(Q18="","",VALUE(RIGHT(Q18,LEN(Q18)-住戸分類!$A$18)))</f>
        <v/>
      </c>
      <c r="AJ64" s="778" t="str">
        <f>IF(Q18="","",LEFT(Q18,住戸分類!$A$18))</f>
        <v/>
      </c>
      <c r="AK64" s="772"/>
      <c r="AL64" s="1620"/>
      <c r="AM64" s="779" t="str">
        <f>IF(Q23="","",VALUE(RIGHT(Q23,LEN(Q23)-住戸分類!$A$23)))</f>
        <v/>
      </c>
      <c r="AN64" s="780" t="str">
        <f>IF(Q23="","",LEFT(Q23,住戸分類!$A$23))</f>
        <v/>
      </c>
      <c r="AO64" s="772"/>
      <c r="AP64" s="1620"/>
      <c r="AQ64" s="779" t="str">
        <f>IF(Q28="","",VALUE(RIGHT(Q28,LEN(Q28)-住戸分類!$A$28)))</f>
        <v/>
      </c>
      <c r="AR64" s="780" t="str">
        <f>IF(Q28="","",LEFT(Q28,住戸分類!$A$28))</f>
        <v/>
      </c>
      <c r="AS64" s="772"/>
      <c r="AT64" s="1620"/>
      <c r="AU64" s="777" t="str">
        <f>IF(Q33="","",VALUE(RIGHT(Q33,LEN(Q33)-住戸分類!$A$33)))</f>
        <v/>
      </c>
      <c r="AV64" s="778" t="str">
        <f>IF(Q33="","",LEFT(Q33,住戸分類!$A$33))</f>
        <v/>
      </c>
      <c r="AW64" s="772"/>
      <c r="AX64" s="1620"/>
      <c r="AY64" s="779" t="str">
        <f>IF(Q38="","",VALUE(RIGHT(Q38,LEN(Q38)-住戸分類!$A$38)))</f>
        <v/>
      </c>
      <c r="AZ64" s="780" t="str">
        <f>IF(Q38="","",LEFT(Q38,住戸分類!$A$38))</f>
        <v/>
      </c>
      <c r="BA64" s="772"/>
      <c r="BB64" s="1620"/>
      <c r="BC64" s="779" t="str">
        <f>IF(Q43="","",VALUE(RIGHT(Q43,LEN(Q43)-住戸分類!$A$43)))</f>
        <v/>
      </c>
      <c r="BD64" s="780" t="str">
        <f>IF(Q43="","",LEFT(Q43,住戸分類!$A$43))</f>
        <v/>
      </c>
      <c r="BE64" s="772"/>
      <c r="BF64" s="1620"/>
      <c r="BG64" s="779" t="str">
        <f>IF(Q48="","",VALUE(RIGHT(Q48,LEN(Q48)-住戸分類!$A$48)))</f>
        <v/>
      </c>
      <c r="BH64" s="780" t="str">
        <f>IF(Q48="","",LEFT(Q48,住戸分類!$A$48))</f>
        <v/>
      </c>
      <c r="BI64" s="772"/>
      <c r="BJ64" s="1620"/>
      <c r="BK64" s="779" t="str">
        <f>IF(Q53="","",VALUE(RIGHT(Q53,LEN(Q53)-住戸分類!$A$53)))</f>
        <v/>
      </c>
      <c r="BL64" s="780" t="str">
        <f>IF(Q53="","",LEFT(Q53,住戸分類!$A$53))</f>
        <v/>
      </c>
    </row>
    <row r="65" spans="3:64">
      <c r="C65" s="6"/>
      <c r="D65" s="6"/>
      <c r="E65" s="6"/>
      <c r="F65" s="6"/>
      <c r="G65" s="6"/>
      <c r="H65" s="6"/>
      <c r="I65" s="6"/>
      <c r="J65" s="6"/>
      <c r="K65" s="6"/>
      <c r="L65" s="6"/>
      <c r="M65" s="6"/>
      <c r="N65" s="6"/>
      <c r="O65" s="6"/>
      <c r="P65" s="6"/>
      <c r="Q65" s="6"/>
      <c r="R65" s="6"/>
      <c r="S65" s="6">
        <f t="shared" si="6"/>
        <v>61</v>
      </c>
      <c r="T65" s="772" t="str">
        <f t="shared" si="7"/>
        <v/>
      </c>
      <c r="U65" s="772" t="str">
        <f t="shared" si="8"/>
        <v/>
      </c>
      <c r="V65" s="772"/>
      <c r="W65" s="772" t="str">
        <f t="shared" si="3"/>
        <v/>
      </c>
      <c r="X65" s="772" t="str">
        <f t="shared" si="4"/>
        <v/>
      </c>
      <c r="Y65" s="6"/>
      <c r="Z65" s="782">
        <f>Z50+1</f>
        <v>5</v>
      </c>
      <c r="AA65" s="775" t="str">
        <f>IF(C9="","",VALUE(RIGHT(C9,LEN(C9)-住戸分類!$A$9)))</f>
        <v/>
      </c>
      <c r="AB65" s="774" t="str">
        <f>IF(C9="","",LEFT(C9,住戸分類!$A$9))</f>
        <v/>
      </c>
      <c r="AC65" s="772"/>
      <c r="AD65" s="782">
        <v>10</v>
      </c>
      <c r="AE65" s="42" t="str">
        <f>IF(C14="","",VALUE(RIGHT(C14,LEN(C14)-住戸分類!$A$14)))</f>
        <v/>
      </c>
      <c r="AF65" s="774" t="str">
        <f>IF(C14="","",LEFT(C14,住戸分類!$A$14))</f>
        <v/>
      </c>
      <c r="AG65" s="772"/>
      <c r="AH65" s="782">
        <v>15</v>
      </c>
      <c r="AI65" s="775" t="str">
        <f>IF(C19="","",VALUE(RIGHT(C19,LEN(C19)-住戸分類!$A$19)))</f>
        <v/>
      </c>
      <c r="AJ65" s="774" t="str">
        <f>IF(C19="","",LEFT(C19,住戸分類!$A$19))</f>
        <v/>
      </c>
      <c r="AK65" s="772"/>
      <c r="AL65" s="776">
        <v>20</v>
      </c>
      <c r="AM65" s="772" t="str">
        <f>IF(C24="","",VALUE(RIGHT(C24,LEN(C24)-住戸分類!$A$24)))</f>
        <v/>
      </c>
      <c r="AN65" s="778" t="str">
        <f>IF(C24="","",LEFT(C24,住戸分類!$A$24))</f>
        <v/>
      </c>
      <c r="AO65" s="772"/>
      <c r="AP65" s="776">
        <v>25</v>
      </c>
      <c r="AQ65" s="42" t="str">
        <f>IF(C29="","",VALUE(RIGHT(C29,LEN(C29)-住戸分類!$A$29)))</f>
        <v/>
      </c>
      <c r="AR65" s="774" t="str">
        <f>IF(C29="","",LEFT(C29,住戸分類!$A$29))</f>
        <v/>
      </c>
      <c r="AS65" s="772"/>
      <c r="AT65" s="776">
        <v>30</v>
      </c>
      <c r="AU65" s="42" t="str">
        <f>IF(C34="","",VALUE(RIGHT(C34,LEN(C34)-住戸分類!$A$34)))</f>
        <v/>
      </c>
      <c r="AV65" s="774" t="str">
        <f>IF(C34="","",LEFT(C34,住戸分類!$A$34))</f>
        <v/>
      </c>
      <c r="AW65" s="772"/>
      <c r="AX65" s="776">
        <v>35</v>
      </c>
      <c r="AY65" s="42" t="str">
        <f>IF(C39="","",VALUE(RIGHT(C39,LEN(C39)-住戸分類!$A$39)))</f>
        <v/>
      </c>
      <c r="AZ65" s="774" t="str">
        <f>IF(C39="","",LEFT(C39,住戸分類!$A$39))</f>
        <v/>
      </c>
      <c r="BA65" s="772"/>
      <c r="BB65" s="776">
        <v>40</v>
      </c>
      <c r="BC65" s="42" t="str">
        <f>IF(C44="","",VALUE(RIGHT(C44,LEN(C44)-住戸分類!$A$44)))</f>
        <v/>
      </c>
      <c r="BD65" s="774" t="str">
        <f>IF(C44="","",LEFT(C44,住戸分類!$A$44))</f>
        <v/>
      </c>
      <c r="BE65" s="772"/>
      <c r="BF65" s="776">
        <v>45</v>
      </c>
      <c r="BG65" s="42" t="str">
        <f>IF(C49="","",VALUE(RIGHT(C49,LEN(C49)-住戸分類!$A$49)))</f>
        <v/>
      </c>
      <c r="BH65" s="774" t="str">
        <f>IF(C49="","",LEFT(C49,住戸分類!$A$49))</f>
        <v/>
      </c>
      <c r="BI65" s="772"/>
      <c r="BJ65" s="776">
        <v>50</v>
      </c>
      <c r="BK65" s="42" t="str">
        <f>IF(C54="","",VALUE(RIGHT(C54,LEN(C54)-住戸分類!$A$54)))</f>
        <v/>
      </c>
      <c r="BL65" s="774" t="str">
        <f>IF(C54="","",LEFT(C54,住戸分類!$A$54))</f>
        <v/>
      </c>
    </row>
    <row r="66" spans="3:64">
      <c r="C66" s="6"/>
      <c r="D66" s="6"/>
      <c r="E66" s="6"/>
      <c r="F66" s="6"/>
      <c r="G66" s="6"/>
      <c r="H66" s="6"/>
      <c r="I66" s="6"/>
      <c r="J66" s="6"/>
      <c r="K66" s="6"/>
      <c r="L66" s="6"/>
      <c r="M66" s="6"/>
      <c r="N66" s="6"/>
      <c r="O66" s="6"/>
      <c r="P66" s="6"/>
      <c r="Q66" s="6"/>
      <c r="R66" s="6"/>
      <c r="S66" s="6">
        <f t="shared" si="6"/>
        <v>62</v>
      </c>
      <c r="T66" s="772" t="str">
        <f t="shared" si="7"/>
        <v/>
      </c>
      <c r="U66" s="772" t="str">
        <f t="shared" si="8"/>
        <v/>
      </c>
      <c r="V66" s="772"/>
      <c r="W66" s="772" t="str">
        <f t="shared" si="3"/>
        <v/>
      </c>
      <c r="X66" s="772" t="str">
        <f t="shared" si="4"/>
        <v/>
      </c>
      <c r="Y66" s="6"/>
      <c r="Z66" s="1619">
        <f>住戸分類!B9</f>
        <v>0</v>
      </c>
      <c r="AA66" s="772" t="str">
        <f>IF(D9="","",VALUE(RIGHT(D9,LEN(D9)-住戸分類!$A$9)))</f>
        <v/>
      </c>
      <c r="AB66" s="778" t="str">
        <f>IF(D9="","",LEFT(D9,住戸分類!$A$9))</f>
        <v/>
      </c>
      <c r="AC66" s="772"/>
      <c r="AD66" s="1626">
        <f>住戸分類!B14</f>
        <v>0</v>
      </c>
      <c r="AE66" s="777" t="str">
        <f>IF(D14="","",VALUE(RIGHT(D14,LEN(D14)-住戸分類!$A$14)))</f>
        <v/>
      </c>
      <c r="AF66" s="778" t="str">
        <f>IF(D14="","",LEFT(D14,住戸分類!$A$14))</f>
        <v/>
      </c>
      <c r="AG66" s="772"/>
      <c r="AH66" s="1619">
        <f>住戸分類!B19</f>
        <v>0</v>
      </c>
      <c r="AI66" s="772" t="str">
        <f>IF(D19="","",VALUE(RIGHT(D19,LEN(D19)-住戸分類!$A$19)))</f>
        <v/>
      </c>
      <c r="AJ66" s="778" t="str">
        <f>IF(D19="","",LEFT(D19,住戸分類!$A$19))</f>
        <v/>
      </c>
      <c r="AK66" s="772"/>
      <c r="AL66" s="1618">
        <f>住戸分類!B24</f>
        <v>0</v>
      </c>
      <c r="AM66" s="772" t="str">
        <f>IF(D24="","",VALUE(RIGHT(D24,LEN(D24)-住戸分類!$A$24)))</f>
        <v/>
      </c>
      <c r="AN66" s="778" t="str">
        <f>IF(D24="","",LEFT(D24,住戸分類!$A$24))</f>
        <v/>
      </c>
      <c r="AO66" s="772"/>
      <c r="AP66" s="1618">
        <f>住戸分類!B29</f>
        <v>0</v>
      </c>
      <c r="AQ66" s="777" t="str">
        <f>IF(D29="","",VALUE(RIGHT(D29,LEN(D29)-住戸分類!$A$29)))</f>
        <v/>
      </c>
      <c r="AR66" s="778" t="str">
        <f>IF(D29="","",LEFT(D29,住戸分類!$A$29))</f>
        <v/>
      </c>
      <c r="AS66" s="772"/>
      <c r="AT66" s="1618">
        <f>住戸分類!B34</f>
        <v>0</v>
      </c>
      <c r="AU66" s="777" t="str">
        <f>IF(D34="","",VALUE(RIGHT(D34,LEN(D34)-住戸分類!$A$34)))</f>
        <v/>
      </c>
      <c r="AV66" s="778" t="str">
        <f>IF(D34="","",LEFT(D34,住戸分類!$A$34))</f>
        <v/>
      </c>
      <c r="AW66" s="772"/>
      <c r="AX66" s="1618">
        <f>住戸分類!B39</f>
        <v>0</v>
      </c>
      <c r="AY66" s="777" t="str">
        <f>IF(D39="","",VALUE(RIGHT(D39,LEN(D39)-住戸分類!$A$39)))</f>
        <v/>
      </c>
      <c r="AZ66" s="778" t="str">
        <f>IF(D39="","",LEFT(D39,住戸分類!$A$39))</f>
        <v/>
      </c>
      <c r="BA66" s="772"/>
      <c r="BB66" s="1618">
        <f>住戸分類!B44</f>
        <v>0</v>
      </c>
      <c r="BC66" s="777" t="str">
        <f>IF(D44="","",VALUE(RIGHT(D44,LEN(D44)-住戸分類!$A$44)))</f>
        <v/>
      </c>
      <c r="BD66" s="778" t="str">
        <f>IF(D44="","",LEFT(D44,住戸分類!$A$44))</f>
        <v/>
      </c>
      <c r="BE66" s="772"/>
      <c r="BF66" s="1618">
        <f>住戸分類!B49</f>
        <v>0</v>
      </c>
      <c r="BG66" s="777" t="str">
        <f>IF(D49="","",VALUE(RIGHT(D49,LEN(D49)-住戸分類!$A$49)))</f>
        <v/>
      </c>
      <c r="BH66" s="778" t="str">
        <f>IF(D49="","",LEFT(D49,住戸分類!$A$49))</f>
        <v/>
      </c>
      <c r="BI66" s="772"/>
      <c r="BJ66" s="1618">
        <f>住戸分類!B54</f>
        <v>0</v>
      </c>
      <c r="BK66" s="777" t="str">
        <f>IF(D54="","",VALUE(RIGHT(D54,LEN(D54)-住戸分類!$A$54)))</f>
        <v/>
      </c>
      <c r="BL66" s="778" t="str">
        <f>IF(D54="","",LEFT(D54,住戸分類!$A$54))</f>
        <v/>
      </c>
    </row>
    <row r="67" spans="3:64">
      <c r="C67" s="6"/>
      <c r="D67" s="6"/>
      <c r="E67" s="6"/>
      <c r="F67" s="6"/>
      <c r="G67" s="6"/>
      <c r="H67" s="6"/>
      <c r="I67" s="6"/>
      <c r="J67" s="6"/>
      <c r="K67" s="6"/>
      <c r="L67" s="6"/>
      <c r="M67" s="6"/>
      <c r="N67" s="6"/>
      <c r="O67" s="6"/>
      <c r="P67" s="6"/>
      <c r="Q67" s="6"/>
      <c r="R67" s="6"/>
      <c r="S67" s="6">
        <f t="shared" si="6"/>
        <v>63</v>
      </c>
      <c r="T67" s="772" t="str">
        <f t="shared" si="7"/>
        <v/>
      </c>
      <c r="U67" s="772" t="str">
        <f t="shared" si="8"/>
        <v/>
      </c>
      <c r="V67" s="772"/>
      <c r="W67" s="772" t="str">
        <f t="shared" si="3"/>
        <v/>
      </c>
      <c r="X67" s="772" t="str">
        <f t="shared" si="4"/>
        <v/>
      </c>
      <c r="Y67" s="6"/>
      <c r="Z67" s="1619"/>
      <c r="AA67" s="772" t="str">
        <f>IF(E9="","",VALUE(RIGHT(E9,LEN(E9)-住戸分類!$A$9)))</f>
        <v/>
      </c>
      <c r="AB67" s="778" t="str">
        <f>IF(E9="","",LEFT(E9,住戸分類!$A$9))</f>
        <v/>
      </c>
      <c r="AC67" s="772"/>
      <c r="AD67" s="1626"/>
      <c r="AE67" s="777" t="str">
        <f>IF(E14="","",VALUE(RIGHT(E14,LEN(E14)-住戸分類!$A$14)))</f>
        <v/>
      </c>
      <c r="AF67" s="778" t="str">
        <f>IF(E14="","",LEFT(E14,住戸分類!$A$14))</f>
        <v/>
      </c>
      <c r="AG67" s="772"/>
      <c r="AH67" s="1619"/>
      <c r="AI67" s="772" t="str">
        <f>IF(E19="","",VALUE(RIGHT(E19,LEN(E19)-住戸分類!$A$19)))</f>
        <v/>
      </c>
      <c r="AJ67" s="778" t="str">
        <f>IF(E19="","",LEFT(E19,住戸分類!$A$19))</f>
        <v/>
      </c>
      <c r="AK67" s="772"/>
      <c r="AL67" s="1619"/>
      <c r="AM67" s="772" t="str">
        <f>IF(E24="","",VALUE(RIGHT(E24,LEN(E24)-住戸分類!$A$24)))</f>
        <v/>
      </c>
      <c r="AN67" s="778" t="str">
        <f>IF(E24="","",LEFT(E24,住戸分類!$A$24))</f>
        <v/>
      </c>
      <c r="AO67" s="772"/>
      <c r="AP67" s="1619"/>
      <c r="AQ67" s="777" t="str">
        <f>IF(E29="","",VALUE(RIGHT(E29,LEN(E29)-住戸分類!$A$29)))</f>
        <v/>
      </c>
      <c r="AR67" s="778" t="str">
        <f>IF(E29="","",LEFT(E29,住戸分類!$A$29))</f>
        <v/>
      </c>
      <c r="AS67" s="772"/>
      <c r="AT67" s="1619"/>
      <c r="AU67" s="777" t="str">
        <f>IF(E34="","",VALUE(RIGHT(E34,LEN(E34)-住戸分類!$A$34)))</f>
        <v/>
      </c>
      <c r="AV67" s="778" t="str">
        <f>IF(E34="","",LEFT(E34,住戸分類!$A$34))</f>
        <v/>
      </c>
      <c r="AW67" s="772"/>
      <c r="AX67" s="1619"/>
      <c r="AY67" s="777" t="str">
        <f>IF(E39="","",VALUE(RIGHT(E39,LEN(E39)-住戸分類!$A$39)))</f>
        <v/>
      </c>
      <c r="AZ67" s="778" t="str">
        <f>IF(E39="","",LEFT(E39,住戸分類!$A$39))</f>
        <v/>
      </c>
      <c r="BA67" s="772"/>
      <c r="BB67" s="1619"/>
      <c r="BC67" s="777" t="str">
        <f>IF(E44="","",VALUE(RIGHT(E44,LEN(E44)-住戸分類!$A$44)))</f>
        <v/>
      </c>
      <c r="BD67" s="778" t="str">
        <f>IF(E44="","",LEFT(E44,住戸分類!$A$44))</f>
        <v/>
      </c>
      <c r="BE67" s="772"/>
      <c r="BF67" s="1619"/>
      <c r="BG67" s="777" t="str">
        <f>IF(E49="","",VALUE(RIGHT(E49,LEN(E49)-住戸分類!$A$49)))</f>
        <v/>
      </c>
      <c r="BH67" s="778" t="str">
        <f>IF(E49="","",LEFT(E49,住戸分類!$A$49))</f>
        <v/>
      </c>
      <c r="BI67" s="772"/>
      <c r="BJ67" s="1619"/>
      <c r="BK67" s="777" t="str">
        <f>IF(E54="","",VALUE(RIGHT(E54,LEN(E54)-住戸分類!$A$54)))</f>
        <v/>
      </c>
      <c r="BL67" s="778" t="str">
        <f>IF(E54="","",LEFT(E54,住戸分類!$A$54))</f>
        <v/>
      </c>
    </row>
    <row r="68" spans="3:64">
      <c r="C68" s="6"/>
      <c r="D68" s="6"/>
      <c r="E68" s="6"/>
      <c r="F68" s="6"/>
      <c r="G68" s="6"/>
      <c r="H68" s="6"/>
      <c r="I68" s="6"/>
      <c r="J68" s="6"/>
      <c r="K68" s="6"/>
      <c r="L68" s="6"/>
      <c r="M68" s="6"/>
      <c r="N68" s="6"/>
      <c r="O68" s="6"/>
      <c r="P68" s="6"/>
      <c r="Q68" s="6"/>
      <c r="R68" s="6"/>
      <c r="S68" s="6">
        <f t="shared" si="6"/>
        <v>64</v>
      </c>
      <c r="T68" s="772" t="str">
        <f t="shared" si="7"/>
        <v/>
      </c>
      <c r="U68" s="772" t="str">
        <f t="shared" si="8"/>
        <v/>
      </c>
      <c r="V68" s="772"/>
      <c r="W68" s="772" t="str">
        <f t="shared" si="3"/>
        <v/>
      </c>
      <c r="X68" s="772" t="str">
        <f t="shared" si="4"/>
        <v/>
      </c>
      <c r="Y68" s="6"/>
      <c r="Z68" s="1619"/>
      <c r="AA68" s="772" t="str">
        <f>IF(F9="","",VALUE(RIGHT(F9,LEN(F9)-住戸分類!$A$9)))</f>
        <v/>
      </c>
      <c r="AB68" s="778" t="str">
        <f>IF(F9="","",LEFT(F9,住戸分類!$A$9))</f>
        <v/>
      </c>
      <c r="AC68" s="772"/>
      <c r="AD68" s="1626"/>
      <c r="AE68" s="777" t="str">
        <f>IF(F14="","",VALUE(RIGHT(F14,LEN(F14)-住戸分類!$A$14)))</f>
        <v/>
      </c>
      <c r="AF68" s="778" t="str">
        <f>IF(F14="","",LEFT(F14,住戸分類!$A$14))</f>
        <v/>
      </c>
      <c r="AG68" s="772"/>
      <c r="AH68" s="1619"/>
      <c r="AI68" s="772" t="str">
        <f>IF(F19="","",VALUE(RIGHT(F19,LEN(F19)-住戸分類!$A$19)))</f>
        <v/>
      </c>
      <c r="AJ68" s="778" t="str">
        <f>IF(F19="","",LEFT(F19,住戸分類!$A$19))</f>
        <v/>
      </c>
      <c r="AK68" s="772"/>
      <c r="AL68" s="1619"/>
      <c r="AM68" s="772" t="str">
        <f>IF(F24="","",VALUE(RIGHT(F24,LEN(F24)-住戸分類!$A$24)))</f>
        <v/>
      </c>
      <c r="AN68" s="778" t="str">
        <f>IF(F24="","",LEFT(F24,住戸分類!$A$24))</f>
        <v/>
      </c>
      <c r="AO68" s="772"/>
      <c r="AP68" s="1619"/>
      <c r="AQ68" s="777" t="str">
        <f>IF(F29="","",VALUE(RIGHT(F29,LEN(F29)-住戸分類!$A$29)))</f>
        <v/>
      </c>
      <c r="AR68" s="778" t="str">
        <f>IF(F29="","",LEFT(F29,住戸分類!$A$29))</f>
        <v/>
      </c>
      <c r="AS68" s="772"/>
      <c r="AT68" s="1619"/>
      <c r="AU68" s="777" t="str">
        <f>IF(F34="","",VALUE(RIGHT(F34,LEN(F34)-住戸分類!$A$34)))</f>
        <v/>
      </c>
      <c r="AV68" s="778" t="str">
        <f>IF(F34="","",LEFT(F34,住戸分類!$A$34))</f>
        <v/>
      </c>
      <c r="AW68" s="772"/>
      <c r="AX68" s="1619"/>
      <c r="AY68" s="777" t="str">
        <f>IF(F39="","",VALUE(RIGHT(F39,LEN(F39)-住戸分類!$A$39)))</f>
        <v/>
      </c>
      <c r="AZ68" s="778" t="str">
        <f>IF(F39="","",LEFT(F39,住戸分類!$A$39))</f>
        <v/>
      </c>
      <c r="BA68" s="772"/>
      <c r="BB68" s="1619"/>
      <c r="BC68" s="777" t="str">
        <f>IF(F44="","",VALUE(RIGHT(F44,LEN(F44)-住戸分類!$A$44)))</f>
        <v/>
      </c>
      <c r="BD68" s="778" t="str">
        <f>IF(F44="","",LEFT(F44,住戸分類!$A$44))</f>
        <v/>
      </c>
      <c r="BE68" s="772"/>
      <c r="BF68" s="1619"/>
      <c r="BG68" s="777" t="str">
        <f>IF(F49="","",VALUE(RIGHT(F49,LEN(F49)-住戸分類!$A$49)))</f>
        <v/>
      </c>
      <c r="BH68" s="778" t="str">
        <f>IF(F49="","",LEFT(F49,住戸分類!$A$49))</f>
        <v/>
      </c>
      <c r="BI68" s="772"/>
      <c r="BJ68" s="1619"/>
      <c r="BK68" s="777" t="str">
        <f>IF(F54="","",VALUE(RIGHT(F54,LEN(F54)-住戸分類!$A$54)))</f>
        <v/>
      </c>
      <c r="BL68" s="778" t="str">
        <f>IF(F54="","",LEFT(F54,住戸分類!$A$54))</f>
        <v/>
      </c>
    </row>
    <row r="69" spans="3:64">
      <c r="C69" s="6"/>
      <c r="D69" s="6"/>
      <c r="E69" s="6"/>
      <c r="F69" s="6"/>
      <c r="G69" s="6"/>
      <c r="H69" s="6"/>
      <c r="I69" s="6"/>
      <c r="J69" s="6"/>
      <c r="K69" s="6"/>
      <c r="L69" s="6"/>
      <c r="M69" s="6"/>
      <c r="N69" s="6"/>
      <c r="O69" s="6"/>
      <c r="P69" s="6"/>
      <c r="Q69" s="6"/>
      <c r="R69" s="6"/>
      <c r="S69" s="6">
        <f t="shared" si="6"/>
        <v>65</v>
      </c>
      <c r="T69" s="772" t="str">
        <f t="shared" si="7"/>
        <v/>
      </c>
      <c r="U69" s="772" t="str">
        <f t="shared" si="8"/>
        <v/>
      </c>
      <c r="V69" s="772"/>
      <c r="W69" s="772" t="str">
        <f t="shared" si="3"/>
        <v/>
      </c>
      <c r="X69" s="772" t="str">
        <f t="shared" si="4"/>
        <v/>
      </c>
      <c r="Y69" s="6"/>
      <c r="Z69" s="1619"/>
      <c r="AA69" s="772" t="str">
        <f>IF(G9="","",VALUE(RIGHT(G9,LEN(G9)-住戸分類!$A$9)))</f>
        <v/>
      </c>
      <c r="AB69" s="778" t="str">
        <f>IF(G9="","",LEFT(G9,住戸分類!$A$9))</f>
        <v/>
      </c>
      <c r="AC69" s="772"/>
      <c r="AD69" s="1626"/>
      <c r="AE69" s="777" t="str">
        <f>IF(G14="","",VALUE(RIGHT(G14,LEN(G14)-住戸分類!$A$14)))</f>
        <v/>
      </c>
      <c r="AF69" s="778" t="str">
        <f>IF(G14="","",LEFT(G14,住戸分類!$A$14))</f>
        <v/>
      </c>
      <c r="AG69" s="772"/>
      <c r="AH69" s="1619"/>
      <c r="AI69" s="772" t="str">
        <f>IF(G19="","",VALUE(RIGHT(G19,LEN(G19)-住戸分類!$A$19)))</f>
        <v/>
      </c>
      <c r="AJ69" s="778" t="str">
        <f>IF(G19="","",LEFT(G19,住戸分類!$A$19))</f>
        <v/>
      </c>
      <c r="AK69" s="772"/>
      <c r="AL69" s="1619"/>
      <c r="AM69" s="772" t="str">
        <f>IF(G24="","",VALUE(RIGHT(G24,LEN(G24)-住戸分類!$A$24)))</f>
        <v/>
      </c>
      <c r="AN69" s="778" t="str">
        <f>IF(G24="","",LEFT(G24,住戸分類!$A$24))</f>
        <v/>
      </c>
      <c r="AO69" s="772"/>
      <c r="AP69" s="1619"/>
      <c r="AQ69" s="777" t="str">
        <f>IF(G29="","",VALUE(RIGHT(G29,LEN(G29)-住戸分類!$A$29)))</f>
        <v/>
      </c>
      <c r="AR69" s="778" t="str">
        <f>IF(G29="","",LEFT(G29,住戸分類!$A$29))</f>
        <v/>
      </c>
      <c r="AS69" s="772"/>
      <c r="AT69" s="1619"/>
      <c r="AU69" s="777" t="str">
        <f>IF(G34="","",VALUE(RIGHT(G34,LEN(G34)-住戸分類!$A$34)))</f>
        <v/>
      </c>
      <c r="AV69" s="778" t="str">
        <f>IF(G34="","",LEFT(G34,住戸分類!$A$34))</f>
        <v/>
      </c>
      <c r="AW69" s="772"/>
      <c r="AX69" s="1619"/>
      <c r="AY69" s="777" t="str">
        <f>IF(G39="","",VALUE(RIGHT(G39,LEN(G39)-住戸分類!$A$39)))</f>
        <v/>
      </c>
      <c r="AZ69" s="778" t="str">
        <f>IF(G39="","",LEFT(G39,住戸分類!$A$39))</f>
        <v/>
      </c>
      <c r="BA69" s="772"/>
      <c r="BB69" s="1619"/>
      <c r="BC69" s="777" t="str">
        <f>IF(G44="","",VALUE(RIGHT(G44,LEN(G44)-住戸分類!$A$44)))</f>
        <v/>
      </c>
      <c r="BD69" s="778" t="str">
        <f>IF(G44="","",LEFT(G44,住戸分類!$A$44))</f>
        <v/>
      </c>
      <c r="BE69" s="772"/>
      <c r="BF69" s="1619"/>
      <c r="BG69" s="777" t="str">
        <f>IF(G49="","",VALUE(RIGHT(G49,LEN(G49)-住戸分類!$A$49)))</f>
        <v/>
      </c>
      <c r="BH69" s="778" t="str">
        <f>IF(G49="","",LEFT(G49,住戸分類!$A$49))</f>
        <v/>
      </c>
      <c r="BI69" s="772"/>
      <c r="BJ69" s="1619"/>
      <c r="BK69" s="777" t="str">
        <f>IF(G54="","",VALUE(RIGHT(G54,LEN(G54)-住戸分類!$A$54)))</f>
        <v/>
      </c>
      <c r="BL69" s="778" t="str">
        <f>IF(G54="","",LEFT(G54,住戸分類!$A$54))</f>
        <v/>
      </c>
    </row>
    <row r="70" spans="3:64">
      <c r="C70" s="6"/>
      <c r="D70" s="6"/>
      <c r="E70" s="6"/>
      <c r="F70" s="6"/>
      <c r="G70" s="6"/>
      <c r="H70" s="6"/>
      <c r="I70" s="6"/>
      <c r="J70" s="6"/>
      <c r="K70" s="6"/>
      <c r="L70" s="6"/>
      <c r="M70" s="6"/>
      <c r="N70" s="6"/>
      <c r="O70" s="6"/>
      <c r="P70" s="6"/>
      <c r="Q70" s="6"/>
      <c r="R70" s="6"/>
      <c r="S70" s="6">
        <f t="shared" si="6"/>
        <v>66</v>
      </c>
      <c r="T70" s="772" t="str">
        <f t="shared" si="7"/>
        <v/>
      </c>
      <c r="U70" s="772" t="str">
        <f t="shared" si="8"/>
        <v/>
      </c>
      <c r="V70" s="772"/>
      <c r="W70" s="772" t="str">
        <f t="shared" ref="W70:W133" si="9">IF(ISERROR(SMALL($T$5:$T$754,S70)),"",SMALL($T$5:$T$754,S70))</f>
        <v/>
      </c>
      <c r="X70" s="772" t="str">
        <f t="shared" ref="X70:X133" si="10">VLOOKUP(W70,$T$5:$U$754,2,FALSE)</f>
        <v/>
      </c>
      <c r="Y70" s="6"/>
      <c r="Z70" s="1619"/>
      <c r="AA70" s="772" t="str">
        <f>IF(H9="","",VALUE(RIGHT(H9,LEN(H9)-住戸分類!$A$9)))</f>
        <v/>
      </c>
      <c r="AB70" s="778" t="str">
        <f>IF(H9="","",LEFT(H9,住戸分類!$A$9))</f>
        <v/>
      </c>
      <c r="AC70" s="772"/>
      <c r="AD70" s="1626"/>
      <c r="AE70" s="777" t="str">
        <f>IF(H14="","",VALUE(RIGHT(H14,LEN(H14)-住戸分類!$A$14)))</f>
        <v/>
      </c>
      <c r="AF70" s="778" t="str">
        <f>IF(H14="","",LEFT(H14,住戸分類!$A$14))</f>
        <v/>
      </c>
      <c r="AG70" s="772"/>
      <c r="AH70" s="1619"/>
      <c r="AI70" s="772" t="str">
        <f>IF(H19="","",VALUE(RIGHT(H19,LEN(H19)-住戸分類!$A$19)))</f>
        <v/>
      </c>
      <c r="AJ70" s="778" t="str">
        <f>IF(H19="","",LEFT(H19,住戸分類!$A$19))</f>
        <v/>
      </c>
      <c r="AK70" s="772"/>
      <c r="AL70" s="1619"/>
      <c r="AM70" s="772" t="str">
        <f>IF(H24="","",VALUE(RIGHT(H24,LEN(H24)-住戸分類!$A$24)))</f>
        <v/>
      </c>
      <c r="AN70" s="778" t="str">
        <f>IF(H24="","",LEFT(H24,住戸分類!$A$24))</f>
        <v/>
      </c>
      <c r="AO70" s="772"/>
      <c r="AP70" s="1619"/>
      <c r="AQ70" s="777" t="str">
        <f>IF(H29="","",VALUE(RIGHT(H29,LEN(H29)-住戸分類!$A$29)))</f>
        <v/>
      </c>
      <c r="AR70" s="778" t="str">
        <f>IF(H29="","",LEFT(H29,住戸分類!$A$29))</f>
        <v/>
      </c>
      <c r="AS70" s="772"/>
      <c r="AT70" s="1619"/>
      <c r="AU70" s="777" t="str">
        <f>IF(H34="","",VALUE(RIGHT(H34,LEN(H34)-住戸分類!$A$34)))</f>
        <v/>
      </c>
      <c r="AV70" s="778" t="str">
        <f>IF(H34="","",LEFT(H34,住戸分類!$A$34))</f>
        <v/>
      </c>
      <c r="AW70" s="772"/>
      <c r="AX70" s="1619"/>
      <c r="AY70" s="777" t="str">
        <f>IF(H39="","",VALUE(RIGHT(H39,LEN(H39)-住戸分類!$A$39)))</f>
        <v/>
      </c>
      <c r="AZ70" s="778" t="str">
        <f>IF(H39="","",LEFT(H39,住戸分類!$A$39))</f>
        <v/>
      </c>
      <c r="BA70" s="772"/>
      <c r="BB70" s="1619"/>
      <c r="BC70" s="777" t="str">
        <f>IF(H44="","",VALUE(RIGHT(H44,LEN(H44)-住戸分類!$A$44)))</f>
        <v/>
      </c>
      <c r="BD70" s="778" t="str">
        <f>IF(H44="","",LEFT(H44,住戸分類!$A$44))</f>
        <v/>
      </c>
      <c r="BE70" s="772"/>
      <c r="BF70" s="1619"/>
      <c r="BG70" s="777" t="str">
        <f>IF(H49="","",VALUE(RIGHT(H49,LEN(H49)-住戸分類!$A$49)))</f>
        <v/>
      </c>
      <c r="BH70" s="778" t="str">
        <f>IF(H49="","",LEFT(H49,住戸分類!$A$49))</f>
        <v/>
      </c>
      <c r="BI70" s="772"/>
      <c r="BJ70" s="1619"/>
      <c r="BK70" s="777" t="str">
        <f>IF(H54="","",VALUE(RIGHT(H54,LEN(H54)-住戸分類!$A$54)))</f>
        <v/>
      </c>
      <c r="BL70" s="778" t="str">
        <f>IF(H54="","",LEFT(H54,住戸分類!$A$54))</f>
        <v/>
      </c>
    </row>
    <row r="71" spans="3:64">
      <c r="C71" s="6"/>
      <c r="D71" s="6"/>
      <c r="E71" s="6"/>
      <c r="F71" s="6"/>
      <c r="G71" s="6"/>
      <c r="H71" s="6"/>
      <c r="I71" s="6"/>
      <c r="J71" s="6"/>
      <c r="K71" s="6"/>
      <c r="L71" s="6"/>
      <c r="M71" s="6"/>
      <c r="N71" s="6"/>
      <c r="O71" s="6"/>
      <c r="P71" s="6"/>
      <c r="Q71" s="6"/>
      <c r="R71" s="6"/>
      <c r="S71" s="6">
        <f t="shared" si="6"/>
        <v>67</v>
      </c>
      <c r="T71" s="772" t="str">
        <f t="shared" si="7"/>
        <v/>
      </c>
      <c r="U71" s="772" t="str">
        <f t="shared" si="8"/>
        <v/>
      </c>
      <c r="V71" s="772"/>
      <c r="W71" s="772" t="str">
        <f t="shared" si="9"/>
        <v/>
      </c>
      <c r="X71" s="772" t="str">
        <f t="shared" si="10"/>
        <v/>
      </c>
      <c r="Y71" s="6"/>
      <c r="Z71" s="1619"/>
      <c r="AA71" s="772" t="str">
        <f>IF(I9="","",VALUE(RIGHT(I9,LEN(I9)-住戸分類!$A$9)))</f>
        <v/>
      </c>
      <c r="AB71" s="778" t="str">
        <f>IF(I9="","",LEFT(I9,住戸分類!$A$9))</f>
        <v/>
      </c>
      <c r="AC71" s="772"/>
      <c r="AD71" s="1626"/>
      <c r="AE71" s="777" t="str">
        <f>IF(I14="","",VALUE(RIGHT(I14,LEN(I14)-住戸分類!$A$14)))</f>
        <v/>
      </c>
      <c r="AF71" s="778" t="str">
        <f>IF(I14="","",LEFT(I14,住戸分類!$A$14))</f>
        <v/>
      </c>
      <c r="AG71" s="772"/>
      <c r="AH71" s="1619"/>
      <c r="AI71" s="772" t="str">
        <f>IF(I19="","",VALUE(RIGHT(I19,LEN(I19)-住戸分類!$A$19)))</f>
        <v/>
      </c>
      <c r="AJ71" s="778" t="str">
        <f>IF(I19="","",LEFT(I19,住戸分類!$A$19))</f>
        <v/>
      </c>
      <c r="AK71" s="772"/>
      <c r="AL71" s="1619"/>
      <c r="AM71" s="772" t="str">
        <f>IF(I24="","",VALUE(RIGHT(I24,LEN(I24)-住戸分類!$A$24)))</f>
        <v/>
      </c>
      <c r="AN71" s="778" t="str">
        <f>IF(I24="","",LEFT(I24,住戸分類!$A$24))</f>
        <v/>
      </c>
      <c r="AO71" s="772"/>
      <c r="AP71" s="1619"/>
      <c r="AQ71" s="777" t="str">
        <f>IF(I29="","",VALUE(RIGHT(I29,LEN(I29)-住戸分類!$A$29)))</f>
        <v/>
      </c>
      <c r="AR71" s="778" t="str">
        <f>IF(I29="","",LEFT(I29,住戸分類!$A$29))</f>
        <v/>
      </c>
      <c r="AS71" s="772"/>
      <c r="AT71" s="1619"/>
      <c r="AU71" s="777" t="str">
        <f>IF(I34="","",VALUE(RIGHT(I34,LEN(I34)-住戸分類!$A$34)))</f>
        <v/>
      </c>
      <c r="AV71" s="778" t="str">
        <f>IF(I34="","",LEFT(I34,住戸分類!$A$34))</f>
        <v/>
      </c>
      <c r="AW71" s="772"/>
      <c r="AX71" s="1619"/>
      <c r="AY71" s="777" t="str">
        <f>IF(I39="","",VALUE(RIGHT(I39,LEN(I39)-住戸分類!$A$39)))</f>
        <v/>
      </c>
      <c r="AZ71" s="778" t="str">
        <f>IF(I39="","",LEFT(I39,住戸分類!$A$39))</f>
        <v/>
      </c>
      <c r="BA71" s="772"/>
      <c r="BB71" s="1619"/>
      <c r="BC71" s="777" t="str">
        <f>IF(I44="","",VALUE(RIGHT(I44,LEN(I44)-住戸分類!$A$44)))</f>
        <v/>
      </c>
      <c r="BD71" s="778" t="str">
        <f>IF(I44="","",LEFT(I44,住戸分類!$A$44))</f>
        <v/>
      </c>
      <c r="BE71" s="772"/>
      <c r="BF71" s="1619"/>
      <c r="BG71" s="777" t="str">
        <f>IF(I49="","",VALUE(RIGHT(I49,LEN(I49)-住戸分類!$A$49)))</f>
        <v/>
      </c>
      <c r="BH71" s="778" t="str">
        <f>IF(I49="","",LEFT(I49,住戸分類!$A$49))</f>
        <v/>
      </c>
      <c r="BI71" s="772"/>
      <c r="BJ71" s="1619"/>
      <c r="BK71" s="777" t="str">
        <f>IF(I54="","",VALUE(RIGHT(I54,LEN(I54)-住戸分類!$A$54)))</f>
        <v/>
      </c>
      <c r="BL71" s="778" t="str">
        <f>IF(I54="","",LEFT(I54,住戸分類!$A$54))</f>
        <v/>
      </c>
    </row>
    <row r="72" spans="3:64">
      <c r="C72" s="6"/>
      <c r="D72" s="6"/>
      <c r="E72" s="6"/>
      <c r="F72" s="6"/>
      <c r="G72" s="6"/>
      <c r="H72" s="6"/>
      <c r="I72" s="6"/>
      <c r="J72" s="6"/>
      <c r="K72" s="6"/>
      <c r="L72" s="6"/>
      <c r="M72" s="6"/>
      <c r="N72" s="6"/>
      <c r="O72" s="6"/>
      <c r="P72" s="6"/>
      <c r="Q72" s="6"/>
      <c r="R72" s="6"/>
      <c r="S72" s="6">
        <f t="shared" si="6"/>
        <v>68</v>
      </c>
      <c r="T72" s="772" t="str">
        <f t="shared" si="7"/>
        <v/>
      </c>
      <c r="U72" s="772" t="str">
        <f t="shared" si="8"/>
        <v/>
      </c>
      <c r="V72" s="772"/>
      <c r="W72" s="772" t="str">
        <f t="shared" si="9"/>
        <v/>
      </c>
      <c r="X72" s="772" t="str">
        <f t="shared" si="10"/>
        <v/>
      </c>
      <c r="Y72" s="6"/>
      <c r="Z72" s="1619"/>
      <c r="AA72" s="772" t="str">
        <f>IF(J9="","",VALUE(RIGHT(J9,LEN(J9)-住戸分類!$A$9)))</f>
        <v/>
      </c>
      <c r="AB72" s="778" t="str">
        <f>IF(J9="","",LEFT(J9,住戸分類!$A$9))</f>
        <v/>
      </c>
      <c r="AC72" s="772"/>
      <c r="AD72" s="1626"/>
      <c r="AE72" s="777" t="str">
        <f>IF(J14="","",VALUE(RIGHT(J14,LEN(J14)-住戸分類!$A$14)))</f>
        <v/>
      </c>
      <c r="AF72" s="778" t="str">
        <f>IF(J14="","",LEFT(J14,住戸分類!$A$14))</f>
        <v/>
      </c>
      <c r="AG72" s="772"/>
      <c r="AH72" s="1619"/>
      <c r="AI72" s="772" t="str">
        <f>IF(J19="","",VALUE(RIGHT(J19,LEN(J19)-住戸分類!$A$19)))</f>
        <v/>
      </c>
      <c r="AJ72" s="778" t="str">
        <f>IF(J19="","",LEFT(J19,住戸分類!$A$19))</f>
        <v/>
      </c>
      <c r="AK72" s="772"/>
      <c r="AL72" s="1619"/>
      <c r="AM72" s="772" t="str">
        <f>IF(J24="","",VALUE(RIGHT(J24,LEN(J24)-住戸分類!$A$24)))</f>
        <v/>
      </c>
      <c r="AN72" s="778" t="str">
        <f>IF(J24="","",LEFT(J24,住戸分類!$A$24))</f>
        <v/>
      </c>
      <c r="AO72" s="772"/>
      <c r="AP72" s="1619"/>
      <c r="AQ72" s="777" t="str">
        <f>IF(J29="","",VALUE(RIGHT(J29,LEN(J29)-住戸分類!$A$29)))</f>
        <v/>
      </c>
      <c r="AR72" s="778" t="str">
        <f>IF(J29="","",LEFT(J29,住戸分類!$A$29))</f>
        <v/>
      </c>
      <c r="AS72" s="772"/>
      <c r="AT72" s="1619"/>
      <c r="AU72" s="777" t="str">
        <f>IF(J34="","",VALUE(RIGHT(J34,LEN(J34)-住戸分類!$A$34)))</f>
        <v/>
      </c>
      <c r="AV72" s="778" t="str">
        <f>IF(J34="","",LEFT(J34,住戸分類!$A$34))</f>
        <v/>
      </c>
      <c r="AW72" s="772"/>
      <c r="AX72" s="1619"/>
      <c r="AY72" s="777" t="str">
        <f>IF(J39="","",VALUE(RIGHT(J39,LEN(J39)-住戸分類!$A$39)))</f>
        <v/>
      </c>
      <c r="AZ72" s="778" t="str">
        <f>IF(J39="","",LEFT(J39,住戸分類!$A$39))</f>
        <v/>
      </c>
      <c r="BA72" s="772"/>
      <c r="BB72" s="1619"/>
      <c r="BC72" s="777" t="str">
        <f>IF(J44="","",VALUE(RIGHT(J44,LEN(J44)-住戸分類!$A$44)))</f>
        <v/>
      </c>
      <c r="BD72" s="778" t="str">
        <f>IF(J44="","",LEFT(J44,住戸分類!$A$44))</f>
        <v/>
      </c>
      <c r="BE72" s="772"/>
      <c r="BF72" s="1619"/>
      <c r="BG72" s="777" t="str">
        <f>IF(J49="","",VALUE(RIGHT(J49,LEN(J49)-住戸分類!$A$49)))</f>
        <v/>
      </c>
      <c r="BH72" s="778" t="str">
        <f>IF(J49="","",LEFT(J49,住戸分類!$A$49))</f>
        <v/>
      </c>
      <c r="BI72" s="772"/>
      <c r="BJ72" s="1619"/>
      <c r="BK72" s="777" t="str">
        <f>IF(J54="","",VALUE(RIGHT(J54,LEN(J54)-住戸分類!$A$54)))</f>
        <v/>
      </c>
      <c r="BL72" s="778" t="str">
        <f>IF(J54="","",LEFT(J54,住戸分類!$A$54))</f>
        <v/>
      </c>
    </row>
    <row r="73" spans="3:64">
      <c r="C73" s="6"/>
      <c r="D73" s="6"/>
      <c r="E73" s="6"/>
      <c r="F73" s="6"/>
      <c r="G73" s="6"/>
      <c r="H73" s="6"/>
      <c r="I73" s="6"/>
      <c r="J73" s="6"/>
      <c r="K73" s="6"/>
      <c r="L73" s="6"/>
      <c r="M73" s="6"/>
      <c r="N73" s="6"/>
      <c r="O73" s="6"/>
      <c r="P73" s="6"/>
      <c r="Q73" s="6"/>
      <c r="R73" s="6"/>
      <c r="S73" s="6">
        <f t="shared" si="6"/>
        <v>69</v>
      </c>
      <c r="T73" s="772" t="str">
        <f t="shared" si="7"/>
        <v/>
      </c>
      <c r="U73" s="772" t="str">
        <f t="shared" si="8"/>
        <v/>
      </c>
      <c r="V73" s="772"/>
      <c r="W73" s="772" t="str">
        <f t="shared" si="9"/>
        <v/>
      </c>
      <c r="X73" s="772" t="str">
        <f t="shared" si="10"/>
        <v/>
      </c>
      <c r="Y73" s="6"/>
      <c r="Z73" s="1619"/>
      <c r="AA73" s="772" t="str">
        <f>IF(K9="","",VALUE(RIGHT(K9,LEN(K9)-住戸分類!$A$9)))</f>
        <v/>
      </c>
      <c r="AB73" s="778" t="str">
        <f>IF(K9="","",LEFT(K9,住戸分類!$A$9))</f>
        <v/>
      </c>
      <c r="AC73" s="772"/>
      <c r="AD73" s="1626"/>
      <c r="AE73" s="777" t="str">
        <f>IF(K14="","",VALUE(RIGHT(K14,LEN(K14)-住戸分類!$A$14)))</f>
        <v/>
      </c>
      <c r="AF73" s="778" t="str">
        <f>IF(K14="","",LEFT(K14,住戸分類!$A$14))</f>
        <v/>
      </c>
      <c r="AG73" s="772"/>
      <c r="AH73" s="1619"/>
      <c r="AI73" s="772" t="str">
        <f>IF(K19="","",VALUE(RIGHT(K19,LEN(K19)-住戸分類!$A$19)))</f>
        <v/>
      </c>
      <c r="AJ73" s="778" t="str">
        <f>IF(K19="","",LEFT(K19,住戸分類!$A$19))</f>
        <v/>
      </c>
      <c r="AK73" s="772"/>
      <c r="AL73" s="1619"/>
      <c r="AM73" s="772" t="str">
        <f>IF(K24="","",VALUE(RIGHT(K24,LEN(K24)-住戸分類!$A$24)))</f>
        <v/>
      </c>
      <c r="AN73" s="778" t="str">
        <f>IF(K24="","",LEFT(K24,住戸分類!$A$24))</f>
        <v/>
      </c>
      <c r="AO73" s="772"/>
      <c r="AP73" s="1619"/>
      <c r="AQ73" s="777" t="str">
        <f>IF(K29="","",VALUE(RIGHT(K29,LEN(K29)-住戸分類!$A$29)))</f>
        <v/>
      </c>
      <c r="AR73" s="778" t="str">
        <f>IF(K29="","",LEFT(K29,住戸分類!$A$29))</f>
        <v/>
      </c>
      <c r="AS73" s="772"/>
      <c r="AT73" s="1619"/>
      <c r="AU73" s="777" t="str">
        <f>IF(K34="","",VALUE(RIGHT(K34,LEN(K34)-住戸分類!$A$34)))</f>
        <v/>
      </c>
      <c r="AV73" s="778" t="str">
        <f>IF(K34="","",LEFT(K34,住戸分類!$A$34))</f>
        <v/>
      </c>
      <c r="AW73" s="772"/>
      <c r="AX73" s="1619"/>
      <c r="AY73" s="777" t="str">
        <f>IF(K39="","",VALUE(RIGHT(K39,LEN(K39)-住戸分類!$A$39)))</f>
        <v/>
      </c>
      <c r="AZ73" s="778" t="str">
        <f>IF(K39="","",LEFT(K39,住戸分類!$A$39))</f>
        <v/>
      </c>
      <c r="BA73" s="772"/>
      <c r="BB73" s="1619"/>
      <c r="BC73" s="777" t="str">
        <f>IF(K44="","",VALUE(RIGHT(K44,LEN(K44)-住戸分類!$A$44)))</f>
        <v/>
      </c>
      <c r="BD73" s="778" t="str">
        <f>IF(K44="","",LEFT(K44,住戸分類!$A$44))</f>
        <v/>
      </c>
      <c r="BE73" s="772"/>
      <c r="BF73" s="1619"/>
      <c r="BG73" s="777" t="str">
        <f>IF(K49="","",VALUE(RIGHT(K49,LEN(K49)-住戸分類!$A$49)))</f>
        <v/>
      </c>
      <c r="BH73" s="778" t="str">
        <f>IF(K49="","",LEFT(K49,住戸分類!$A$49))</f>
        <v/>
      </c>
      <c r="BI73" s="772"/>
      <c r="BJ73" s="1619"/>
      <c r="BK73" s="777" t="str">
        <f>IF(K54="","",VALUE(RIGHT(K54,LEN(K54)-住戸分類!$A$54)))</f>
        <v/>
      </c>
      <c r="BL73" s="778" t="str">
        <f>IF(K54="","",LEFT(K54,住戸分類!$A$54))</f>
        <v/>
      </c>
    </row>
    <row r="74" spans="3:64">
      <c r="C74" s="6"/>
      <c r="D74" s="6"/>
      <c r="E74" s="6"/>
      <c r="F74" s="6"/>
      <c r="G74" s="6"/>
      <c r="H74" s="6"/>
      <c r="I74" s="6"/>
      <c r="J74" s="6"/>
      <c r="K74" s="6"/>
      <c r="L74" s="6"/>
      <c r="M74" s="6"/>
      <c r="N74" s="6"/>
      <c r="O74" s="6"/>
      <c r="P74" s="6"/>
      <c r="Q74" s="6"/>
      <c r="R74" s="6"/>
      <c r="S74" s="6">
        <f t="shared" si="6"/>
        <v>70</v>
      </c>
      <c r="T74" s="772" t="str">
        <f t="shared" si="7"/>
        <v/>
      </c>
      <c r="U74" s="772" t="str">
        <f t="shared" si="8"/>
        <v/>
      </c>
      <c r="V74" s="772"/>
      <c r="W74" s="772" t="str">
        <f t="shared" si="9"/>
        <v/>
      </c>
      <c r="X74" s="772" t="str">
        <f t="shared" si="10"/>
        <v/>
      </c>
      <c r="Y74" s="6"/>
      <c r="Z74" s="1619"/>
      <c r="AA74" s="772" t="str">
        <f>IF(L9="","",VALUE(RIGHT(L9,LEN(L9)-住戸分類!$A$9)))</f>
        <v/>
      </c>
      <c r="AB74" s="778" t="str">
        <f>IF(L9="","",LEFT(L9,住戸分類!$A$9))</f>
        <v/>
      </c>
      <c r="AC74" s="772"/>
      <c r="AD74" s="1626"/>
      <c r="AE74" s="777" t="str">
        <f>IF(L14="","",VALUE(RIGHT(L14,LEN(L14)-住戸分類!$A$14)))</f>
        <v/>
      </c>
      <c r="AF74" s="778" t="str">
        <f>IF(L14="","",LEFT(L14,住戸分類!$A$14))</f>
        <v/>
      </c>
      <c r="AG74" s="772"/>
      <c r="AH74" s="1619"/>
      <c r="AI74" s="772" t="str">
        <f>IF(L19="","",VALUE(RIGHT(L19,LEN(L19)-住戸分類!$A$19)))</f>
        <v/>
      </c>
      <c r="AJ74" s="778" t="str">
        <f>IF(L19="","",LEFT(L19,住戸分類!$A$19))</f>
        <v/>
      </c>
      <c r="AK74" s="772"/>
      <c r="AL74" s="1619"/>
      <c r="AM74" s="772" t="str">
        <f>IF(L24="","",VALUE(RIGHT(L24,LEN(L24)-住戸分類!$A$24)))</f>
        <v/>
      </c>
      <c r="AN74" s="778" t="str">
        <f>IF(L24="","",LEFT(L24,住戸分類!$A$24))</f>
        <v/>
      </c>
      <c r="AO74" s="772"/>
      <c r="AP74" s="1619"/>
      <c r="AQ74" s="777" t="str">
        <f>IF(L29="","",VALUE(RIGHT(L29,LEN(L29)-住戸分類!$A$29)))</f>
        <v/>
      </c>
      <c r="AR74" s="778" t="str">
        <f>IF(L29="","",LEFT(L29,住戸分類!$A$29))</f>
        <v/>
      </c>
      <c r="AS74" s="772"/>
      <c r="AT74" s="1619"/>
      <c r="AU74" s="777" t="str">
        <f>IF(L34="","",VALUE(RIGHT(L34,LEN(L34)-住戸分類!$A$34)))</f>
        <v/>
      </c>
      <c r="AV74" s="778" t="str">
        <f>IF(L34="","",LEFT(L34,住戸分類!$A$34))</f>
        <v/>
      </c>
      <c r="AW74" s="772"/>
      <c r="AX74" s="1619"/>
      <c r="AY74" s="777" t="str">
        <f>IF(L39="","",VALUE(RIGHT(L39,LEN(L39)-住戸分類!$A$39)))</f>
        <v/>
      </c>
      <c r="AZ74" s="778" t="str">
        <f>IF(L39="","",LEFT(L39,住戸分類!$A$39))</f>
        <v/>
      </c>
      <c r="BA74" s="772"/>
      <c r="BB74" s="1619"/>
      <c r="BC74" s="777" t="str">
        <f>IF(L44="","",VALUE(RIGHT(L44,LEN(L44)-住戸分類!$A$44)))</f>
        <v/>
      </c>
      <c r="BD74" s="778" t="str">
        <f>IF(L44="","",LEFT(L44,住戸分類!$A$44))</f>
        <v/>
      </c>
      <c r="BE74" s="772"/>
      <c r="BF74" s="1619"/>
      <c r="BG74" s="777" t="str">
        <f>IF(L49="","",VALUE(RIGHT(L49,LEN(L49)-住戸分類!$A$49)))</f>
        <v/>
      </c>
      <c r="BH74" s="778" t="str">
        <f>IF(L49="","",LEFT(L49,住戸分類!$A$49))</f>
        <v/>
      </c>
      <c r="BI74" s="772"/>
      <c r="BJ74" s="1619"/>
      <c r="BK74" s="777" t="str">
        <f>IF(L54="","",VALUE(RIGHT(L54,LEN(L54)-住戸分類!$A$54)))</f>
        <v/>
      </c>
      <c r="BL74" s="778" t="str">
        <f>IF(L54="","",LEFT(L54,住戸分類!$A$54))</f>
        <v/>
      </c>
    </row>
    <row r="75" spans="3:64">
      <c r="C75" s="6"/>
      <c r="D75" s="6"/>
      <c r="E75" s="6"/>
      <c r="F75" s="6"/>
      <c r="G75" s="6"/>
      <c r="H75" s="6"/>
      <c r="I75" s="6"/>
      <c r="J75" s="6"/>
      <c r="K75" s="6"/>
      <c r="L75" s="6"/>
      <c r="M75" s="6"/>
      <c r="N75" s="6"/>
      <c r="O75" s="6"/>
      <c r="P75" s="6"/>
      <c r="Q75" s="6"/>
      <c r="R75" s="6"/>
      <c r="S75" s="6">
        <f t="shared" si="6"/>
        <v>71</v>
      </c>
      <c r="T75" s="772" t="str">
        <f t="shared" si="7"/>
        <v/>
      </c>
      <c r="U75" s="772" t="str">
        <f t="shared" si="8"/>
        <v/>
      </c>
      <c r="V75" s="772"/>
      <c r="W75" s="772" t="str">
        <f t="shared" si="9"/>
        <v/>
      </c>
      <c r="X75" s="772" t="str">
        <f t="shared" si="10"/>
        <v/>
      </c>
      <c r="Y75" s="6"/>
      <c r="Z75" s="1619"/>
      <c r="AA75" s="772" t="str">
        <f>IF(M9="","",VALUE(RIGHT(M9,LEN(M9)-住戸分類!$A$9)))</f>
        <v/>
      </c>
      <c r="AB75" s="778" t="str">
        <f>IF(M9="","",LEFT(M9,住戸分類!$A$9))</f>
        <v/>
      </c>
      <c r="AC75" s="772"/>
      <c r="AD75" s="1626"/>
      <c r="AE75" s="777" t="str">
        <f>IF(M14="","",VALUE(RIGHT(M14,LEN(M14)-住戸分類!$A$14)))</f>
        <v/>
      </c>
      <c r="AF75" s="778" t="str">
        <f>IF(M14="","",LEFT(M14,住戸分類!$A$14))</f>
        <v/>
      </c>
      <c r="AG75" s="772"/>
      <c r="AH75" s="1619"/>
      <c r="AI75" s="772" t="str">
        <f>IF(M19="","",VALUE(RIGHT(M19,LEN(M19)-住戸分類!$A$19)))</f>
        <v/>
      </c>
      <c r="AJ75" s="778" t="str">
        <f>IF(M19="","",LEFT(M19,住戸分類!$A$19))</f>
        <v/>
      </c>
      <c r="AK75" s="772"/>
      <c r="AL75" s="1619"/>
      <c r="AM75" s="772" t="str">
        <f>IF(M24="","",VALUE(RIGHT(M24,LEN(M24)-住戸分類!$A$24)))</f>
        <v/>
      </c>
      <c r="AN75" s="778" t="str">
        <f>IF(M24="","",LEFT(M24,住戸分類!$A$24))</f>
        <v/>
      </c>
      <c r="AO75" s="772"/>
      <c r="AP75" s="1619"/>
      <c r="AQ75" s="777" t="str">
        <f>IF(M29="","",VALUE(RIGHT(M29,LEN(M29)-住戸分類!$A$29)))</f>
        <v/>
      </c>
      <c r="AR75" s="778" t="str">
        <f>IF(M29="","",LEFT(M29,住戸分類!$A$29))</f>
        <v/>
      </c>
      <c r="AS75" s="772"/>
      <c r="AT75" s="1619"/>
      <c r="AU75" s="777" t="str">
        <f>IF(M34="","",VALUE(RIGHT(M34,LEN(M34)-住戸分類!$A$34)))</f>
        <v/>
      </c>
      <c r="AV75" s="778" t="str">
        <f>IF(M34="","",LEFT(M34,住戸分類!$A$34))</f>
        <v/>
      </c>
      <c r="AW75" s="772"/>
      <c r="AX75" s="1619"/>
      <c r="AY75" s="777" t="str">
        <f>IF(M39="","",VALUE(RIGHT(M39,LEN(M39)-住戸分類!$A$39)))</f>
        <v/>
      </c>
      <c r="AZ75" s="778" t="str">
        <f>IF(M39="","",LEFT(M39,住戸分類!$A$39))</f>
        <v/>
      </c>
      <c r="BA75" s="772"/>
      <c r="BB75" s="1619"/>
      <c r="BC75" s="777" t="str">
        <f>IF(M44="","",VALUE(RIGHT(M44,LEN(M44)-住戸分類!$A$44)))</f>
        <v/>
      </c>
      <c r="BD75" s="778" t="str">
        <f>IF(M44="","",LEFT(M44,住戸分類!$A$44))</f>
        <v/>
      </c>
      <c r="BE75" s="772"/>
      <c r="BF75" s="1619"/>
      <c r="BG75" s="777" t="str">
        <f>IF(M49="","",VALUE(RIGHT(M49,LEN(M49)-住戸分類!$A$49)))</f>
        <v/>
      </c>
      <c r="BH75" s="778" t="str">
        <f>IF(M49="","",LEFT(M49,住戸分類!$A$49))</f>
        <v/>
      </c>
      <c r="BI75" s="772"/>
      <c r="BJ75" s="1619"/>
      <c r="BK75" s="777" t="str">
        <f>IF(M54="","",VALUE(RIGHT(M54,LEN(M54)-住戸分類!$A$54)))</f>
        <v/>
      </c>
      <c r="BL75" s="778" t="str">
        <f>IF(M54="","",LEFT(M54,住戸分類!$A$54))</f>
        <v/>
      </c>
    </row>
    <row r="76" spans="3:64">
      <c r="C76" s="6"/>
      <c r="D76" s="6"/>
      <c r="E76" s="6"/>
      <c r="F76" s="6"/>
      <c r="G76" s="6"/>
      <c r="H76" s="6"/>
      <c r="I76" s="6"/>
      <c r="J76" s="6"/>
      <c r="K76" s="6"/>
      <c r="L76" s="6"/>
      <c r="M76" s="6"/>
      <c r="N76" s="6"/>
      <c r="O76" s="6"/>
      <c r="P76" s="6"/>
      <c r="Q76" s="6"/>
      <c r="R76" s="6"/>
      <c r="S76" s="6">
        <f t="shared" si="6"/>
        <v>72</v>
      </c>
      <c r="T76" s="772" t="str">
        <f t="shared" si="7"/>
        <v/>
      </c>
      <c r="U76" s="772" t="str">
        <f t="shared" si="8"/>
        <v/>
      </c>
      <c r="V76" s="772"/>
      <c r="W76" s="772" t="str">
        <f t="shared" si="9"/>
        <v/>
      </c>
      <c r="X76" s="772" t="str">
        <f t="shared" si="10"/>
        <v/>
      </c>
      <c r="Y76" s="6"/>
      <c r="Z76" s="1619"/>
      <c r="AA76" s="772" t="str">
        <f>IF(N9="","",VALUE(RIGHT(N9,LEN(N9)-住戸分類!$A$9)))</f>
        <v/>
      </c>
      <c r="AB76" s="778" t="str">
        <f>IF(N9="","",LEFT(N9,住戸分類!$A$9))</f>
        <v/>
      </c>
      <c r="AC76" s="772"/>
      <c r="AD76" s="1626"/>
      <c r="AE76" s="777" t="str">
        <f>IF(N14="","",VALUE(RIGHT(N14,LEN(N14)-住戸分類!$A$14)))</f>
        <v/>
      </c>
      <c r="AF76" s="778" t="str">
        <f>IF(N14="","",LEFT(N14,住戸分類!$A$14))</f>
        <v/>
      </c>
      <c r="AG76" s="772"/>
      <c r="AH76" s="1619"/>
      <c r="AI76" s="772" t="str">
        <f>IF(N19="","",VALUE(RIGHT(N19,LEN(N19)-住戸分類!$A$19)))</f>
        <v/>
      </c>
      <c r="AJ76" s="778" t="str">
        <f>IF(N19="","",LEFT(N19,住戸分類!$A$19))</f>
        <v/>
      </c>
      <c r="AK76" s="772"/>
      <c r="AL76" s="1619"/>
      <c r="AM76" s="772" t="str">
        <f>IF(N24="","",VALUE(RIGHT(N24,LEN(N24)-住戸分類!$A$24)))</f>
        <v/>
      </c>
      <c r="AN76" s="778" t="str">
        <f>IF(N24="","",LEFT(N24,住戸分類!$A$24))</f>
        <v/>
      </c>
      <c r="AO76" s="772"/>
      <c r="AP76" s="1619"/>
      <c r="AQ76" s="777" t="str">
        <f>IF(N29="","",VALUE(RIGHT(N29,LEN(N29)-住戸分類!$A$29)))</f>
        <v/>
      </c>
      <c r="AR76" s="778" t="str">
        <f>IF(N29="","",LEFT(N29,住戸分類!$A$29))</f>
        <v/>
      </c>
      <c r="AS76" s="772"/>
      <c r="AT76" s="1619"/>
      <c r="AU76" s="777" t="str">
        <f>IF(N34="","",VALUE(RIGHT(N34,LEN(N34)-住戸分類!$A$34)))</f>
        <v/>
      </c>
      <c r="AV76" s="778" t="str">
        <f>IF(N34="","",LEFT(N34,住戸分類!$A$34))</f>
        <v/>
      </c>
      <c r="AW76" s="772"/>
      <c r="AX76" s="1619"/>
      <c r="AY76" s="777" t="str">
        <f>IF(N39="","",VALUE(RIGHT(N39,LEN(N39)-住戸分類!$A$39)))</f>
        <v/>
      </c>
      <c r="AZ76" s="778" t="str">
        <f>IF(N39="","",LEFT(N39,住戸分類!$A$39))</f>
        <v/>
      </c>
      <c r="BA76" s="772"/>
      <c r="BB76" s="1619"/>
      <c r="BC76" s="777" t="str">
        <f>IF(N44="","",VALUE(RIGHT(N44,LEN(N44)-住戸分類!$A$44)))</f>
        <v/>
      </c>
      <c r="BD76" s="778" t="str">
        <f>IF(N44="","",LEFT(N44,住戸分類!$A$44))</f>
        <v/>
      </c>
      <c r="BE76" s="772"/>
      <c r="BF76" s="1619"/>
      <c r="BG76" s="777" t="str">
        <f>IF(N49="","",VALUE(RIGHT(N49,LEN(N49)-住戸分類!$A$49)))</f>
        <v/>
      </c>
      <c r="BH76" s="778" t="str">
        <f>IF(N49="","",LEFT(N49,住戸分類!$A$49))</f>
        <v/>
      </c>
      <c r="BI76" s="772"/>
      <c r="BJ76" s="1619"/>
      <c r="BK76" s="777" t="str">
        <f>IF(N54="","",VALUE(RIGHT(N54,LEN(N54)-住戸分類!$A$54)))</f>
        <v/>
      </c>
      <c r="BL76" s="778" t="str">
        <f>IF(N54="","",LEFT(N54,住戸分類!$A$54))</f>
        <v/>
      </c>
    </row>
    <row r="77" spans="3:64">
      <c r="C77" s="6"/>
      <c r="D77" s="6"/>
      <c r="E77" s="6"/>
      <c r="F77" s="6"/>
      <c r="G77" s="6"/>
      <c r="H77" s="6"/>
      <c r="I77" s="6"/>
      <c r="J77" s="6"/>
      <c r="K77" s="6"/>
      <c r="L77" s="6"/>
      <c r="M77" s="6"/>
      <c r="N77" s="6"/>
      <c r="O77" s="6"/>
      <c r="P77" s="6"/>
      <c r="Q77" s="6"/>
      <c r="R77" s="6"/>
      <c r="S77" s="6">
        <f t="shared" si="6"/>
        <v>73</v>
      </c>
      <c r="T77" s="772" t="str">
        <f t="shared" si="7"/>
        <v/>
      </c>
      <c r="U77" s="772" t="str">
        <f t="shared" si="8"/>
        <v/>
      </c>
      <c r="V77" s="772"/>
      <c r="W77" s="772" t="str">
        <f t="shared" si="9"/>
        <v/>
      </c>
      <c r="X77" s="772" t="str">
        <f t="shared" si="10"/>
        <v/>
      </c>
      <c r="Y77" s="6"/>
      <c r="Z77" s="1619"/>
      <c r="AA77" s="772" t="str">
        <f>IF(O9="","",VALUE(RIGHT(O9,LEN(O9)-住戸分類!$A$9)))</f>
        <v/>
      </c>
      <c r="AB77" s="778" t="str">
        <f>IF(O9="","",LEFT(O9,住戸分類!$A$9))</f>
        <v/>
      </c>
      <c r="AC77" s="772"/>
      <c r="AD77" s="1626"/>
      <c r="AE77" s="777" t="str">
        <f>IF(O14="","",VALUE(RIGHT(O14,LEN(O14)-住戸分類!$A$14)))</f>
        <v/>
      </c>
      <c r="AF77" s="778" t="str">
        <f>IF(O14="","",LEFT(O14,住戸分類!$A$14))</f>
        <v/>
      </c>
      <c r="AG77" s="772"/>
      <c r="AH77" s="1619"/>
      <c r="AI77" s="772" t="str">
        <f>IF(O19="","",VALUE(RIGHT(O19,LEN(O19)-住戸分類!$A$19)))</f>
        <v/>
      </c>
      <c r="AJ77" s="778" t="str">
        <f>IF(O19="","",LEFT(O19,住戸分類!$A$19))</f>
        <v/>
      </c>
      <c r="AK77" s="772"/>
      <c r="AL77" s="1619"/>
      <c r="AM77" s="772" t="str">
        <f>IF(O24="","",VALUE(RIGHT(O24,LEN(O24)-住戸分類!$A$24)))</f>
        <v/>
      </c>
      <c r="AN77" s="778" t="str">
        <f>IF(O24="","",LEFT(O24,住戸分類!$A$24))</f>
        <v/>
      </c>
      <c r="AO77" s="772"/>
      <c r="AP77" s="1619"/>
      <c r="AQ77" s="777" t="str">
        <f>IF(O29="","",VALUE(RIGHT(O29,LEN(O29)-住戸分類!$A$29)))</f>
        <v/>
      </c>
      <c r="AR77" s="778" t="str">
        <f>IF(O29="","",LEFT(O29,住戸分類!$A$29))</f>
        <v/>
      </c>
      <c r="AS77" s="772"/>
      <c r="AT77" s="1619"/>
      <c r="AU77" s="777" t="str">
        <f>IF(O34="","",VALUE(RIGHT(O34,LEN(O34)-住戸分類!$A$34)))</f>
        <v/>
      </c>
      <c r="AV77" s="778" t="str">
        <f>IF(O34="","",LEFT(O34,住戸分類!$A$34))</f>
        <v/>
      </c>
      <c r="AW77" s="772"/>
      <c r="AX77" s="1619"/>
      <c r="AY77" s="777" t="str">
        <f>IF(O39="","",VALUE(RIGHT(O39,LEN(O39)-住戸分類!$A$39)))</f>
        <v/>
      </c>
      <c r="AZ77" s="778" t="str">
        <f>IF(O39="","",LEFT(O39,住戸分類!$A$39))</f>
        <v/>
      </c>
      <c r="BA77" s="772"/>
      <c r="BB77" s="1619"/>
      <c r="BC77" s="777" t="str">
        <f>IF(O44="","",VALUE(RIGHT(O44,LEN(O44)-住戸分類!$A$44)))</f>
        <v/>
      </c>
      <c r="BD77" s="778" t="str">
        <f>IF(O44="","",LEFT(O44,住戸分類!$A$44))</f>
        <v/>
      </c>
      <c r="BE77" s="772"/>
      <c r="BF77" s="1619"/>
      <c r="BG77" s="777" t="str">
        <f>IF(O49="","",VALUE(RIGHT(O49,LEN(O49)-住戸分類!$A$49)))</f>
        <v/>
      </c>
      <c r="BH77" s="778" t="str">
        <f>IF(O49="","",LEFT(O49,住戸分類!$A$49))</f>
        <v/>
      </c>
      <c r="BI77" s="772"/>
      <c r="BJ77" s="1619"/>
      <c r="BK77" s="777" t="str">
        <f>IF(O54="","",VALUE(RIGHT(O54,LEN(O54)-住戸分類!$A$54)))</f>
        <v/>
      </c>
      <c r="BL77" s="778" t="str">
        <f>IF(O54="","",LEFT(O54,住戸分類!$A$54))</f>
        <v/>
      </c>
    </row>
    <row r="78" spans="3:64">
      <c r="C78" s="6"/>
      <c r="D78" s="6"/>
      <c r="E78" s="6"/>
      <c r="F78" s="6"/>
      <c r="G78" s="6"/>
      <c r="H78" s="6"/>
      <c r="I78" s="6"/>
      <c r="J78" s="6"/>
      <c r="K78" s="6"/>
      <c r="L78" s="6"/>
      <c r="M78" s="6"/>
      <c r="N78" s="6"/>
      <c r="O78" s="6"/>
      <c r="P78" s="6"/>
      <c r="Q78" s="6"/>
      <c r="R78" s="6"/>
      <c r="S78" s="6">
        <f t="shared" si="6"/>
        <v>74</v>
      </c>
      <c r="T78" s="772" t="str">
        <f t="shared" si="7"/>
        <v/>
      </c>
      <c r="U78" s="772" t="str">
        <f t="shared" si="8"/>
        <v/>
      </c>
      <c r="V78" s="772"/>
      <c r="W78" s="772" t="str">
        <f t="shared" si="9"/>
        <v/>
      </c>
      <c r="X78" s="772" t="str">
        <f t="shared" si="10"/>
        <v/>
      </c>
      <c r="Y78" s="6"/>
      <c r="Z78" s="1619"/>
      <c r="AA78" s="772" t="str">
        <f>IF(P9="","",VALUE(RIGHT(P9,LEN(P9)-住戸分類!$A$9)))</f>
        <v/>
      </c>
      <c r="AB78" s="778" t="str">
        <f>IF(P9="","",LEFT(P9,住戸分類!$A$9))</f>
        <v/>
      </c>
      <c r="AC78" s="772"/>
      <c r="AD78" s="1626"/>
      <c r="AE78" s="777" t="str">
        <f>IF(P14="","",VALUE(RIGHT(P14,LEN(P14)-住戸分類!$A$14)))</f>
        <v/>
      </c>
      <c r="AF78" s="778" t="str">
        <f>IF(P14="","",LEFT(P14,住戸分類!$A$14))</f>
        <v/>
      </c>
      <c r="AG78" s="772"/>
      <c r="AH78" s="1619"/>
      <c r="AI78" s="772" t="str">
        <f>IF(P19="","",VALUE(RIGHT(P19,LEN(P19)-住戸分類!$A$19)))</f>
        <v/>
      </c>
      <c r="AJ78" s="778" t="str">
        <f>IF(P19="","",LEFT(P19,住戸分類!$A$19))</f>
        <v/>
      </c>
      <c r="AK78" s="772"/>
      <c r="AL78" s="1619"/>
      <c r="AM78" s="772" t="str">
        <f>IF(P24="","",VALUE(RIGHT(P24,LEN(P24)-住戸分類!$A$24)))</f>
        <v/>
      </c>
      <c r="AN78" s="778" t="str">
        <f>IF(P24="","",LEFT(P24,住戸分類!$A$24))</f>
        <v/>
      </c>
      <c r="AO78" s="772"/>
      <c r="AP78" s="1619"/>
      <c r="AQ78" s="777" t="str">
        <f>IF(P29="","",VALUE(RIGHT(P29,LEN(P29)-住戸分類!$A$29)))</f>
        <v/>
      </c>
      <c r="AR78" s="778" t="str">
        <f>IF(P29="","",LEFT(P29,住戸分類!$A$29))</f>
        <v/>
      </c>
      <c r="AS78" s="772"/>
      <c r="AT78" s="1619"/>
      <c r="AU78" s="777" t="str">
        <f>IF(P34="","",VALUE(RIGHT(P34,LEN(P34)-住戸分類!$A$34)))</f>
        <v/>
      </c>
      <c r="AV78" s="778" t="str">
        <f>IF(P34="","",LEFT(P34,住戸分類!$A$34))</f>
        <v/>
      </c>
      <c r="AW78" s="772"/>
      <c r="AX78" s="1619"/>
      <c r="AY78" s="777" t="str">
        <f>IF(P39="","",VALUE(RIGHT(P39,LEN(P39)-住戸分類!$A$39)))</f>
        <v/>
      </c>
      <c r="AZ78" s="778" t="str">
        <f>IF(P39="","",LEFT(P39,住戸分類!$A$39))</f>
        <v/>
      </c>
      <c r="BA78" s="772"/>
      <c r="BB78" s="1619"/>
      <c r="BC78" s="777" t="str">
        <f>IF(P44="","",VALUE(RIGHT(P44,LEN(P44)-住戸分類!$A$44)))</f>
        <v/>
      </c>
      <c r="BD78" s="778" t="str">
        <f>IF(P44="","",LEFT(P44,住戸分類!$A$44))</f>
        <v/>
      </c>
      <c r="BE78" s="772"/>
      <c r="BF78" s="1619"/>
      <c r="BG78" s="777" t="str">
        <f>IF(P49="","",VALUE(RIGHT(P49,LEN(P49)-住戸分類!$A$49)))</f>
        <v/>
      </c>
      <c r="BH78" s="778" t="str">
        <f>IF(P49="","",LEFT(P49,住戸分類!$A$49))</f>
        <v/>
      </c>
      <c r="BI78" s="772"/>
      <c r="BJ78" s="1619"/>
      <c r="BK78" s="777" t="str">
        <f>IF(P54="","",VALUE(RIGHT(P54,LEN(P54)-住戸分類!$A$54)))</f>
        <v/>
      </c>
      <c r="BL78" s="778" t="str">
        <f>IF(P54="","",LEFT(P54,住戸分類!$A$54))</f>
        <v/>
      </c>
    </row>
    <row r="79" spans="3:64">
      <c r="C79" s="6"/>
      <c r="D79" s="6"/>
      <c r="E79" s="6"/>
      <c r="F79" s="6"/>
      <c r="G79" s="6"/>
      <c r="H79" s="6"/>
      <c r="I79" s="6"/>
      <c r="J79" s="6"/>
      <c r="K79" s="6"/>
      <c r="L79" s="6"/>
      <c r="M79" s="6"/>
      <c r="N79" s="6"/>
      <c r="O79" s="6"/>
      <c r="P79" s="6"/>
      <c r="Q79" s="6"/>
      <c r="R79" s="6"/>
      <c r="S79" s="6">
        <f t="shared" si="6"/>
        <v>75</v>
      </c>
      <c r="T79" s="772" t="str">
        <f t="shared" si="7"/>
        <v/>
      </c>
      <c r="U79" s="772" t="str">
        <f t="shared" si="8"/>
        <v/>
      </c>
      <c r="V79" s="772"/>
      <c r="W79" s="772" t="str">
        <f t="shared" si="9"/>
        <v/>
      </c>
      <c r="X79" s="772" t="str">
        <f t="shared" si="10"/>
        <v/>
      </c>
      <c r="Y79" s="6"/>
      <c r="Z79" s="1620"/>
      <c r="AA79" s="781" t="str">
        <f>IF(Q9="","",VALUE(RIGHT(Q9,LEN(Q9)-住戸分類!$A$9)))</f>
        <v/>
      </c>
      <c r="AB79" s="780" t="str">
        <f>IF(Q9="","",LEFT(Q9,住戸分類!$A$9))</f>
        <v/>
      </c>
      <c r="AC79" s="772"/>
      <c r="AD79" s="2058"/>
      <c r="AE79" s="779" t="str">
        <f>IF(Q14="","",VALUE(RIGHT(Q14,LEN(Q14)-住戸分類!$A$14)))</f>
        <v/>
      </c>
      <c r="AF79" s="780" t="str">
        <f>IF(Q14="","",LEFT(Q14,住戸分類!$A$14))</f>
        <v/>
      </c>
      <c r="AG79" s="772"/>
      <c r="AH79" s="1620"/>
      <c r="AI79" s="781" t="str">
        <f>IF(Q19="","",VALUE(RIGHT(Q19,LEN(Q19)-住戸分類!$A$19)))</f>
        <v/>
      </c>
      <c r="AJ79" s="780" t="str">
        <f>IF(Q19="","",LEFT(Q19,住戸分類!$A$19))</f>
        <v/>
      </c>
      <c r="AK79" s="772"/>
      <c r="AL79" s="1620"/>
      <c r="AM79" s="781" t="str">
        <f>IF(Q24="","",VALUE(RIGHT(Q24,LEN(Q24)-住戸分類!$A$24)))</f>
        <v/>
      </c>
      <c r="AN79" s="780" t="str">
        <f>IF(Q24="","",LEFT(Q24,住戸分類!$A$24))</f>
        <v/>
      </c>
      <c r="AO79" s="772"/>
      <c r="AP79" s="1620"/>
      <c r="AQ79" s="779" t="str">
        <f>IF(Q29="","",VALUE(RIGHT(Q29,LEN(Q29)-住戸分類!$A$29)))</f>
        <v/>
      </c>
      <c r="AR79" s="780" t="str">
        <f>IF(Q29="","",LEFT(Q29,住戸分類!$A$29))</f>
        <v/>
      </c>
      <c r="AS79" s="772"/>
      <c r="AT79" s="1620"/>
      <c r="AU79" s="779" t="str">
        <f>IF(Q34="","",VALUE(RIGHT(Q34,LEN(Q34)-住戸分類!$A$34)))</f>
        <v/>
      </c>
      <c r="AV79" s="780" t="str">
        <f>IF(Q34="","",LEFT(Q34,住戸分類!$A$34))</f>
        <v/>
      </c>
      <c r="AW79" s="772"/>
      <c r="AX79" s="1620"/>
      <c r="AY79" s="779" t="str">
        <f>IF(Q39="","",VALUE(RIGHT(Q39,LEN(Q39)-住戸分類!$A$39)))</f>
        <v/>
      </c>
      <c r="AZ79" s="780" t="str">
        <f>IF(Q39="","",LEFT(Q39,住戸分類!$A$39))</f>
        <v/>
      </c>
      <c r="BA79" s="772"/>
      <c r="BB79" s="1620"/>
      <c r="BC79" s="779" t="str">
        <f>IF(Q44="","",VALUE(RIGHT(Q44,LEN(Q44)-住戸分類!$A$44)))</f>
        <v/>
      </c>
      <c r="BD79" s="780" t="str">
        <f>IF(Q44="","",LEFT(Q44,住戸分類!$A$44))</f>
        <v/>
      </c>
      <c r="BE79" s="772"/>
      <c r="BF79" s="1620"/>
      <c r="BG79" s="779" t="str">
        <f>IF(Q49="","",VALUE(RIGHT(Q49,LEN(Q49)-住戸分類!$A$49)))</f>
        <v/>
      </c>
      <c r="BH79" s="780" t="str">
        <f>IF(Q49="","",LEFT(Q49,住戸分類!$A$49))</f>
        <v/>
      </c>
      <c r="BI79" s="772"/>
      <c r="BJ79" s="1620"/>
      <c r="BK79" s="779" t="str">
        <f>IF(Q54="","",VALUE(RIGHT(Q54,LEN(Q54)-住戸分類!$A$54)))</f>
        <v/>
      </c>
      <c r="BL79" s="780" t="str">
        <f>IF(Q54="","",LEFT(Q54,住戸分類!$A$54))</f>
        <v/>
      </c>
    </row>
    <row r="80" spans="3:64">
      <c r="S80" s="6">
        <f t="shared" si="6"/>
        <v>76</v>
      </c>
      <c r="T80" s="772" t="str">
        <f>AE5</f>
        <v/>
      </c>
      <c r="U80" s="772" t="str">
        <f>AF5</f>
        <v/>
      </c>
      <c r="V80" s="7"/>
      <c r="W80" s="772" t="str">
        <f t="shared" si="9"/>
        <v/>
      </c>
      <c r="X80" s="772" t="str">
        <f t="shared" si="10"/>
        <v/>
      </c>
    </row>
    <row r="81" spans="19:24">
      <c r="S81" s="6">
        <f t="shared" si="6"/>
        <v>77</v>
      </c>
      <c r="T81" s="772" t="str">
        <f t="shared" ref="T81:T139" si="11">AE6</f>
        <v/>
      </c>
      <c r="U81" s="772" t="str">
        <f t="shared" ref="U81:U139" si="12">AF6</f>
        <v/>
      </c>
      <c r="V81" s="7"/>
      <c r="W81" s="772" t="str">
        <f t="shared" si="9"/>
        <v/>
      </c>
      <c r="X81" s="772" t="str">
        <f t="shared" si="10"/>
        <v/>
      </c>
    </row>
    <row r="82" spans="19:24">
      <c r="S82" s="6">
        <f t="shared" si="6"/>
        <v>78</v>
      </c>
      <c r="T82" s="772" t="str">
        <f t="shared" si="11"/>
        <v/>
      </c>
      <c r="U82" s="772" t="str">
        <f t="shared" si="12"/>
        <v/>
      </c>
      <c r="V82" s="7"/>
      <c r="W82" s="772" t="str">
        <f t="shared" si="9"/>
        <v/>
      </c>
      <c r="X82" s="772" t="str">
        <f t="shared" si="10"/>
        <v/>
      </c>
    </row>
    <row r="83" spans="19:24">
      <c r="S83" s="6">
        <f t="shared" si="6"/>
        <v>79</v>
      </c>
      <c r="T83" s="772" t="str">
        <f t="shared" si="11"/>
        <v/>
      </c>
      <c r="U83" s="772" t="str">
        <f t="shared" si="12"/>
        <v/>
      </c>
      <c r="V83" s="7"/>
      <c r="W83" s="772" t="str">
        <f t="shared" si="9"/>
        <v/>
      </c>
      <c r="X83" s="772" t="str">
        <f t="shared" si="10"/>
        <v/>
      </c>
    </row>
    <row r="84" spans="19:24">
      <c r="S84" s="6">
        <f t="shared" si="6"/>
        <v>80</v>
      </c>
      <c r="T84" s="772" t="str">
        <f t="shared" si="11"/>
        <v/>
      </c>
      <c r="U84" s="772" t="str">
        <f t="shared" si="12"/>
        <v/>
      </c>
      <c r="V84" s="7"/>
      <c r="W84" s="772" t="str">
        <f t="shared" si="9"/>
        <v/>
      </c>
      <c r="X84" s="772" t="str">
        <f t="shared" si="10"/>
        <v/>
      </c>
    </row>
    <row r="85" spans="19:24">
      <c r="S85" s="6">
        <f t="shared" si="6"/>
        <v>81</v>
      </c>
      <c r="T85" s="772" t="str">
        <f t="shared" si="11"/>
        <v/>
      </c>
      <c r="U85" s="772" t="str">
        <f t="shared" si="12"/>
        <v/>
      </c>
      <c r="V85" s="7"/>
      <c r="W85" s="772" t="str">
        <f t="shared" si="9"/>
        <v/>
      </c>
      <c r="X85" s="772" t="str">
        <f t="shared" si="10"/>
        <v/>
      </c>
    </row>
    <row r="86" spans="19:24">
      <c r="S86" s="6">
        <f t="shared" si="6"/>
        <v>82</v>
      </c>
      <c r="T86" s="772" t="str">
        <f t="shared" si="11"/>
        <v/>
      </c>
      <c r="U86" s="772" t="str">
        <f t="shared" si="12"/>
        <v/>
      </c>
      <c r="V86" s="7"/>
      <c r="W86" s="772" t="str">
        <f t="shared" si="9"/>
        <v/>
      </c>
      <c r="X86" s="772" t="str">
        <f t="shared" si="10"/>
        <v/>
      </c>
    </row>
    <row r="87" spans="19:24">
      <c r="S87" s="6">
        <f t="shared" si="6"/>
        <v>83</v>
      </c>
      <c r="T87" s="772" t="str">
        <f t="shared" si="11"/>
        <v/>
      </c>
      <c r="U87" s="772" t="str">
        <f t="shared" si="12"/>
        <v/>
      </c>
      <c r="V87" s="7"/>
      <c r="W87" s="772" t="str">
        <f t="shared" si="9"/>
        <v/>
      </c>
      <c r="X87" s="772" t="str">
        <f t="shared" si="10"/>
        <v/>
      </c>
    </row>
    <row r="88" spans="19:24">
      <c r="S88" s="6">
        <f t="shared" si="6"/>
        <v>84</v>
      </c>
      <c r="T88" s="772" t="str">
        <f t="shared" si="11"/>
        <v/>
      </c>
      <c r="U88" s="772" t="str">
        <f t="shared" si="12"/>
        <v/>
      </c>
      <c r="V88" s="7"/>
      <c r="W88" s="772" t="str">
        <f t="shared" si="9"/>
        <v/>
      </c>
      <c r="X88" s="772" t="str">
        <f t="shared" si="10"/>
        <v/>
      </c>
    </row>
    <row r="89" spans="19:24">
      <c r="S89" s="6">
        <f t="shared" si="6"/>
        <v>85</v>
      </c>
      <c r="T89" s="772" t="str">
        <f t="shared" si="11"/>
        <v/>
      </c>
      <c r="U89" s="772" t="str">
        <f t="shared" si="12"/>
        <v/>
      </c>
      <c r="V89" s="7"/>
      <c r="W89" s="772" t="str">
        <f t="shared" si="9"/>
        <v/>
      </c>
      <c r="X89" s="772" t="str">
        <f t="shared" si="10"/>
        <v/>
      </c>
    </row>
    <row r="90" spans="19:24">
      <c r="S90" s="6">
        <f t="shared" si="6"/>
        <v>86</v>
      </c>
      <c r="T90" s="772" t="str">
        <f t="shared" si="11"/>
        <v/>
      </c>
      <c r="U90" s="772" t="str">
        <f t="shared" si="12"/>
        <v/>
      </c>
      <c r="V90" s="7"/>
      <c r="W90" s="772" t="str">
        <f t="shared" si="9"/>
        <v/>
      </c>
      <c r="X90" s="772" t="str">
        <f t="shared" si="10"/>
        <v/>
      </c>
    </row>
    <row r="91" spans="19:24">
      <c r="S91" s="6">
        <f t="shared" si="6"/>
        <v>87</v>
      </c>
      <c r="T91" s="772" t="str">
        <f t="shared" si="11"/>
        <v/>
      </c>
      <c r="U91" s="772" t="str">
        <f t="shared" si="12"/>
        <v/>
      </c>
      <c r="V91" s="7"/>
      <c r="W91" s="772" t="str">
        <f t="shared" si="9"/>
        <v/>
      </c>
      <c r="X91" s="772" t="str">
        <f t="shared" si="10"/>
        <v/>
      </c>
    </row>
    <row r="92" spans="19:24">
      <c r="S92" s="6">
        <f t="shared" si="6"/>
        <v>88</v>
      </c>
      <c r="T92" s="772" t="str">
        <f t="shared" si="11"/>
        <v/>
      </c>
      <c r="U92" s="772" t="str">
        <f t="shared" si="12"/>
        <v/>
      </c>
      <c r="V92" s="7"/>
      <c r="W92" s="772" t="str">
        <f t="shared" si="9"/>
        <v/>
      </c>
      <c r="X92" s="772" t="str">
        <f t="shared" si="10"/>
        <v/>
      </c>
    </row>
    <row r="93" spans="19:24">
      <c r="S93" s="6">
        <f t="shared" si="6"/>
        <v>89</v>
      </c>
      <c r="T93" s="772" t="str">
        <f t="shared" si="11"/>
        <v/>
      </c>
      <c r="U93" s="772" t="str">
        <f t="shared" si="12"/>
        <v/>
      </c>
      <c r="V93" s="7"/>
      <c r="W93" s="772" t="str">
        <f t="shared" si="9"/>
        <v/>
      </c>
      <c r="X93" s="772" t="str">
        <f t="shared" si="10"/>
        <v/>
      </c>
    </row>
    <row r="94" spans="19:24">
      <c r="S94" s="6">
        <f t="shared" si="6"/>
        <v>90</v>
      </c>
      <c r="T94" s="772" t="str">
        <f t="shared" si="11"/>
        <v/>
      </c>
      <c r="U94" s="772" t="str">
        <f t="shared" si="12"/>
        <v/>
      </c>
      <c r="V94" s="7"/>
      <c r="W94" s="772" t="str">
        <f t="shared" si="9"/>
        <v/>
      </c>
      <c r="X94" s="772" t="str">
        <f t="shared" si="10"/>
        <v/>
      </c>
    </row>
    <row r="95" spans="19:24">
      <c r="S95" s="6">
        <f t="shared" si="6"/>
        <v>91</v>
      </c>
      <c r="T95" s="772" t="str">
        <f t="shared" si="11"/>
        <v/>
      </c>
      <c r="U95" s="772" t="str">
        <f t="shared" si="12"/>
        <v/>
      </c>
      <c r="V95" s="7"/>
      <c r="W95" s="772" t="str">
        <f t="shared" si="9"/>
        <v/>
      </c>
      <c r="X95" s="772" t="str">
        <f t="shared" si="10"/>
        <v/>
      </c>
    </row>
    <row r="96" spans="19:24">
      <c r="S96" s="6">
        <f t="shared" si="6"/>
        <v>92</v>
      </c>
      <c r="T96" s="772" t="str">
        <f t="shared" si="11"/>
        <v/>
      </c>
      <c r="U96" s="772" t="str">
        <f t="shared" si="12"/>
        <v/>
      </c>
      <c r="W96" s="772" t="str">
        <f t="shared" si="9"/>
        <v/>
      </c>
      <c r="X96" s="772" t="str">
        <f t="shared" si="10"/>
        <v/>
      </c>
    </row>
    <row r="97" spans="19:24">
      <c r="S97" s="6">
        <f t="shared" si="6"/>
        <v>93</v>
      </c>
      <c r="T97" s="772" t="str">
        <f t="shared" si="11"/>
        <v/>
      </c>
      <c r="U97" s="772" t="str">
        <f t="shared" si="12"/>
        <v/>
      </c>
      <c r="W97" s="772" t="str">
        <f t="shared" si="9"/>
        <v/>
      </c>
      <c r="X97" s="772" t="str">
        <f t="shared" si="10"/>
        <v/>
      </c>
    </row>
    <row r="98" spans="19:24">
      <c r="S98" s="6">
        <f t="shared" si="6"/>
        <v>94</v>
      </c>
      <c r="T98" s="772" t="str">
        <f t="shared" si="11"/>
        <v/>
      </c>
      <c r="U98" s="772" t="str">
        <f t="shared" si="12"/>
        <v/>
      </c>
      <c r="W98" s="772" t="str">
        <f t="shared" si="9"/>
        <v/>
      </c>
      <c r="X98" s="772" t="str">
        <f t="shared" si="10"/>
        <v/>
      </c>
    </row>
    <row r="99" spans="19:24">
      <c r="S99" s="6">
        <f t="shared" si="6"/>
        <v>95</v>
      </c>
      <c r="T99" s="772" t="str">
        <f t="shared" si="11"/>
        <v/>
      </c>
      <c r="U99" s="772" t="str">
        <f t="shared" si="12"/>
        <v/>
      </c>
      <c r="W99" s="772" t="str">
        <f t="shared" si="9"/>
        <v/>
      </c>
      <c r="X99" s="772" t="str">
        <f t="shared" si="10"/>
        <v/>
      </c>
    </row>
    <row r="100" spans="19:24">
      <c r="S100" s="6">
        <f t="shared" si="6"/>
        <v>96</v>
      </c>
      <c r="T100" s="772" t="str">
        <f t="shared" si="11"/>
        <v/>
      </c>
      <c r="U100" s="772" t="str">
        <f t="shared" si="12"/>
        <v/>
      </c>
      <c r="W100" s="772" t="str">
        <f t="shared" si="9"/>
        <v/>
      </c>
      <c r="X100" s="772" t="str">
        <f t="shared" si="10"/>
        <v/>
      </c>
    </row>
    <row r="101" spans="19:24">
      <c r="S101" s="6">
        <f t="shared" si="6"/>
        <v>97</v>
      </c>
      <c r="T101" s="772" t="str">
        <f t="shared" si="11"/>
        <v/>
      </c>
      <c r="U101" s="772" t="str">
        <f t="shared" si="12"/>
        <v/>
      </c>
      <c r="W101" s="772" t="str">
        <f t="shared" si="9"/>
        <v/>
      </c>
      <c r="X101" s="772" t="str">
        <f t="shared" si="10"/>
        <v/>
      </c>
    </row>
    <row r="102" spans="19:24">
      <c r="S102" s="6">
        <f t="shared" si="6"/>
        <v>98</v>
      </c>
      <c r="T102" s="772" t="str">
        <f t="shared" si="11"/>
        <v/>
      </c>
      <c r="U102" s="772" t="str">
        <f t="shared" si="12"/>
        <v/>
      </c>
      <c r="W102" s="772" t="str">
        <f t="shared" si="9"/>
        <v/>
      </c>
      <c r="X102" s="772" t="str">
        <f t="shared" si="10"/>
        <v/>
      </c>
    </row>
    <row r="103" spans="19:24">
      <c r="S103" s="6">
        <f t="shared" si="6"/>
        <v>99</v>
      </c>
      <c r="T103" s="772" t="str">
        <f t="shared" si="11"/>
        <v/>
      </c>
      <c r="U103" s="772" t="str">
        <f t="shared" si="12"/>
        <v/>
      </c>
      <c r="W103" s="772" t="str">
        <f t="shared" si="9"/>
        <v/>
      </c>
      <c r="X103" s="772" t="str">
        <f t="shared" si="10"/>
        <v/>
      </c>
    </row>
    <row r="104" spans="19:24">
      <c r="S104" s="6">
        <f t="shared" si="6"/>
        <v>100</v>
      </c>
      <c r="T104" s="772" t="str">
        <f t="shared" si="11"/>
        <v/>
      </c>
      <c r="U104" s="772" t="str">
        <f t="shared" si="12"/>
        <v/>
      </c>
      <c r="W104" s="772" t="str">
        <f t="shared" si="9"/>
        <v/>
      </c>
      <c r="X104" s="772" t="str">
        <f t="shared" si="10"/>
        <v/>
      </c>
    </row>
    <row r="105" spans="19:24">
      <c r="S105" s="6">
        <f t="shared" si="6"/>
        <v>101</v>
      </c>
      <c r="T105" s="772" t="str">
        <f t="shared" si="11"/>
        <v/>
      </c>
      <c r="U105" s="772" t="str">
        <f t="shared" si="12"/>
        <v/>
      </c>
      <c r="W105" s="772" t="str">
        <f t="shared" si="9"/>
        <v/>
      </c>
      <c r="X105" s="772" t="str">
        <f t="shared" si="10"/>
        <v/>
      </c>
    </row>
    <row r="106" spans="19:24">
      <c r="S106" s="6">
        <f t="shared" si="6"/>
        <v>102</v>
      </c>
      <c r="T106" s="772" t="str">
        <f t="shared" si="11"/>
        <v/>
      </c>
      <c r="U106" s="772" t="str">
        <f t="shared" si="12"/>
        <v/>
      </c>
      <c r="W106" s="772" t="str">
        <f t="shared" si="9"/>
        <v/>
      </c>
      <c r="X106" s="772" t="str">
        <f t="shared" si="10"/>
        <v/>
      </c>
    </row>
    <row r="107" spans="19:24">
      <c r="S107" s="6">
        <f t="shared" si="6"/>
        <v>103</v>
      </c>
      <c r="T107" s="772" t="str">
        <f t="shared" si="11"/>
        <v/>
      </c>
      <c r="U107" s="772" t="str">
        <f t="shared" si="12"/>
        <v/>
      </c>
      <c r="W107" s="772" t="str">
        <f t="shared" si="9"/>
        <v/>
      </c>
      <c r="X107" s="772" t="str">
        <f t="shared" si="10"/>
        <v/>
      </c>
    </row>
    <row r="108" spans="19:24">
      <c r="S108" s="6">
        <f t="shared" si="6"/>
        <v>104</v>
      </c>
      <c r="T108" s="772" t="str">
        <f t="shared" si="11"/>
        <v/>
      </c>
      <c r="U108" s="772" t="str">
        <f t="shared" si="12"/>
        <v/>
      </c>
      <c r="W108" s="772" t="str">
        <f t="shared" si="9"/>
        <v/>
      </c>
      <c r="X108" s="772" t="str">
        <f t="shared" si="10"/>
        <v/>
      </c>
    </row>
    <row r="109" spans="19:24">
      <c r="S109" s="6">
        <f t="shared" si="6"/>
        <v>105</v>
      </c>
      <c r="T109" s="772" t="str">
        <f t="shared" si="11"/>
        <v/>
      </c>
      <c r="U109" s="772" t="str">
        <f t="shared" si="12"/>
        <v/>
      </c>
      <c r="W109" s="772" t="str">
        <f t="shared" si="9"/>
        <v/>
      </c>
      <c r="X109" s="772" t="str">
        <f t="shared" si="10"/>
        <v/>
      </c>
    </row>
    <row r="110" spans="19:24">
      <c r="S110" s="6">
        <f t="shared" si="6"/>
        <v>106</v>
      </c>
      <c r="T110" s="772" t="str">
        <f t="shared" si="11"/>
        <v/>
      </c>
      <c r="U110" s="772" t="str">
        <f t="shared" si="12"/>
        <v/>
      </c>
      <c r="W110" s="772" t="str">
        <f t="shared" si="9"/>
        <v/>
      </c>
      <c r="X110" s="772" t="str">
        <f t="shared" si="10"/>
        <v/>
      </c>
    </row>
    <row r="111" spans="19:24">
      <c r="S111" s="6">
        <f t="shared" si="6"/>
        <v>107</v>
      </c>
      <c r="T111" s="772" t="str">
        <f t="shared" si="11"/>
        <v/>
      </c>
      <c r="U111" s="772" t="str">
        <f t="shared" si="12"/>
        <v/>
      </c>
      <c r="W111" s="772" t="str">
        <f t="shared" si="9"/>
        <v/>
      </c>
      <c r="X111" s="772" t="str">
        <f t="shared" si="10"/>
        <v/>
      </c>
    </row>
    <row r="112" spans="19:24">
      <c r="S112" s="6">
        <f t="shared" si="6"/>
        <v>108</v>
      </c>
      <c r="T112" s="772" t="str">
        <f t="shared" si="11"/>
        <v/>
      </c>
      <c r="U112" s="772" t="str">
        <f t="shared" si="12"/>
        <v/>
      </c>
      <c r="W112" s="772" t="str">
        <f t="shared" si="9"/>
        <v/>
      </c>
      <c r="X112" s="772" t="str">
        <f t="shared" si="10"/>
        <v/>
      </c>
    </row>
    <row r="113" spans="19:24">
      <c r="S113" s="6">
        <f t="shared" si="6"/>
        <v>109</v>
      </c>
      <c r="T113" s="772" t="str">
        <f t="shared" si="11"/>
        <v/>
      </c>
      <c r="U113" s="772" t="str">
        <f t="shared" si="12"/>
        <v/>
      </c>
      <c r="W113" s="772" t="str">
        <f t="shared" si="9"/>
        <v/>
      </c>
      <c r="X113" s="772" t="str">
        <f t="shared" si="10"/>
        <v/>
      </c>
    </row>
    <row r="114" spans="19:24">
      <c r="S114" s="6">
        <f t="shared" ref="S114:S177" si="13">S113+1</f>
        <v>110</v>
      </c>
      <c r="T114" s="772" t="str">
        <f t="shared" si="11"/>
        <v/>
      </c>
      <c r="U114" s="772" t="str">
        <f t="shared" si="12"/>
        <v/>
      </c>
      <c r="W114" s="772" t="str">
        <f t="shared" si="9"/>
        <v/>
      </c>
      <c r="X114" s="772" t="str">
        <f t="shared" si="10"/>
        <v/>
      </c>
    </row>
    <row r="115" spans="19:24">
      <c r="S115" s="6">
        <f t="shared" si="13"/>
        <v>111</v>
      </c>
      <c r="T115" s="772" t="str">
        <f t="shared" si="11"/>
        <v/>
      </c>
      <c r="U115" s="772" t="str">
        <f t="shared" si="12"/>
        <v/>
      </c>
      <c r="W115" s="772" t="str">
        <f t="shared" si="9"/>
        <v/>
      </c>
      <c r="X115" s="772" t="str">
        <f t="shared" si="10"/>
        <v/>
      </c>
    </row>
    <row r="116" spans="19:24">
      <c r="S116" s="6">
        <f t="shared" si="13"/>
        <v>112</v>
      </c>
      <c r="T116" s="772" t="str">
        <f t="shared" si="11"/>
        <v/>
      </c>
      <c r="U116" s="772" t="str">
        <f t="shared" si="12"/>
        <v/>
      </c>
      <c r="W116" s="772" t="str">
        <f t="shared" si="9"/>
        <v/>
      </c>
      <c r="X116" s="772" t="str">
        <f t="shared" si="10"/>
        <v/>
      </c>
    </row>
    <row r="117" spans="19:24">
      <c r="S117" s="6">
        <f t="shared" si="13"/>
        <v>113</v>
      </c>
      <c r="T117" s="772" t="str">
        <f t="shared" si="11"/>
        <v/>
      </c>
      <c r="U117" s="772" t="str">
        <f t="shared" si="12"/>
        <v/>
      </c>
      <c r="W117" s="772" t="str">
        <f t="shared" si="9"/>
        <v/>
      </c>
      <c r="X117" s="772" t="str">
        <f t="shared" si="10"/>
        <v/>
      </c>
    </row>
    <row r="118" spans="19:24">
      <c r="S118" s="6">
        <f t="shared" si="13"/>
        <v>114</v>
      </c>
      <c r="T118" s="772" t="str">
        <f t="shared" si="11"/>
        <v/>
      </c>
      <c r="U118" s="772" t="str">
        <f t="shared" si="12"/>
        <v/>
      </c>
      <c r="W118" s="772" t="str">
        <f t="shared" si="9"/>
        <v/>
      </c>
      <c r="X118" s="772" t="str">
        <f t="shared" si="10"/>
        <v/>
      </c>
    </row>
    <row r="119" spans="19:24">
      <c r="S119" s="6">
        <f t="shared" si="13"/>
        <v>115</v>
      </c>
      <c r="T119" s="772" t="str">
        <f t="shared" si="11"/>
        <v/>
      </c>
      <c r="U119" s="772" t="str">
        <f t="shared" si="12"/>
        <v/>
      </c>
      <c r="W119" s="772" t="str">
        <f t="shared" si="9"/>
        <v/>
      </c>
      <c r="X119" s="772" t="str">
        <f t="shared" si="10"/>
        <v/>
      </c>
    </row>
    <row r="120" spans="19:24">
      <c r="S120" s="6">
        <f t="shared" si="13"/>
        <v>116</v>
      </c>
      <c r="T120" s="772" t="str">
        <f t="shared" si="11"/>
        <v/>
      </c>
      <c r="U120" s="772" t="str">
        <f t="shared" si="12"/>
        <v/>
      </c>
      <c r="W120" s="772" t="str">
        <f t="shared" si="9"/>
        <v/>
      </c>
      <c r="X120" s="772" t="str">
        <f t="shared" si="10"/>
        <v/>
      </c>
    </row>
    <row r="121" spans="19:24">
      <c r="S121" s="6">
        <f t="shared" si="13"/>
        <v>117</v>
      </c>
      <c r="T121" s="772" t="str">
        <f t="shared" si="11"/>
        <v/>
      </c>
      <c r="U121" s="772" t="str">
        <f t="shared" si="12"/>
        <v/>
      </c>
      <c r="W121" s="772" t="str">
        <f t="shared" si="9"/>
        <v/>
      </c>
      <c r="X121" s="772" t="str">
        <f t="shared" si="10"/>
        <v/>
      </c>
    </row>
    <row r="122" spans="19:24">
      <c r="S122" s="6">
        <f t="shared" si="13"/>
        <v>118</v>
      </c>
      <c r="T122" s="772" t="str">
        <f t="shared" si="11"/>
        <v/>
      </c>
      <c r="U122" s="772" t="str">
        <f t="shared" si="12"/>
        <v/>
      </c>
      <c r="W122" s="772" t="str">
        <f t="shared" si="9"/>
        <v/>
      </c>
      <c r="X122" s="772" t="str">
        <f t="shared" si="10"/>
        <v/>
      </c>
    </row>
    <row r="123" spans="19:24">
      <c r="S123" s="6">
        <f t="shared" si="13"/>
        <v>119</v>
      </c>
      <c r="T123" s="772" t="str">
        <f t="shared" si="11"/>
        <v/>
      </c>
      <c r="U123" s="772" t="str">
        <f t="shared" si="12"/>
        <v/>
      </c>
      <c r="W123" s="772" t="str">
        <f t="shared" si="9"/>
        <v/>
      </c>
      <c r="X123" s="772" t="str">
        <f t="shared" si="10"/>
        <v/>
      </c>
    </row>
    <row r="124" spans="19:24">
      <c r="S124" s="6">
        <f t="shared" si="13"/>
        <v>120</v>
      </c>
      <c r="T124" s="772" t="str">
        <f t="shared" si="11"/>
        <v/>
      </c>
      <c r="U124" s="772" t="str">
        <f t="shared" si="12"/>
        <v/>
      </c>
      <c r="W124" s="772" t="str">
        <f t="shared" si="9"/>
        <v/>
      </c>
      <c r="X124" s="772" t="str">
        <f t="shared" si="10"/>
        <v/>
      </c>
    </row>
    <row r="125" spans="19:24">
      <c r="S125" s="6">
        <f t="shared" si="13"/>
        <v>121</v>
      </c>
      <c r="T125" s="772" t="str">
        <f t="shared" si="11"/>
        <v/>
      </c>
      <c r="U125" s="772" t="str">
        <f t="shared" si="12"/>
        <v/>
      </c>
      <c r="W125" s="772" t="str">
        <f t="shared" si="9"/>
        <v/>
      </c>
      <c r="X125" s="772" t="str">
        <f t="shared" si="10"/>
        <v/>
      </c>
    </row>
    <row r="126" spans="19:24">
      <c r="S126" s="6">
        <f t="shared" si="13"/>
        <v>122</v>
      </c>
      <c r="T126" s="772" t="str">
        <f t="shared" si="11"/>
        <v/>
      </c>
      <c r="U126" s="772" t="str">
        <f t="shared" si="12"/>
        <v/>
      </c>
      <c r="W126" s="772" t="str">
        <f t="shared" si="9"/>
        <v/>
      </c>
      <c r="X126" s="772" t="str">
        <f t="shared" si="10"/>
        <v/>
      </c>
    </row>
    <row r="127" spans="19:24">
      <c r="S127" s="6">
        <f t="shared" si="13"/>
        <v>123</v>
      </c>
      <c r="T127" s="772" t="str">
        <f t="shared" si="11"/>
        <v/>
      </c>
      <c r="U127" s="772" t="str">
        <f t="shared" si="12"/>
        <v/>
      </c>
      <c r="W127" s="772" t="str">
        <f t="shared" si="9"/>
        <v/>
      </c>
      <c r="X127" s="772" t="str">
        <f t="shared" si="10"/>
        <v/>
      </c>
    </row>
    <row r="128" spans="19:24">
      <c r="S128" s="6">
        <f t="shared" si="13"/>
        <v>124</v>
      </c>
      <c r="T128" s="772" t="str">
        <f t="shared" si="11"/>
        <v/>
      </c>
      <c r="U128" s="772" t="str">
        <f t="shared" si="12"/>
        <v/>
      </c>
      <c r="W128" s="772" t="str">
        <f t="shared" si="9"/>
        <v/>
      </c>
      <c r="X128" s="772" t="str">
        <f t="shared" si="10"/>
        <v/>
      </c>
    </row>
    <row r="129" spans="19:24">
      <c r="S129" s="6">
        <f t="shared" si="13"/>
        <v>125</v>
      </c>
      <c r="T129" s="772" t="str">
        <f t="shared" si="11"/>
        <v/>
      </c>
      <c r="U129" s="772" t="str">
        <f t="shared" si="12"/>
        <v/>
      </c>
      <c r="W129" s="772" t="str">
        <f t="shared" si="9"/>
        <v/>
      </c>
      <c r="X129" s="772" t="str">
        <f t="shared" si="10"/>
        <v/>
      </c>
    </row>
    <row r="130" spans="19:24">
      <c r="S130" s="6">
        <f t="shared" si="13"/>
        <v>126</v>
      </c>
      <c r="T130" s="772" t="str">
        <f t="shared" si="11"/>
        <v/>
      </c>
      <c r="U130" s="772" t="str">
        <f t="shared" si="12"/>
        <v/>
      </c>
      <c r="W130" s="772" t="str">
        <f t="shared" si="9"/>
        <v/>
      </c>
      <c r="X130" s="772" t="str">
        <f t="shared" si="10"/>
        <v/>
      </c>
    </row>
    <row r="131" spans="19:24">
      <c r="S131" s="6">
        <f t="shared" si="13"/>
        <v>127</v>
      </c>
      <c r="T131" s="772" t="str">
        <f t="shared" si="11"/>
        <v/>
      </c>
      <c r="U131" s="772" t="str">
        <f t="shared" si="12"/>
        <v/>
      </c>
      <c r="W131" s="772" t="str">
        <f t="shared" si="9"/>
        <v/>
      </c>
      <c r="X131" s="772" t="str">
        <f t="shared" si="10"/>
        <v/>
      </c>
    </row>
    <row r="132" spans="19:24">
      <c r="S132" s="6">
        <f t="shared" si="13"/>
        <v>128</v>
      </c>
      <c r="T132" s="772" t="str">
        <f t="shared" si="11"/>
        <v/>
      </c>
      <c r="U132" s="772" t="str">
        <f t="shared" si="12"/>
        <v/>
      </c>
      <c r="W132" s="772" t="str">
        <f t="shared" si="9"/>
        <v/>
      </c>
      <c r="X132" s="772" t="str">
        <f t="shared" si="10"/>
        <v/>
      </c>
    </row>
    <row r="133" spans="19:24">
      <c r="S133" s="6">
        <f t="shared" si="13"/>
        <v>129</v>
      </c>
      <c r="T133" s="772" t="str">
        <f t="shared" si="11"/>
        <v/>
      </c>
      <c r="U133" s="772" t="str">
        <f t="shared" si="12"/>
        <v/>
      </c>
      <c r="W133" s="772" t="str">
        <f t="shared" si="9"/>
        <v/>
      </c>
      <c r="X133" s="772" t="str">
        <f t="shared" si="10"/>
        <v/>
      </c>
    </row>
    <row r="134" spans="19:24">
      <c r="S134" s="6">
        <f t="shared" si="13"/>
        <v>130</v>
      </c>
      <c r="T134" s="772" t="str">
        <f t="shared" si="11"/>
        <v/>
      </c>
      <c r="U134" s="772" t="str">
        <f t="shared" si="12"/>
        <v/>
      </c>
      <c r="W134" s="772" t="str">
        <f t="shared" ref="W134:W197" si="14">IF(ISERROR(SMALL($T$5:$T$754,S134)),"",SMALL($T$5:$T$754,S134))</f>
        <v/>
      </c>
      <c r="X134" s="772" t="str">
        <f t="shared" ref="X134:X197" si="15">VLOOKUP(W134,$T$5:$U$754,2,FALSE)</f>
        <v/>
      </c>
    </row>
    <row r="135" spans="19:24">
      <c r="S135" s="6">
        <f t="shared" si="13"/>
        <v>131</v>
      </c>
      <c r="T135" s="772" t="str">
        <f t="shared" si="11"/>
        <v/>
      </c>
      <c r="U135" s="772" t="str">
        <f t="shared" si="12"/>
        <v/>
      </c>
      <c r="W135" s="772" t="str">
        <f t="shared" si="14"/>
        <v/>
      </c>
      <c r="X135" s="772" t="str">
        <f t="shared" si="15"/>
        <v/>
      </c>
    </row>
    <row r="136" spans="19:24">
      <c r="S136" s="6">
        <f t="shared" si="13"/>
        <v>132</v>
      </c>
      <c r="T136" s="772" t="str">
        <f t="shared" si="11"/>
        <v/>
      </c>
      <c r="U136" s="772" t="str">
        <f t="shared" si="12"/>
        <v/>
      </c>
      <c r="W136" s="772" t="str">
        <f t="shared" si="14"/>
        <v/>
      </c>
      <c r="X136" s="772" t="str">
        <f t="shared" si="15"/>
        <v/>
      </c>
    </row>
    <row r="137" spans="19:24">
      <c r="S137" s="6">
        <f t="shared" si="13"/>
        <v>133</v>
      </c>
      <c r="T137" s="772" t="str">
        <f t="shared" si="11"/>
        <v/>
      </c>
      <c r="U137" s="772" t="str">
        <f t="shared" si="12"/>
        <v/>
      </c>
      <c r="W137" s="772" t="str">
        <f t="shared" si="14"/>
        <v/>
      </c>
      <c r="X137" s="772" t="str">
        <f t="shared" si="15"/>
        <v/>
      </c>
    </row>
    <row r="138" spans="19:24">
      <c r="S138" s="6">
        <f t="shared" si="13"/>
        <v>134</v>
      </c>
      <c r="T138" s="772" t="str">
        <f t="shared" si="11"/>
        <v/>
      </c>
      <c r="U138" s="772" t="str">
        <f t="shared" si="12"/>
        <v/>
      </c>
      <c r="W138" s="772" t="str">
        <f t="shared" si="14"/>
        <v/>
      </c>
      <c r="X138" s="772" t="str">
        <f t="shared" si="15"/>
        <v/>
      </c>
    </row>
    <row r="139" spans="19:24">
      <c r="S139" s="6">
        <f t="shared" si="13"/>
        <v>135</v>
      </c>
      <c r="T139" s="772" t="str">
        <f t="shared" si="11"/>
        <v/>
      </c>
      <c r="U139" s="772" t="str">
        <f t="shared" si="12"/>
        <v/>
      </c>
      <c r="W139" s="772" t="str">
        <f t="shared" si="14"/>
        <v/>
      </c>
      <c r="X139" s="772" t="str">
        <f t="shared" si="15"/>
        <v/>
      </c>
    </row>
    <row r="140" spans="19:24">
      <c r="S140" s="6">
        <v>136</v>
      </c>
      <c r="T140" s="772" t="str">
        <f t="shared" ref="T140:T151" si="16">AE65</f>
        <v/>
      </c>
      <c r="U140" s="772" t="str">
        <f t="shared" ref="U140:U151" si="17">AF65</f>
        <v/>
      </c>
      <c r="W140" s="772" t="str">
        <f t="shared" si="14"/>
        <v/>
      </c>
      <c r="X140" s="772" t="str">
        <f t="shared" si="15"/>
        <v/>
      </c>
    </row>
    <row r="141" spans="19:24">
      <c r="S141" s="6">
        <v>137</v>
      </c>
      <c r="T141" s="772" t="str">
        <f t="shared" si="16"/>
        <v/>
      </c>
      <c r="U141" s="772" t="str">
        <f t="shared" si="17"/>
        <v/>
      </c>
      <c r="W141" s="772" t="str">
        <f t="shared" si="14"/>
        <v/>
      </c>
      <c r="X141" s="772" t="str">
        <f t="shared" si="15"/>
        <v/>
      </c>
    </row>
    <row r="142" spans="19:24">
      <c r="S142" s="6">
        <v>138</v>
      </c>
      <c r="T142" s="772" t="str">
        <f t="shared" si="16"/>
        <v/>
      </c>
      <c r="U142" s="772" t="str">
        <f t="shared" si="17"/>
        <v/>
      </c>
      <c r="W142" s="772" t="str">
        <f t="shared" si="14"/>
        <v/>
      </c>
      <c r="X142" s="772" t="str">
        <f t="shared" si="15"/>
        <v/>
      </c>
    </row>
    <row r="143" spans="19:24">
      <c r="S143" s="6">
        <v>139</v>
      </c>
      <c r="T143" s="772" t="str">
        <f t="shared" si="16"/>
        <v/>
      </c>
      <c r="U143" s="772" t="str">
        <f t="shared" si="17"/>
        <v/>
      </c>
      <c r="W143" s="772" t="str">
        <f t="shared" si="14"/>
        <v/>
      </c>
      <c r="X143" s="772" t="str">
        <f t="shared" si="15"/>
        <v/>
      </c>
    </row>
    <row r="144" spans="19:24">
      <c r="S144" s="6">
        <v>140</v>
      </c>
      <c r="T144" s="772" t="str">
        <f t="shared" si="16"/>
        <v/>
      </c>
      <c r="U144" s="772" t="str">
        <f t="shared" si="17"/>
        <v/>
      </c>
      <c r="W144" s="772" t="str">
        <f t="shared" si="14"/>
        <v/>
      </c>
      <c r="X144" s="772" t="str">
        <f t="shared" si="15"/>
        <v/>
      </c>
    </row>
    <row r="145" spans="19:24">
      <c r="S145" s="6">
        <v>141</v>
      </c>
      <c r="T145" s="772" t="str">
        <f t="shared" si="16"/>
        <v/>
      </c>
      <c r="U145" s="772" t="str">
        <f t="shared" si="17"/>
        <v/>
      </c>
      <c r="W145" s="772" t="str">
        <f t="shared" si="14"/>
        <v/>
      </c>
      <c r="X145" s="772" t="str">
        <f t="shared" si="15"/>
        <v/>
      </c>
    </row>
    <row r="146" spans="19:24">
      <c r="S146" s="6">
        <v>142</v>
      </c>
      <c r="T146" s="772" t="str">
        <f t="shared" si="16"/>
        <v/>
      </c>
      <c r="U146" s="772" t="str">
        <f t="shared" si="17"/>
        <v/>
      </c>
      <c r="W146" s="772" t="str">
        <f t="shared" si="14"/>
        <v/>
      </c>
      <c r="X146" s="772" t="str">
        <f t="shared" si="15"/>
        <v/>
      </c>
    </row>
    <row r="147" spans="19:24">
      <c r="S147" s="6">
        <v>143</v>
      </c>
      <c r="T147" s="772" t="str">
        <f t="shared" si="16"/>
        <v/>
      </c>
      <c r="U147" s="772" t="str">
        <f t="shared" si="17"/>
        <v/>
      </c>
      <c r="W147" s="772" t="str">
        <f t="shared" si="14"/>
        <v/>
      </c>
      <c r="X147" s="772" t="str">
        <f t="shared" si="15"/>
        <v/>
      </c>
    </row>
    <row r="148" spans="19:24">
      <c r="S148" s="6">
        <v>144</v>
      </c>
      <c r="T148" s="772" t="str">
        <f t="shared" si="16"/>
        <v/>
      </c>
      <c r="U148" s="772" t="str">
        <f t="shared" si="17"/>
        <v/>
      </c>
      <c r="W148" s="772" t="str">
        <f t="shared" si="14"/>
        <v/>
      </c>
      <c r="X148" s="772" t="str">
        <f t="shared" si="15"/>
        <v/>
      </c>
    </row>
    <row r="149" spans="19:24">
      <c r="S149" s="6">
        <f t="shared" si="13"/>
        <v>145</v>
      </c>
      <c r="T149" s="772" t="str">
        <f t="shared" si="16"/>
        <v/>
      </c>
      <c r="U149" s="772" t="str">
        <f t="shared" si="17"/>
        <v/>
      </c>
      <c r="W149" s="772" t="str">
        <f t="shared" si="14"/>
        <v/>
      </c>
      <c r="X149" s="772" t="str">
        <f t="shared" si="15"/>
        <v/>
      </c>
    </row>
    <row r="150" spans="19:24">
      <c r="S150" s="6">
        <f t="shared" si="13"/>
        <v>146</v>
      </c>
      <c r="T150" s="772" t="str">
        <f t="shared" si="16"/>
        <v/>
      </c>
      <c r="U150" s="772" t="str">
        <f t="shared" si="17"/>
        <v/>
      </c>
      <c r="W150" s="772" t="str">
        <f t="shared" si="14"/>
        <v/>
      </c>
      <c r="X150" s="772" t="str">
        <f t="shared" si="15"/>
        <v/>
      </c>
    </row>
    <row r="151" spans="19:24">
      <c r="S151" s="6">
        <f t="shared" si="13"/>
        <v>147</v>
      </c>
      <c r="T151" s="772" t="str">
        <f t="shared" si="16"/>
        <v/>
      </c>
      <c r="U151" s="772" t="str">
        <f t="shared" si="17"/>
        <v/>
      </c>
      <c r="W151" s="772" t="str">
        <f t="shared" si="14"/>
        <v/>
      </c>
      <c r="X151" s="772" t="str">
        <f t="shared" si="15"/>
        <v/>
      </c>
    </row>
    <row r="152" spans="19:24">
      <c r="S152" s="6">
        <f t="shared" si="13"/>
        <v>148</v>
      </c>
      <c r="T152" s="772" t="str">
        <f t="shared" ref="T152:U154" si="18">AE77</f>
        <v/>
      </c>
      <c r="U152" s="772" t="str">
        <f t="shared" si="18"/>
        <v/>
      </c>
      <c r="W152" s="772" t="str">
        <f t="shared" si="14"/>
        <v/>
      </c>
      <c r="X152" s="772" t="str">
        <f t="shared" si="15"/>
        <v/>
      </c>
    </row>
    <row r="153" spans="19:24">
      <c r="S153" s="6">
        <f t="shared" si="13"/>
        <v>149</v>
      </c>
      <c r="T153" s="772" t="str">
        <f t="shared" si="18"/>
        <v/>
      </c>
      <c r="U153" s="772" t="str">
        <f t="shared" si="18"/>
        <v/>
      </c>
      <c r="W153" s="772" t="str">
        <f t="shared" si="14"/>
        <v/>
      </c>
      <c r="X153" s="772" t="str">
        <f t="shared" si="15"/>
        <v/>
      </c>
    </row>
    <row r="154" spans="19:24">
      <c r="S154" s="6">
        <f t="shared" si="13"/>
        <v>150</v>
      </c>
      <c r="T154" s="772" t="str">
        <f t="shared" si="18"/>
        <v/>
      </c>
      <c r="U154" s="772" t="str">
        <f t="shared" si="18"/>
        <v/>
      </c>
      <c r="W154" s="772" t="str">
        <f t="shared" si="14"/>
        <v/>
      </c>
      <c r="X154" s="772" t="str">
        <f t="shared" si="15"/>
        <v/>
      </c>
    </row>
    <row r="155" spans="19:24">
      <c r="S155" s="6">
        <f t="shared" si="13"/>
        <v>151</v>
      </c>
      <c r="T155" s="772" t="str">
        <f>AI5</f>
        <v/>
      </c>
      <c r="U155" s="772" t="str">
        <f>AJ5</f>
        <v/>
      </c>
      <c r="W155" s="772" t="str">
        <f t="shared" si="14"/>
        <v/>
      </c>
      <c r="X155" s="772" t="str">
        <f t="shared" si="15"/>
        <v/>
      </c>
    </row>
    <row r="156" spans="19:24">
      <c r="S156" s="6">
        <f t="shared" si="13"/>
        <v>152</v>
      </c>
      <c r="T156" s="772" t="str">
        <f t="shared" ref="T156:T204" si="19">AI6</f>
        <v/>
      </c>
      <c r="U156" s="772" t="str">
        <f t="shared" ref="U156:U213" si="20">AJ6</f>
        <v/>
      </c>
      <c r="W156" s="772" t="str">
        <f t="shared" si="14"/>
        <v/>
      </c>
      <c r="X156" s="772" t="str">
        <f t="shared" si="15"/>
        <v/>
      </c>
    </row>
    <row r="157" spans="19:24">
      <c r="S157" s="6">
        <f t="shared" si="13"/>
        <v>153</v>
      </c>
      <c r="T157" s="772" t="str">
        <f t="shared" si="19"/>
        <v/>
      </c>
      <c r="U157" s="772" t="str">
        <f t="shared" si="20"/>
        <v/>
      </c>
      <c r="W157" s="772" t="str">
        <f t="shared" si="14"/>
        <v/>
      </c>
      <c r="X157" s="772" t="str">
        <f t="shared" si="15"/>
        <v/>
      </c>
    </row>
    <row r="158" spans="19:24">
      <c r="S158" s="6">
        <f t="shared" si="13"/>
        <v>154</v>
      </c>
      <c r="T158" s="772" t="str">
        <f t="shared" si="19"/>
        <v/>
      </c>
      <c r="U158" s="772" t="str">
        <f t="shared" si="20"/>
        <v/>
      </c>
      <c r="W158" s="772" t="str">
        <f t="shared" si="14"/>
        <v/>
      </c>
      <c r="X158" s="772" t="str">
        <f t="shared" si="15"/>
        <v/>
      </c>
    </row>
    <row r="159" spans="19:24">
      <c r="S159" s="6">
        <f t="shared" si="13"/>
        <v>155</v>
      </c>
      <c r="T159" s="772" t="str">
        <f t="shared" si="19"/>
        <v/>
      </c>
      <c r="U159" s="772" t="str">
        <f t="shared" si="20"/>
        <v/>
      </c>
      <c r="W159" s="772" t="str">
        <f t="shared" si="14"/>
        <v/>
      </c>
      <c r="X159" s="772" t="str">
        <f t="shared" si="15"/>
        <v/>
      </c>
    </row>
    <row r="160" spans="19:24">
      <c r="S160" s="6">
        <f t="shared" si="13"/>
        <v>156</v>
      </c>
      <c r="T160" s="772" t="str">
        <f t="shared" si="19"/>
        <v/>
      </c>
      <c r="U160" s="772" t="str">
        <f t="shared" si="20"/>
        <v/>
      </c>
      <c r="W160" s="772" t="str">
        <f t="shared" si="14"/>
        <v/>
      </c>
      <c r="X160" s="772" t="str">
        <f t="shared" si="15"/>
        <v/>
      </c>
    </row>
    <row r="161" spans="19:24">
      <c r="S161" s="6">
        <f t="shared" si="13"/>
        <v>157</v>
      </c>
      <c r="T161" s="772" t="str">
        <f t="shared" si="19"/>
        <v/>
      </c>
      <c r="U161" s="772" t="str">
        <f t="shared" si="20"/>
        <v/>
      </c>
      <c r="W161" s="772" t="str">
        <f t="shared" si="14"/>
        <v/>
      </c>
      <c r="X161" s="772" t="str">
        <f t="shared" si="15"/>
        <v/>
      </c>
    </row>
    <row r="162" spans="19:24">
      <c r="S162" s="6">
        <f t="shared" si="13"/>
        <v>158</v>
      </c>
      <c r="T162" s="772" t="str">
        <f t="shared" si="19"/>
        <v/>
      </c>
      <c r="U162" s="772" t="str">
        <f t="shared" si="20"/>
        <v/>
      </c>
      <c r="W162" s="772" t="str">
        <f t="shared" si="14"/>
        <v/>
      </c>
      <c r="X162" s="772" t="str">
        <f t="shared" si="15"/>
        <v/>
      </c>
    </row>
    <row r="163" spans="19:24">
      <c r="S163" s="6">
        <f t="shared" si="13"/>
        <v>159</v>
      </c>
      <c r="T163" s="772" t="str">
        <f t="shared" si="19"/>
        <v/>
      </c>
      <c r="U163" s="772" t="str">
        <f t="shared" si="20"/>
        <v/>
      </c>
      <c r="W163" s="772" t="str">
        <f t="shared" si="14"/>
        <v/>
      </c>
      <c r="X163" s="772" t="str">
        <f t="shared" si="15"/>
        <v/>
      </c>
    </row>
    <row r="164" spans="19:24">
      <c r="S164" s="6">
        <f t="shared" si="13"/>
        <v>160</v>
      </c>
      <c r="T164" s="772" t="str">
        <f t="shared" si="19"/>
        <v/>
      </c>
      <c r="U164" s="772" t="str">
        <f t="shared" si="20"/>
        <v/>
      </c>
      <c r="W164" s="772" t="str">
        <f t="shared" si="14"/>
        <v/>
      </c>
      <c r="X164" s="772" t="str">
        <f t="shared" si="15"/>
        <v/>
      </c>
    </row>
    <row r="165" spans="19:24">
      <c r="S165" s="6">
        <f t="shared" si="13"/>
        <v>161</v>
      </c>
      <c r="T165" s="772" t="str">
        <f t="shared" si="19"/>
        <v/>
      </c>
      <c r="U165" s="772" t="str">
        <f t="shared" si="20"/>
        <v/>
      </c>
      <c r="W165" s="772" t="str">
        <f t="shared" si="14"/>
        <v/>
      </c>
      <c r="X165" s="772" t="str">
        <f t="shared" si="15"/>
        <v/>
      </c>
    </row>
    <row r="166" spans="19:24">
      <c r="S166" s="6">
        <f t="shared" si="13"/>
        <v>162</v>
      </c>
      <c r="T166" s="772" t="str">
        <f t="shared" si="19"/>
        <v/>
      </c>
      <c r="U166" s="772" t="str">
        <f t="shared" si="20"/>
        <v/>
      </c>
      <c r="W166" s="772" t="str">
        <f t="shared" si="14"/>
        <v/>
      </c>
      <c r="X166" s="772" t="str">
        <f t="shared" si="15"/>
        <v/>
      </c>
    </row>
    <row r="167" spans="19:24">
      <c r="S167" s="6">
        <f t="shared" si="13"/>
        <v>163</v>
      </c>
      <c r="T167" s="772" t="str">
        <f t="shared" si="19"/>
        <v/>
      </c>
      <c r="U167" s="772" t="str">
        <f t="shared" si="20"/>
        <v/>
      </c>
      <c r="W167" s="772" t="str">
        <f t="shared" si="14"/>
        <v/>
      </c>
      <c r="X167" s="772" t="str">
        <f t="shared" si="15"/>
        <v/>
      </c>
    </row>
    <row r="168" spans="19:24">
      <c r="S168" s="6">
        <f t="shared" si="13"/>
        <v>164</v>
      </c>
      <c r="T168" s="772" t="str">
        <f t="shared" si="19"/>
        <v/>
      </c>
      <c r="U168" s="772" t="str">
        <f t="shared" si="20"/>
        <v/>
      </c>
      <c r="W168" s="772" t="str">
        <f t="shared" si="14"/>
        <v/>
      </c>
      <c r="X168" s="772" t="str">
        <f t="shared" si="15"/>
        <v/>
      </c>
    </row>
    <row r="169" spans="19:24">
      <c r="S169" s="6">
        <f t="shared" si="13"/>
        <v>165</v>
      </c>
      <c r="T169" s="772" t="str">
        <f t="shared" si="19"/>
        <v/>
      </c>
      <c r="U169" s="772" t="str">
        <f t="shared" si="20"/>
        <v/>
      </c>
      <c r="W169" s="772" t="str">
        <f t="shared" si="14"/>
        <v/>
      </c>
      <c r="X169" s="772" t="str">
        <f t="shared" si="15"/>
        <v/>
      </c>
    </row>
    <row r="170" spans="19:24">
      <c r="S170" s="6">
        <f t="shared" si="13"/>
        <v>166</v>
      </c>
      <c r="T170" s="772" t="str">
        <f t="shared" si="19"/>
        <v/>
      </c>
      <c r="U170" s="772" t="str">
        <f t="shared" si="20"/>
        <v/>
      </c>
      <c r="W170" s="772" t="str">
        <f t="shared" si="14"/>
        <v/>
      </c>
      <c r="X170" s="772" t="str">
        <f t="shared" si="15"/>
        <v/>
      </c>
    </row>
    <row r="171" spans="19:24">
      <c r="S171" s="6">
        <f t="shared" si="13"/>
        <v>167</v>
      </c>
      <c r="T171" s="772" t="str">
        <f>AI21</f>
        <v/>
      </c>
      <c r="U171" s="772" t="str">
        <f>AJ21</f>
        <v/>
      </c>
      <c r="W171" s="772" t="str">
        <f t="shared" si="14"/>
        <v/>
      </c>
      <c r="X171" s="772" t="str">
        <f t="shared" si="15"/>
        <v/>
      </c>
    </row>
    <row r="172" spans="19:24">
      <c r="S172" s="6">
        <f t="shared" si="13"/>
        <v>168</v>
      </c>
      <c r="T172" s="772" t="str">
        <f t="shared" si="19"/>
        <v/>
      </c>
      <c r="U172" s="772" t="str">
        <f t="shared" si="20"/>
        <v/>
      </c>
      <c r="W172" s="772" t="str">
        <f t="shared" si="14"/>
        <v/>
      </c>
      <c r="X172" s="772" t="str">
        <f t="shared" si="15"/>
        <v/>
      </c>
    </row>
    <row r="173" spans="19:24">
      <c r="S173" s="6">
        <f t="shared" si="13"/>
        <v>169</v>
      </c>
      <c r="T173" s="772" t="str">
        <f t="shared" si="19"/>
        <v/>
      </c>
      <c r="U173" s="772" t="str">
        <f t="shared" si="20"/>
        <v/>
      </c>
      <c r="W173" s="772" t="str">
        <f t="shared" si="14"/>
        <v/>
      </c>
      <c r="X173" s="772" t="str">
        <f t="shared" si="15"/>
        <v/>
      </c>
    </row>
    <row r="174" spans="19:24">
      <c r="S174" s="6">
        <f t="shared" si="13"/>
        <v>170</v>
      </c>
      <c r="T174" s="772" t="str">
        <f t="shared" si="19"/>
        <v/>
      </c>
      <c r="U174" s="772" t="str">
        <f t="shared" si="20"/>
        <v/>
      </c>
      <c r="W174" s="772" t="str">
        <f t="shared" si="14"/>
        <v/>
      </c>
      <c r="X174" s="772" t="str">
        <f t="shared" si="15"/>
        <v/>
      </c>
    </row>
    <row r="175" spans="19:24">
      <c r="S175" s="6">
        <f t="shared" si="13"/>
        <v>171</v>
      </c>
      <c r="T175" s="772" t="str">
        <f t="shared" si="19"/>
        <v/>
      </c>
      <c r="U175" s="772" t="str">
        <f t="shared" si="20"/>
        <v/>
      </c>
      <c r="W175" s="772" t="str">
        <f t="shared" si="14"/>
        <v/>
      </c>
      <c r="X175" s="772" t="str">
        <f t="shared" si="15"/>
        <v/>
      </c>
    </row>
    <row r="176" spans="19:24">
      <c r="S176" s="6">
        <f t="shared" si="13"/>
        <v>172</v>
      </c>
      <c r="T176" s="772" t="str">
        <f t="shared" si="19"/>
        <v/>
      </c>
      <c r="U176" s="772" t="str">
        <f t="shared" si="20"/>
        <v/>
      </c>
      <c r="W176" s="772" t="str">
        <f t="shared" si="14"/>
        <v/>
      </c>
      <c r="X176" s="772" t="str">
        <f t="shared" si="15"/>
        <v/>
      </c>
    </row>
    <row r="177" spans="19:24">
      <c r="S177" s="6">
        <f t="shared" si="13"/>
        <v>173</v>
      </c>
      <c r="T177" s="772" t="str">
        <f t="shared" si="19"/>
        <v/>
      </c>
      <c r="U177" s="772" t="str">
        <f t="shared" si="20"/>
        <v/>
      </c>
      <c r="W177" s="772" t="str">
        <f t="shared" si="14"/>
        <v/>
      </c>
      <c r="X177" s="772" t="str">
        <f t="shared" si="15"/>
        <v/>
      </c>
    </row>
    <row r="178" spans="19:24">
      <c r="S178" s="6">
        <f t="shared" ref="S178:S241" si="21">S177+1</f>
        <v>174</v>
      </c>
      <c r="T178" s="772" t="str">
        <f t="shared" si="19"/>
        <v/>
      </c>
      <c r="U178" s="772" t="str">
        <f t="shared" si="20"/>
        <v/>
      </c>
      <c r="W178" s="772" t="str">
        <f t="shared" si="14"/>
        <v/>
      </c>
      <c r="X178" s="772" t="str">
        <f t="shared" si="15"/>
        <v/>
      </c>
    </row>
    <row r="179" spans="19:24">
      <c r="S179" s="6">
        <f t="shared" si="21"/>
        <v>175</v>
      </c>
      <c r="T179" s="772" t="str">
        <f t="shared" si="19"/>
        <v/>
      </c>
      <c r="U179" s="772" t="str">
        <f t="shared" si="20"/>
        <v/>
      </c>
      <c r="W179" s="772" t="str">
        <f t="shared" si="14"/>
        <v/>
      </c>
      <c r="X179" s="772" t="str">
        <f t="shared" si="15"/>
        <v/>
      </c>
    </row>
    <row r="180" spans="19:24">
      <c r="S180" s="6">
        <f t="shared" si="21"/>
        <v>176</v>
      </c>
      <c r="T180" s="772" t="str">
        <f t="shared" si="19"/>
        <v/>
      </c>
      <c r="U180" s="772" t="str">
        <f t="shared" si="20"/>
        <v/>
      </c>
      <c r="W180" s="772" t="str">
        <f t="shared" si="14"/>
        <v/>
      </c>
      <c r="X180" s="772" t="str">
        <f t="shared" si="15"/>
        <v/>
      </c>
    </row>
    <row r="181" spans="19:24">
      <c r="S181" s="6">
        <f t="shared" si="21"/>
        <v>177</v>
      </c>
      <c r="T181" s="772" t="str">
        <f t="shared" si="19"/>
        <v/>
      </c>
      <c r="U181" s="772" t="str">
        <f t="shared" si="20"/>
        <v/>
      </c>
      <c r="W181" s="772" t="str">
        <f t="shared" si="14"/>
        <v/>
      </c>
      <c r="X181" s="772" t="str">
        <f t="shared" si="15"/>
        <v/>
      </c>
    </row>
    <row r="182" spans="19:24">
      <c r="S182" s="6">
        <f t="shared" si="21"/>
        <v>178</v>
      </c>
      <c r="T182" s="772" t="str">
        <f t="shared" si="19"/>
        <v/>
      </c>
      <c r="U182" s="772" t="str">
        <f t="shared" si="20"/>
        <v/>
      </c>
      <c r="W182" s="772" t="str">
        <f t="shared" si="14"/>
        <v/>
      </c>
      <c r="X182" s="772" t="str">
        <f t="shared" si="15"/>
        <v/>
      </c>
    </row>
    <row r="183" spans="19:24">
      <c r="S183" s="6">
        <f t="shared" si="21"/>
        <v>179</v>
      </c>
      <c r="T183" s="772" t="str">
        <f t="shared" si="19"/>
        <v/>
      </c>
      <c r="U183" s="772" t="str">
        <f t="shared" si="20"/>
        <v/>
      </c>
      <c r="W183" s="772" t="str">
        <f t="shared" si="14"/>
        <v/>
      </c>
      <c r="X183" s="772" t="str">
        <f t="shared" si="15"/>
        <v/>
      </c>
    </row>
    <row r="184" spans="19:24">
      <c r="S184" s="6">
        <f t="shared" si="21"/>
        <v>180</v>
      </c>
      <c r="T184" s="772" t="str">
        <f t="shared" si="19"/>
        <v/>
      </c>
      <c r="U184" s="772" t="str">
        <f t="shared" si="20"/>
        <v/>
      </c>
      <c r="W184" s="772" t="str">
        <f t="shared" si="14"/>
        <v/>
      </c>
      <c r="X184" s="772" t="str">
        <f t="shared" si="15"/>
        <v/>
      </c>
    </row>
    <row r="185" spans="19:24">
      <c r="S185" s="6">
        <f t="shared" si="21"/>
        <v>181</v>
      </c>
      <c r="T185" s="772" t="str">
        <f t="shared" si="19"/>
        <v/>
      </c>
      <c r="U185" s="772" t="str">
        <f t="shared" si="20"/>
        <v/>
      </c>
      <c r="W185" s="772" t="str">
        <f t="shared" si="14"/>
        <v/>
      </c>
      <c r="X185" s="772" t="str">
        <f t="shared" si="15"/>
        <v/>
      </c>
    </row>
    <row r="186" spans="19:24">
      <c r="S186" s="6">
        <f t="shared" si="21"/>
        <v>182</v>
      </c>
      <c r="T186" s="772" t="str">
        <f t="shared" si="19"/>
        <v/>
      </c>
      <c r="U186" s="772" t="str">
        <f t="shared" si="20"/>
        <v/>
      </c>
      <c r="W186" s="772" t="str">
        <f t="shared" si="14"/>
        <v/>
      </c>
      <c r="X186" s="772" t="str">
        <f t="shared" si="15"/>
        <v/>
      </c>
    </row>
    <row r="187" spans="19:24">
      <c r="S187" s="6">
        <f t="shared" si="21"/>
        <v>183</v>
      </c>
      <c r="T187" s="772" t="str">
        <f t="shared" si="19"/>
        <v/>
      </c>
      <c r="U187" s="772" t="str">
        <f t="shared" si="20"/>
        <v/>
      </c>
      <c r="W187" s="772" t="str">
        <f t="shared" si="14"/>
        <v/>
      </c>
      <c r="X187" s="772" t="str">
        <f t="shared" si="15"/>
        <v/>
      </c>
    </row>
    <row r="188" spans="19:24">
      <c r="S188" s="6">
        <f t="shared" si="21"/>
        <v>184</v>
      </c>
      <c r="T188" s="772" t="str">
        <f t="shared" si="19"/>
        <v/>
      </c>
      <c r="U188" s="772" t="str">
        <f t="shared" si="20"/>
        <v/>
      </c>
      <c r="W188" s="772" t="str">
        <f t="shared" si="14"/>
        <v/>
      </c>
      <c r="X188" s="772" t="str">
        <f t="shared" si="15"/>
        <v/>
      </c>
    </row>
    <row r="189" spans="19:24">
      <c r="S189" s="6">
        <f t="shared" si="21"/>
        <v>185</v>
      </c>
      <c r="T189" s="772" t="str">
        <f t="shared" si="19"/>
        <v/>
      </c>
      <c r="U189" s="772" t="str">
        <f t="shared" si="20"/>
        <v/>
      </c>
      <c r="W189" s="772" t="str">
        <f t="shared" si="14"/>
        <v/>
      </c>
      <c r="X189" s="772" t="str">
        <f t="shared" si="15"/>
        <v/>
      </c>
    </row>
    <row r="190" spans="19:24">
      <c r="S190" s="6">
        <f t="shared" si="21"/>
        <v>186</v>
      </c>
      <c r="T190" s="772" t="str">
        <f t="shared" si="19"/>
        <v/>
      </c>
      <c r="U190" s="772" t="str">
        <f t="shared" si="20"/>
        <v/>
      </c>
      <c r="W190" s="772" t="str">
        <f t="shared" si="14"/>
        <v/>
      </c>
      <c r="X190" s="772" t="str">
        <f t="shared" si="15"/>
        <v/>
      </c>
    </row>
    <row r="191" spans="19:24">
      <c r="S191" s="6">
        <f t="shared" si="21"/>
        <v>187</v>
      </c>
      <c r="T191" s="772" t="str">
        <f t="shared" si="19"/>
        <v/>
      </c>
      <c r="U191" s="772" t="str">
        <f t="shared" si="20"/>
        <v/>
      </c>
      <c r="W191" s="772" t="str">
        <f t="shared" si="14"/>
        <v/>
      </c>
      <c r="X191" s="772" t="str">
        <f t="shared" si="15"/>
        <v/>
      </c>
    </row>
    <row r="192" spans="19:24">
      <c r="S192" s="6">
        <f t="shared" si="21"/>
        <v>188</v>
      </c>
      <c r="T192" s="772" t="str">
        <f t="shared" si="19"/>
        <v/>
      </c>
      <c r="U192" s="772" t="str">
        <f t="shared" si="20"/>
        <v/>
      </c>
      <c r="W192" s="772" t="str">
        <f t="shared" si="14"/>
        <v/>
      </c>
      <c r="X192" s="772" t="str">
        <f t="shared" si="15"/>
        <v/>
      </c>
    </row>
    <row r="193" spans="19:24">
      <c r="S193" s="6">
        <f t="shared" si="21"/>
        <v>189</v>
      </c>
      <c r="T193" s="772" t="str">
        <f t="shared" si="19"/>
        <v/>
      </c>
      <c r="U193" s="772" t="str">
        <f t="shared" si="20"/>
        <v/>
      </c>
      <c r="W193" s="772" t="str">
        <f t="shared" si="14"/>
        <v/>
      </c>
      <c r="X193" s="772" t="str">
        <f t="shared" si="15"/>
        <v/>
      </c>
    </row>
    <row r="194" spans="19:24">
      <c r="S194" s="6">
        <f t="shared" si="21"/>
        <v>190</v>
      </c>
      <c r="T194" s="772" t="str">
        <f t="shared" si="19"/>
        <v/>
      </c>
      <c r="U194" s="772" t="str">
        <f t="shared" si="20"/>
        <v/>
      </c>
      <c r="W194" s="772" t="str">
        <f t="shared" si="14"/>
        <v/>
      </c>
      <c r="X194" s="772" t="str">
        <f t="shared" si="15"/>
        <v/>
      </c>
    </row>
    <row r="195" spans="19:24">
      <c r="S195" s="6">
        <f t="shared" si="21"/>
        <v>191</v>
      </c>
      <c r="T195" s="772" t="str">
        <f t="shared" si="19"/>
        <v/>
      </c>
      <c r="U195" s="772" t="str">
        <f t="shared" si="20"/>
        <v/>
      </c>
      <c r="W195" s="772" t="str">
        <f t="shared" si="14"/>
        <v/>
      </c>
      <c r="X195" s="772" t="str">
        <f t="shared" si="15"/>
        <v/>
      </c>
    </row>
    <row r="196" spans="19:24">
      <c r="S196" s="6">
        <f t="shared" si="21"/>
        <v>192</v>
      </c>
      <c r="T196" s="772" t="str">
        <f t="shared" si="19"/>
        <v/>
      </c>
      <c r="U196" s="772" t="str">
        <f t="shared" si="20"/>
        <v/>
      </c>
      <c r="W196" s="772" t="str">
        <f t="shared" si="14"/>
        <v/>
      </c>
      <c r="X196" s="772" t="str">
        <f t="shared" si="15"/>
        <v/>
      </c>
    </row>
    <row r="197" spans="19:24">
      <c r="S197" s="6">
        <f t="shared" si="21"/>
        <v>193</v>
      </c>
      <c r="T197" s="772" t="str">
        <f t="shared" si="19"/>
        <v/>
      </c>
      <c r="U197" s="772" t="str">
        <f t="shared" si="20"/>
        <v/>
      </c>
      <c r="W197" s="772" t="str">
        <f t="shared" si="14"/>
        <v/>
      </c>
      <c r="X197" s="772" t="str">
        <f t="shared" si="15"/>
        <v/>
      </c>
    </row>
    <row r="198" spans="19:24">
      <c r="S198" s="6">
        <f t="shared" si="21"/>
        <v>194</v>
      </c>
      <c r="T198" s="772" t="str">
        <f t="shared" si="19"/>
        <v/>
      </c>
      <c r="U198" s="772" t="str">
        <f t="shared" si="20"/>
        <v/>
      </c>
      <c r="W198" s="772" t="str">
        <f t="shared" ref="W198:W261" si="22">IF(ISERROR(SMALL($T$5:$T$754,S198)),"",SMALL($T$5:$T$754,S198))</f>
        <v/>
      </c>
      <c r="X198" s="772" t="str">
        <f t="shared" ref="X198:X204" si="23">VLOOKUP(W198,$T$5:$U$754,2,FALSE)</f>
        <v/>
      </c>
    </row>
    <row r="199" spans="19:24">
      <c r="S199" s="6">
        <f t="shared" si="21"/>
        <v>195</v>
      </c>
      <c r="T199" s="772" t="str">
        <f t="shared" si="19"/>
        <v/>
      </c>
      <c r="U199" s="772" t="str">
        <f t="shared" si="20"/>
        <v/>
      </c>
      <c r="W199" s="772" t="str">
        <f t="shared" si="22"/>
        <v/>
      </c>
      <c r="X199" s="772" t="str">
        <f t="shared" si="23"/>
        <v/>
      </c>
    </row>
    <row r="200" spans="19:24">
      <c r="S200" s="6">
        <f t="shared" si="21"/>
        <v>196</v>
      </c>
      <c r="T200" s="772" t="str">
        <f t="shared" si="19"/>
        <v/>
      </c>
      <c r="U200" s="772" t="str">
        <f t="shared" si="20"/>
        <v/>
      </c>
      <c r="W200" s="772" t="str">
        <f t="shared" si="22"/>
        <v/>
      </c>
      <c r="X200" s="772" t="str">
        <f t="shared" si="23"/>
        <v/>
      </c>
    </row>
    <row r="201" spans="19:24">
      <c r="S201" s="6">
        <f t="shared" si="21"/>
        <v>197</v>
      </c>
      <c r="T201" s="772" t="str">
        <f t="shared" si="19"/>
        <v/>
      </c>
      <c r="U201" s="772" t="str">
        <f t="shared" si="20"/>
        <v/>
      </c>
      <c r="W201" s="772" t="str">
        <f t="shared" si="22"/>
        <v/>
      </c>
      <c r="X201" s="772" t="str">
        <f t="shared" si="23"/>
        <v/>
      </c>
    </row>
    <row r="202" spans="19:24">
      <c r="S202" s="6">
        <f t="shared" si="21"/>
        <v>198</v>
      </c>
      <c r="T202" s="772" t="str">
        <f t="shared" si="19"/>
        <v/>
      </c>
      <c r="U202" s="772" t="str">
        <f t="shared" si="20"/>
        <v/>
      </c>
      <c r="W202" s="772" t="str">
        <f t="shared" si="22"/>
        <v/>
      </c>
      <c r="X202" s="772" t="str">
        <f t="shared" si="23"/>
        <v/>
      </c>
    </row>
    <row r="203" spans="19:24">
      <c r="S203" s="6">
        <f t="shared" si="21"/>
        <v>199</v>
      </c>
      <c r="T203" s="772" t="str">
        <f t="shared" si="19"/>
        <v/>
      </c>
      <c r="U203" s="772" t="str">
        <f t="shared" si="20"/>
        <v/>
      </c>
      <c r="W203" s="772" t="str">
        <f t="shared" si="22"/>
        <v/>
      </c>
      <c r="X203" s="772" t="str">
        <f t="shared" si="23"/>
        <v/>
      </c>
    </row>
    <row r="204" spans="19:24">
      <c r="S204" s="6">
        <f t="shared" si="21"/>
        <v>200</v>
      </c>
      <c r="T204" s="772" t="str">
        <f t="shared" si="19"/>
        <v/>
      </c>
      <c r="U204" s="772" t="str">
        <f t="shared" si="20"/>
        <v/>
      </c>
      <c r="W204" s="772" t="str">
        <f t="shared" si="22"/>
        <v/>
      </c>
      <c r="X204" s="772" t="str">
        <f t="shared" si="23"/>
        <v/>
      </c>
    </row>
    <row r="205" spans="19:24">
      <c r="S205" s="6">
        <f t="shared" si="21"/>
        <v>201</v>
      </c>
      <c r="T205" s="6" t="str">
        <f>AI55</f>
        <v/>
      </c>
      <c r="U205" s="6" t="str">
        <f t="shared" si="20"/>
        <v/>
      </c>
      <c r="W205" s="772" t="str">
        <f t="shared" si="22"/>
        <v/>
      </c>
      <c r="X205" s="772" t="str">
        <f>VLOOKUP(W205,$T$5:$U$754,2,FALSE)</f>
        <v/>
      </c>
    </row>
    <row r="206" spans="19:24">
      <c r="S206" s="6">
        <f t="shared" si="21"/>
        <v>202</v>
      </c>
      <c r="T206" s="6" t="str">
        <f t="shared" ref="T206:T213" si="24">AI56</f>
        <v/>
      </c>
      <c r="U206" s="6" t="str">
        <f t="shared" si="20"/>
        <v/>
      </c>
      <c r="W206" s="772" t="str">
        <f t="shared" si="22"/>
        <v/>
      </c>
      <c r="X206" s="772" t="str">
        <f t="shared" ref="X206:X269" si="25">VLOOKUP(W206,$T$5:$U$754,2,FALSE)</f>
        <v/>
      </c>
    </row>
    <row r="207" spans="19:24">
      <c r="S207" s="6">
        <f t="shared" si="21"/>
        <v>203</v>
      </c>
      <c r="T207" s="6" t="str">
        <f t="shared" si="24"/>
        <v/>
      </c>
      <c r="U207" s="6" t="str">
        <f t="shared" si="20"/>
        <v/>
      </c>
      <c r="W207" s="772" t="str">
        <f t="shared" si="22"/>
        <v/>
      </c>
      <c r="X207" s="772" t="str">
        <f t="shared" si="25"/>
        <v/>
      </c>
    </row>
    <row r="208" spans="19:24">
      <c r="S208" s="6">
        <f t="shared" si="21"/>
        <v>204</v>
      </c>
      <c r="T208" s="6" t="str">
        <f t="shared" si="24"/>
        <v/>
      </c>
      <c r="U208" s="6" t="str">
        <f t="shared" si="20"/>
        <v/>
      </c>
      <c r="W208" s="772" t="str">
        <f t="shared" si="22"/>
        <v/>
      </c>
      <c r="X208" s="772" t="str">
        <f t="shared" si="25"/>
        <v/>
      </c>
    </row>
    <row r="209" spans="19:24">
      <c r="S209" s="6">
        <f t="shared" si="21"/>
        <v>205</v>
      </c>
      <c r="T209" s="6" t="str">
        <f t="shared" si="24"/>
        <v/>
      </c>
      <c r="U209" s="6" t="str">
        <f t="shared" si="20"/>
        <v/>
      </c>
      <c r="W209" s="772" t="str">
        <f t="shared" si="22"/>
        <v/>
      </c>
      <c r="X209" s="772" t="str">
        <f t="shared" si="25"/>
        <v/>
      </c>
    </row>
    <row r="210" spans="19:24">
      <c r="S210" s="6">
        <f t="shared" si="21"/>
        <v>206</v>
      </c>
      <c r="T210" s="6" t="str">
        <f t="shared" si="24"/>
        <v/>
      </c>
      <c r="U210" s="6" t="str">
        <f t="shared" si="20"/>
        <v/>
      </c>
      <c r="W210" s="772" t="str">
        <f t="shared" si="22"/>
        <v/>
      </c>
      <c r="X210" s="772" t="str">
        <f t="shared" si="25"/>
        <v/>
      </c>
    </row>
    <row r="211" spans="19:24">
      <c r="S211" s="6">
        <f t="shared" si="21"/>
        <v>207</v>
      </c>
      <c r="T211" s="6" t="str">
        <f t="shared" si="24"/>
        <v/>
      </c>
      <c r="U211" s="6" t="str">
        <f t="shared" si="20"/>
        <v/>
      </c>
      <c r="W211" s="772" t="str">
        <f t="shared" si="22"/>
        <v/>
      </c>
      <c r="X211" s="772" t="str">
        <f t="shared" si="25"/>
        <v/>
      </c>
    </row>
    <row r="212" spans="19:24">
      <c r="S212" s="6">
        <f t="shared" si="21"/>
        <v>208</v>
      </c>
      <c r="T212" s="6" t="str">
        <f t="shared" si="24"/>
        <v/>
      </c>
      <c r="U212" s="6" t="str">
        <f t="shared" si="20"/>
        <v/>
      </c>
      <c r="W212" s="772" t="str">
        <f t="shared" si="22"/>
        <v/>
      </c>
      <c r="X212" s="772" t="str">
        <f t="shared" si="25"/>
        <v/>
      </c>
    </row>
    <row r="213" spans="19:24">
      <c r="S213" s="6">
        <f t="shared" si="21"/>
        <v>209</v>
      </c>
      <c r="T213" s="6" t="str">
        <f t="shared" si="24"/>
        <v/>
      </c>
      <c r="U213" s="6" t="str">
        <f t="shared" si="20"/>
        <v/>
      </c>
      <c r="W213" s="772" t="str">
        <f t="shared" si="22"/>
        <v/>
      </c>
      <c r="X213" s="772" t="str">
        <f t="shared" si="25"/>
        <v/>
      </c>
    </row>
    <row r="214" spans="19:24">
      <c r="S214" s="6">
        <f t="shared" si="21"/>
        <v>210</v>
      </c>
      <c r="T214" s="6" t="str">
        <f>AI64</f>
        <v/>
      </c>
      <c r="U214" s="6" t="str">
        <f>AJ64</f>
        <v/>
      </c>
      <c r="W214" s="772" t="str">
        <f t="shared" si="22"/>
        <v/>
      </c>
      <c r="X214" s="772" t="str">
        <f t="shared" si="25"/>
        <v/>
      </c>
    </row>
    <row r="215" spans="19:24">
      <c r="S215" s="6">
        <f t="shared" si="21"/>
        <v>211</v>
      </c>
      <c r="T215" s="6" t="str">
        <f t="shared" ref="T215:U229" si="26">AI65</f>
        <v/>
      </c>
      <c r="U215" s="6" t="str">
        <f t="shared" si="26"/>
        <v/>
      </c>
      <c r="W215" s="772" t="str">
        <f t="shared" si="22"/>
        <v/>
      </c>
      <c r="X215" s="772" t="str">
        <f t="shared" si="25"/>
        <v/>
      </c>
    </row>
    <row r="216" spans="19:24">
      <c r="S216" s="6">
        <f t="shared" si="21"/>
        <v>212</v>
      </c>
      <c r="T216" s="6" t="str">
        <f t="shared" si="26"/>
        <v/>
      </c>
      <c r="U216" s="6" t="str">
        <f t="shared" si="26"/>
        <v/>
      </c>
      <c r="W216" s="772" t="str">
        <f t="shared" si="22"/>
        <v/>
      </c>
      <c r="X216" s="772" t="str">
        <f t="shared" si="25"/>
        <v/>
      </c>
    </row>
    <row r="217" spans="19:24">
      <c r="S217" s="6">
        <f t="shared" si="21"/>
        <v>213</v>
      </c>
      <c r="T217" s="6" t="str">
        <f t="shared" si="26"/>
        <v/>
      </c>
      <c r="U217" s="6" t="str">
        <f t="shared" si="26"/>
        <v/>
      </c>
      <c r="W217" s="772" t="str">
        <f t="shared" si="22"/>
        <v/>
      </c>
      <c r="X217" s="772" t="str">
        <f t="shared" si="25"/>
        <v/>
      </c>
    </row>
    <row r="218" spans="19:24">
      <c r="S218" s="6">
        <f t="shared" si="21"/>
        <v>214</v>
      </c>
      <c r="T218" s="6" t="str">
        <f t="shared" si="26"/>
        <v/>
      </c>
      <c r="U218" s="6" t="str">
        <f t="shared" si="26"/>
        <v/>
      </c>
      <c r="W218" s="772" t="str">
        <f t="shared" si="22"/>
        <v/>
      </c>
      <c r="X218" s="772" t="str">
        <f t="shared" si="25"/>
        <v/>
      </c>
    </row>
    <row r="219" spans="19:24">
      <c r="S219" s="6">
        <f t="shared" si="21"/>
        <v>215</v>
      </c>
      <c r="T219" s="6" t="str">
        <f t="shared" si="26"/>
        <v/>
      </c>
      <c r="U219" s="6" t="str">
        <f t="shared" si="26"/>
        <v/>
      </c>
      <c r="W219" s="772" t="str">
        <f t="shared" si="22"/>
        <v/>
      </c>
      <c r="X219" s="772" t="str">
        <f t="shared" si="25"/>
        <v/>
      </c>
    </row>
    <row r="220" spans="19:24">
      <c r="S220" s="6">
        <f t="shared" si="21"/>
        <v>216</v>
      </c>
      <c r="T220" s="6" t="str">
        <f t="shared" si="26"/>
        <v/>
      </c>
      <c r="U220" s="6" t="str">
        <f t="shared" si="26"/>
        <v/>
      </c>
      <c r="W220" s="772" t="str">
        <f t="shared" si="22"/>
        <v/>
      </c>
      <c r="X220" s="772" t="str">
        <f t="shared" si="25"/>
        <v/>
      </c>
    </row>
    <row r="221" spans="19:24">
      <c r="S221" s="6">
        <f t="shared" si="21"/>
        <v>217</v>
      </c>
      <c r="T221" s="6" t="str">
        <f t="shared" si="26"/>
        <v/>
      </c>
      <c r="U221" s="6" t="str">
        <f t="shared" si="26"/>
        <v/>
      </c>
      <c r="W221" s="772" t="str">
        <f t="shared" si="22"/>
        <v/>
      </c>
      <c r="X221" s="772" t="str">
        <f t="shared" si="25"/>
        <v/>
      </c>
    </row>
    <row r="222" spans="19:24">
      <c r="S222" s="6">
        <f t="shared" si="21"/>
        <v>218</v>
      </c>
      <c r="T222" s="6" t="str">
        <f t="shared" si="26"/>
        <v/>
      </c>
      <c r="U222" s="6" t="str">
        <f t="shared" si="26"/>
        <v/>
      </c>
      <c r="W222" s="772" t="str">
        <f t="shared" si="22"/>
        <v/>
      </c>
      <c r="X222" s="772" t="str">
        <f t="shared" si="25"/>
        <v/>
      </c>
    </row>
    <row r="223" spans="19:24">
      <c r="S223" s="6">
        <f t="shared" si="21"/>
        <v>219</v>
      </c>
      <c r="T223" s="6" t="str">
        <f t="shared" si="26"/>
        <v/>
      </c>
      <c r="U223" s="6" t="str">
        <f t="shared" si="26"/>
        <v/>
      </c>
      <c r="W223" s="772" t="str">
        <f t="shared" si="22"/>
        <v/>
      </c>
      <c r="X223" s="772" t="str">
        <f t="shared" si="25"/>
        <v/>
      </c>
    </row>
    <row r="224" spans="19:24">
      <c r="S224" s="6">
        <f t="shared" si="21"/>
        <v>220</v>
      </c>
      <c r="T224" s="6" t="str">
        <f t="shared" si="26"/>
        <v/>
      </c>
      <c r="U224" s="6" t="str">
        <f t="shared" si="26"/>
        <v/>
      </c>
      <c r="W224" s="772" t="str">
        <f t="shared" si="22"/>
        <v/>
      </c>
      <c r="X224" s="772" t="str">
        <f t="shared" si="25"/>
        <v/>
      </c>
    </row>
    <row r="225" spans="19:24">
      <c r="S225" s="6">
        <f t="shared" si="21"/>
        <v>221</v>
      </c>
      <c r="T225" s="6" t="str">
        <f t="shared" si="26"/>
        <v/>
      </c>
      <c r="U225" s="6" t="str">
        <f t="shared" si="26"/>
        <v/>
      </c>
      <c r="W225" s="772" t="str">
        <f t="shared" si="22"/>
        <v/>
      </c>
      <c r="X225" s="772" t="str">
        <f t="shared" si="25"/>
        <v/>
      </c>
    </row>
    <row r="226" spans="19:24">
      <c r="S226" s="6">
        <f t="shared" si="21"/>
        <v>222</v>
      </c>
      <c r="T226" s="6" t="str">
        <f t="shared" si="26"/>
        <v/>
      </c>
      <c r="U226" s="6" t="str">
        <f t="shared" si="26"/>
        <v/>
      </c>
      <c r="W226" s="772" t="str">
        <f t="shared" si="22"/>
        <v/>
      </c>
      <c r="X226" s="772" t="str">
        <f t="shared" si="25"/>
        <v/>
      </c>
    </row>
    <row r="227" spans="19:24">
      <c r="S227" s="6">
        <f t="shared" si="21"/>
        <v>223</v>
      </c>
      <c r="T227" s="6" t="str">
        <f t="shared" si="26"/>
        <v/>
      </c>
      <c r="U227" s="6" t="str">
        <f t="shared" si="26"/>
        <v/>
      </c>
      <c r="W227" s="772" t="str">
        <f t="shared" si="22"/>
        <v/>
      </c>
      <c r="X227" s="772" t="str">
        <f t="shared" si="25"/>
        <v/>
      </c>
    </row>
    <row r="228" spans="19:24">
      <c r="S228" s="6">
        <f t="shared" si="21"/>
        <v>224</v>
      </c>
      <c r="T228" s="6" t="str">
        <f t="shared" si="26"/>
        <v/>
      </c>
      <c r="U228" s="6" t="str">
        <f t="shared" si="26"/>
        <v/>
      </c>
      <c r="W228" s="772" t="str">
        <f t="shared" si="22"/>
        <v/>
      </c>
      <c r="X228" s="772" t="str">
        <f t="shared" si="25"/>
        <v/>
      </c>
    </row>
    <row r="229" spans="19:24">
      <c r="S229" s="6">
        <f t="shared" si="21"/>
        <v>225</v>
      </c>
      <c r="T229" s="6" t="str">
        <f t="shared" si="26"/>
        <v/>
      </c>
      <c r="U229" s="6" t="str">
        <f t="shared" si="26"/>
        <v/>
      </c>
      <c r="W229" s="772" t="str">
        <f t="shared" si="22"/>
        <v/>
      </c>
      <c r="X229" s="772" t="str">
        <f t="shared" si="25"/>
        <v/>
      </c>
    </row>
    <row r="230" spans="19:24">
      <c r="S230" s="6">
        <f t="shared" si="21"/>
        <v>226</v>
      </c>
      <c r="T230" s="6" t="str">
        <f>AM5</f>
        <v/>
      </c>
      <c r="U230" s="6" t="str">
        <f>AN5</f>
        <v/>
      </c>
      <c r="W230" s="772" t="str">
        <f t="shared" si="22"/>
        <v/>
      </c>
      <c r="X230" s="772" t="str">
        <f t="shared" si="25"/>
        <v/>
      </c>
    </row>
    <row r="231" spans="19:24">
      <c r="S231" s="6">
        <f t="shared" si="21"/>
        <v>227</v>
      </c>
      <c r="T231" s="6" t="str">
        <f t="shared" ref="T231:U273" si="27">AM6</f>
        <v/>
      </c>
      <c r="U231" s="6" t="str">
        <f t="shared" si="27"/>
        <v/>
      </c>
      <c r="W231" s="772" t="str">
        <f t="shared" si="22"/>
        <v/>
      </c>
      <c r="X231" s="772" t="str">
        <f t="shared" si="25"/>
        <v/>
      </c>
    </row>
    <row r="232" spans="19:24">
      <c r="S232" s="6">
        <f t="shared" si="21"/>
        <v>228</v>
      </c>
      <c r="T232" s="6" t="str">
        <f t="shared" si="27"/>
        <v/>
      </c>
      <c r="U232" s="6" t="str">
        <f t="shared" si="27"/>
        <v/>
      </c>
      <c r="W232" s="772" t="str">
        <f t="shared" si="22"/>
        <v/>
      </c>
      <c r="X232" s="772" t="str">
        <f t="shared" si="25"/>
        <v/>
      </c>
    </row>
    <row r="233" spans="19:24">
      <c r="S233" s="6">
        <f t="shared" si="21"/>
        <v>229</v>
      </c>
      <c r="T233" s="6" t="str">
        <f t="shared" si="27"/>
        <v/>
      </c>
      <c r="U233" s="6" t="str">
        <f t="shared" si="27"/>
        <v/>
      </c>
      <c r="W233" s="772" t="str">
        <f t="shared" si="22"/>
        <v/>
      </c>
      <c r="X233" s="772" t="str">
        <f t="shared" si="25"/>
        <v/>
      </c>
    </row>
    <row r="234" spans="19:24">
      <c r="S234" s="6">
        <f t="shared" si="21"/>
        <v>230</v>
      </c>
      <c r="T234" s="6" t="str">
        <f t="shared" si="27"/>
        <v/>
      </c>
      <c r="U234" s="6" t="str">
        <f t="shared" si="27"/>
        <v/>
      </c>
      <c r="W234" s="772" t="str">
        <f t="shared" si="22"/>
        <v/>
      </c>
      <c r="X234" s="772" t="str">
        <f t="shared" si="25"/>
        <v/>
      </c>
    </row>
    <row r="235" spans="19:24">
      <c r="S235" s="6">
        <f t="shared" si="21"/>
        <v>231</v>
      </c>
      <c r="T235" s="6" t="str">
        <f t="shared" si="27"/>
        <v/>
      </c>
      <c r="U235" s="6" t="str">
        <f t="shared" si="27"/>
        <v/>
      </c>
      <c r="W235" s="772" t="str">
        <f t="shared" si="22"/>
        <v/>
      </c>
      <c r="X235" s="772" t="str">
        <f t="shared" si="25"/>
        <v/>
      </c>
    </row>
    <row r="236" spans="19:24">
      <c r="S236" s="6">
        <f t="shared" si="21"/>
        <v>232</v>
      </c>
      <c r="T236" s="6" t="str">
        <f t="shared" si="27"/>
        <v/>
      </c>
      <c r="U236" s="6" t="str">
        <f t="shared" si="27"/>
        <v/>
      </c>
      <c r="W236" s="772" t="str">
        <f t="shared" si="22"/>
        <v/>
      </c>
      <c r="X236" s="772" t="str">
        <f t="shared" si="25"/>
        <v/>
      </c>
    </row>
    <row r="237" spans="19:24">
      <c r="S237" s="6">
        <f t="shared" si="21"/>
        <v>233</v>
      </c>
      <c r="T237" s="6" t="str">
        <f t="shared" si="27"/>
        <v/>
      </c>
      <c r="U237" s="6" t="str">
        <f t="shared" si="27"/>
        <v/>
      </c>
      <c r="W237" s="772" t="str">
        <f t="shared" si="22"/>
        <v/>
      </c>
      <c r="X237" s="772" t="str">
        <f t="shared" si="25"/>
        <v/>
      </c>
    </row>
    <row r="238" spans="19:24">
      <c r="S238" s="6">
        <f t="shared" si="21"/>
        <v>234</v>
      </c>
      <c r="T238" s="6" t="str">
        <f t="shared" si="27"/>
        <v/>
      </c>
      <c r="U238" s="6" t="str">
        <f t="shared" si="27"/>
        <v/>
      </c>
      <c r="W238" s="772" t="str">
        <f t="shared" si="22"/>
        <v/>
      </c>
      <c r="X238" s="772" t="str">
        <f t="shared" si="25"/>
        <v/>
      </c>
    </row>
    <row r="239" spans="19:24">
      <c r="S239" s="6">
        <f t="shared" si="21"/>
        <v>235</v>
      </c>
      <c r="T239" s="6" t="str">
        <f t="shared" si="27"/>
        <v/>
      </c>
      <c r="U239" s="6" t="str">
        <f t="shared" si="27"/>
        <v/>
      </c>
      <c r="W239" s="772" t="str">
        <f t="shared" si="22"/>
        <v/>
      </c>
      <c r="X239" s="772" t="str">
        <f t="shared" si="25"/>
        <v/>
      </c>
    </row>
    <row r="240" spans="19:24">
      <c r="S240" s="6">
        <f t="shared" si="21"/>
        <v>236</v>
      </c>
      <c r="T240" s="6" t="str">
        <f t="shared" si="27"/>
        <v/>
      </c>
      <c r="U240" s="6" t="str">
        <f t="shared" si="27"/>
        <v/>
      </c>
      <c r="W240" s="772" t="str">
        <f t="shared" si="22"/>
        <v/>
      </c>
      <c r="X240" s="772" t="str">
        <f t="shared" si="25"/>
        <v/>
      </c>
    </row>
    <row r="241" spans="19:24">
      <c r="S241" s="6">
        <f t="shared" si="21"/>
        <v>237</v>
      </c>
      <c r="T241" s="6" t="str">
        <f t="shared" si="27"/>
        <v/>
      </c>
      <c r="U241" s="6" t="str">
        <f t="shared" si="27"/>
        <v/>
      </c>
      <c r="W241" s="772" t="str">
        <f t="shared" si="22"/>
        <v/>
      </c>
      <c r="X241" s="772" t="str">
        <f t="shared" si="25"/>
        <v/>
      </c>
    </row>
    <row r="242" spans="19:24">
      <c r="S242" s="6">
        <f t="shared" ref="S242:S305" si="28">S241+1</f>
        <v>238</v>
      </c>
      <c r="T242" s="6" t="str">
        <f t="shared" si="27"/>
        <v/>
      </c>
      <c r="U242" s="6" t="str">
        <f t="shared" si="27"/>
        <v/>
      </c>
      <c r="W242" s="772" t="str">
        <f t="shared" si="22"/>
        <v/>
      </c>
      <c r="X242" s="772" t="str">
        <f t="shared" si="25"/>
        <v/>
      </c>
    </row>
    <row r="243" spans="19:24">
      <c r="S243" s="6">
        <f t="shared" si="28"/>
        <v>239</v>
      </c>
      <c r="T243" s="6" t="str">
        <f t="shared" si="27"/>
        <v/>
      </c>
      <c r="U243" s="6" t="str">
        <f t="shared" si="27"/>
        <v/>
      </c>
      <c r="W243" s="772" t="str">
        <f t="shared" si="22"/>
        <v/>
      </c>
      <c r="X243" s="772" t="str">
        <f t="shared" si="25"/>
        <v/>
      </c>
    </row>
    <row r="244" spans="19:24">
      <c r="S244" s="6">
        <f t="shared" si="28"/>
        <v>240</v>
      </c>
      <c r="T244" s="6" t="str">
        <f t="shared" si="27"/>
        <v/>
      </c>
      <c r="U244" s="6" t="str">
        <f t="shared" si="27"/>
        <v/>
      </c>
      <c r="W244" s="772" t="str">
        <f t="shared" si="22"/>
        <v/>
      </c>
      <c r="X244" s="772" t="str">
        <f t="shared" si="25"/>
        <v/>
      </c>
    </row>
    <row r="245" spans="19:24">
      <c r="S245" s="6">
        <f t="shared" si="28"/>
        <v>241</v>
      </c>
      <c r="T245" s="6" t="str">
        <f t="shared" si="27"/>
        <v/>
      </c>
      <c r="U245" s="6" t="str">
        <f t="shared" si="27"/>
        <v/>
      </c>
      <c r="W245" s="772" t="str">
        <f t="shared" si="22"/>
        <v/>
      </c>
      <c r="X245" s="772" t="str">
        <f t="shared" si="25"/>
        <v/>
      </c>
    </row>
    <row r="246" spans="19:24">
      <c r="S246" s="6">
        <f t="shared" si="28"/>
        <v>242</v>
      </c>
      <c r="T246" s="6" t="str">
        <f t="shared" si="27"/>
        <v/>
      </c>
      <c r="U246" s="6" t="str">
        <f t="shared" si="27"/>
        <v/>
      </c>
      <c r="W246" s="772" t="str">
        <f t="shared" si="22"/>
        <v/>
      </c>
      <c r="X246" s="772" t="str">
        <f t="shared" si="25"/>
        <v/>
      </c>
    </row>
    <row r="247" spans="19:24">
      <c r="S247" s="6">
        <f t="shared" si="28"/>
        <v>243</v>
      </c>
      <c r="T247" s="6" t="str">
        <f t="shared" si="27"/>
        <v/>
      </c>
      <c r="U247" s="6" t="str">
        <f t="shared" si="27"/>
        <v/>
      </c>
      <c r="W247" s="772" t="str">
        <f t="shared" si="22"/>
        <v/>
      </c>
      <c r="X247" s="772" t="str">
        <f t="shared" si="25"/>
        <v/>
      </c>
    </row>
    <row r="248" spans="19:24">
      <c r="S248" s="6">
        <f t="shared" si="28"/>
        <v>244</v>
      </c>
      <c r="T248" s="6" t="str">
        <f t="shared" si="27"/>
        <v/>
      </c>
      <c r="U248" s="6" t="str">
        <f t="shared" si="27"/>
        <v/>
      </c>
      <c r="W248" s="772" t="str">
        <f t="shared" si="22"/>
        <v/>
      </c>
      <c r="X248" s="772" t="str">
        <f t="shared" si="25"/>
        <v/>
      </c>
    </row>
    <row r="249" spans="19:24">
      <c r="S249" s="6">
        <f t="shared" si="28"/>
        <v>245</v>
      </c>
      <c r="T249" s="6" t="str">
        <f t="shared" si="27"/>
        <v/>
      </c>
      <c r="U249" s="6" t="str">
        <f t="shared" si="27"/>
        <v/>
      </c>
      <c r="W249" s="772" t="str">
        <f t="shared" si="22"/>
        <v/>
      </c>
      <c r="X249" s="772" t="str">
        <f t="shared" si="25"/>
        <v/>
      </c>
    </row>
    <row r="250" spans="19:24">
      <c r="S250" s="6">
        <f t="shared" si="28"/>
        <v>246</v>
      </c>
      <c r="T250" s="6" t="str">
        <f t="shared" si="27"/>
        <v/>
      </c>
      <c r="U250" s="6" t="str">
        <f t="shared" si="27"/>
        <v/>
      </c>
      <c r="W250" s="772" t="str">
        <f t="shared" si="22"/>
        <v/>
      </c>
      <c r="X250" s="772" t="str">
        <f t="shared" si="25"/>
        <v/>
      </c>
    </row>
    <row r="251" spans="19:24">
      <c r="S251" s="6">
        <f t="shared" si="28"/>
        <v>247</v>
      </c>
      <c r="T251" s="6" t="str">
        <f t="shared" si="27"/>
        <v/>
      </c>
      <c r="U251" s="6" t="str">
        <f t="shared" si="27"/>
        <v/>
      </c>
      <c r="W251" s="772" t="str">
        <f t="shared" si="22"/>
        <v/>
      </c>
      <c r="X251" s="772" t="str">
        <f t="shared" si="25"/>
        <v/>
      </c>
    </row>
    <row r="252" spans="19:24">
      <c r="S252" s="6">
        <f t="shared" si="28"/>
        <v>248</v>
      </c>
      <c r="T252" s="6" t="str">
        <f t="shared" si="27"/>
        <v/>
      </c>
      <c r="U252" s="6" t="str">
        <f t="shared" si="27"/>
        <v/>
      </c>
      <c r="W252" s="772" t="str">
        <f t="shared" si="22"/>
        <v/>
      </c>
      <c r="X252" s="772" t="str">
        <f t="shared" si="25"/>
        <v/>
      </c>
    </row>
    <row r="253" spans="19:24">
      <c r="S253" s="6">
        <f t="shared" si="28"/>
        <v>249</v>
      </c>
      <c r="T253" s="6" t="str">
        <f t="shared" si="27"/>
        <v/>
      </c>
      <c r="U253" s="6" t="str">
        <f t="shared" si="27"/>
        <v/>
      </c>
      <c r="W253" s="772" t="str">
        <f t="shared" si="22"/>
        <v/>
      </c>
      <c r="X253" s="772" t="str">
        <f t="shared" si="25"/>
        <v/>
      </c>
    </row>
    <row r="254" spans="19:24">
      <c r="S254" s="6">
        <f t="shared" si="28"/>
        <v>250</v>
      </c>
      <c r="T254" s="6" t="str">
        <f t="shared" si="27"/>
        <v/>
      </c>
      <c r="U254" s="6" t="str">
        <f t="shared" si="27"/>
        <v/>
      </c>
      <c r="W254" s="772" t="str">
        <f t="shared" si="22"/>
        <v/>
      </c>
      <c r="X254" s="772" t="str">
        <f t="shared" si="25"/>
        <v/>
      </c>
    </row>
    <row r="255" spans="19:24">
      <c r="S255" s="6">
        <f t="shared" si="28"/>
        <v>251</v>
      </c>
      <c r="T255" s="6" t="str">
        <f t="shared" si="27"/>
        <v/>
      </c>
      <c r="U255" s="6" t="str">
        <f t="shared" si="27"/>
        <v/>
      </c>
      <c r="W255" s="772" t="str">
        <f t="shared" si="22"/>
        <v/>
      </c>
      <c r="X255" s="772" t="str">
        <f t="shared" si="25"/>
        <v/>
      </c>
    </row>
    <row r="256" spans="19:24">
      <c r="S256" s="6">
        <f t="shared" si="28"/>
        <v>252</v>
      </c>
      <c r="T256" s="6" t="str">
        <f t="shared" si="27"/>
        <v/>
      </c>
      <c r="U256" s="6" t="str">
        <f t="shared" si="27"/>
        <v/>
      </c>
      <c r="W256" s="772" t="str">
        <f t="shared" si="22"/>
        <v/>
      </c>
      <c r="X256" s="772" t="str">
        <f t="shared" si="25"/>
        <v/>
      </c>
    </row>
    <row r="257" spans="19:24">
      <c r="S257" s="6">
        <f t="shared" si="28"/>
        <v>253</v>
      </c>
      <c r="T257" s="6" t="str">
        <f t="shared" si="27"/>
        <v/>
      </c>
      <c r="U257" s="6" t="str">
        <f t="shared" si="27"/>
        <v/>
      </c>
      <c r="W257" s="772" t="str">
        <f t="shared" si="22"/>
        <v/>
      </c>
      <c r="X257" s="772" t="str">
        <f t="shared" si="25"/>
        <v/>
      </c>
    </row>
    <row r="258" spans="19:24">
      <c r="S258" s="6">
        <f t="shared" si="28"/>
        <v>254</v>
      </c>
      <c r="T258" s="6" t="str">
        <f t="shared" si="27"/>
        <v/>
      </c>
      <c r="U258" s="6" t="str">
        <f t="shared" si="27"/>
        <v/>
      </c>
      <c r="W258" s="772" t="str">
        <f t="shared" si="22"/>
        <v/>
      </c>
      <c r="X258" s="772" t="str">
        <f t="shared" si="25"/>
        <v/>
      </c>
    </row>
    <row r="259" spans="19:24">
      <c r="S259" s="6">
        <f t="shared" si="28"/>
        <v>255</v>
      </c>
      <c r="T259" s="6" t="str">
        <f t="shared" si="27"/>
        <v/>
      </c>
      <c r="U259" s="6" t="str">
        <f t="shared" si="27"/>
        <v/>
      </c>
      <c r="W259" s="772" t="str">
        <f t="shared" si="22"/>
        <v/>
      </c>
      <c r="X259" s="772" t="str">
        <f t="shared" si="25"/>
        <v/>
      </c>
    </row>
    <row r="260" spans="19:24">
      <c r="S260" s="6">
        <f t="shared" si="28"/>
        <v>256</v>
      </c>
      <c r="T260" s="6" t="str">
        <f t="shared" si="27"/>
        <v/>
      </c>
      <c r="U260" s="6" t="str">
        <f t="shared" si="27"/>
        <v/>
      </c>
      <c r="W260" s="772" t="str">
        <f t="shared" si="22"/>
        <v/>
      </c>
      <c r="X260" s="772" t="str">
        <f t="shared" si="25"/>
        <v/>
      </c>
    </row>
    <row r="261" spans="19:24">
      <c r="S261" s="6">
        <f t="shared" si="28"/>
        <v>257</v>
      </c>
      <c r="T261" s="6" t="str">
        <f t="shared" si="27"/>
        <v/>
      </c>
      <c r="U261" s="6" t="str">
        <f t="shared" si="27"/>
        <v/>
      </c>
      <c r="W261" s="772" t="str">
        <f t="shared" si="22"/>
        <v/>
      </c>
      <c r="X261" s="772" t="str">
        <f t="shared" si="25"/>
        <v/>
      </c>
    </row>
    <row r="262" spans="19:24">
      <c r="S262" s="6">
        <f t="shared" si="28"/>
        <v>258</v>
      </c>
      <c r="T262" s="6" t="str">
        <f t="shared" si="27"/>
        <v/>
      </c>
      <c r="U262" s="6" t="str">
        <f t="shared" si="27"/>
        <v/>
      </c>
      <c r="W262" s="772" t="str">
        <f t="shared" ref="W262:W325" si="29">IF(ISERROR(SMALL($T$5:$T$754,S262)),"",SMALL($T$5:$T$754,S262))</f>
        <v/>
      </c>
      <c r="X262" s="772" t="str">
        <f t="shared" si="25"/>
        <v/>
      </c>
    </row>
    <row r="263" spans="19:24">
      <c r="S263" s="6">
        <f t="shared" si="28"/>
        <v>259</v>
      </c>
      <c r="T263" s="6" t="str">
        <f t="shared" si="27"/>
        <v/>
      </c>
      <c r="U263" s="6" t="str">
        <f t="shared" si="27"/>
        <v/>
      </c>
      <c r="W263" s="772" t="str">
        <f t="shared" si="29"/>
        <v/>
      </c>
      <c r="X263" s="772" t="str">
        <f t="shared" si="25"/>
        <v/>
      </c>
    </row>
    <row r="264" spans="19:24">
      <c r="S264" s="6">
        <f t="shared" si="28"/>
        <v>260</v>
      </c>
      <c r="T264" s="6" t="str">
        <f t="shared" si="27"/>
        <v/>
      </c>
      <c r="U264" s="6" t="str">
        <f t="shared" si="27"/>
        <v/>
      </c>
      <c r="W264" s="772" t="str">
        <f t="shared" si="29"/>
        <v/>
      </c>
      <c r="X264" s="772" t="str">
        <f t="shared" si="25"/>
        <v/>
      </c>
    </row>
    <row r="265" spans="19:24">
      <c r="S265" s="6">
        <f t="shared" si="28"/>
        <v>261</v>
      </c>
      <c r="T265" s="6" t="str">
        <f t="shared" si="27"/>
        <v/>
      </c>
      <c r="U265" s="6" t="str">
        <f t="shared" si="27"/>
        <v/>
      </c>
      <c r="W265" s="772" t="str">
        <f t="shared" si="29"/>
        <v/>
      </c>
      <c r="X265" s="772" t="str">
        <f t="shared" si="25"/>
        <v/>
      </c>
    </row>
    <row r="266" spans="19:24">
      <c r="S266" s="6">
        <f t="shared" si="28"/>
        <v>262</v>
      </c>
      <c r="T266" s="6" t="str">
        <f t="shared" si="27"/>
        <v/>
      </c>
      <c r="U266" s="6" t="str">
        <f t="shared" si="27"/>
        <v/>
      </c>
      <c r="W266" s="772" t="str">
        <f t="shared" si="29"/>
        <v/>
      </c>
      <c r="X266" s="772" t="str">
        <f t="shared" si="25"/>
        <v/>
      </c>
    </row>
    <row r="267" spans="19:24">
      <c r="S267" s="6">
        <f t="shared" si="28"/>
        <v>263</v>
      </c>
      <c r="T267" s="6" t="str">
        <f t="shared" si="27"/>
        <v/>
      </c>
      <c r="U267" s="6" t="str">
        <f t="shared" si="27"/>
        <v/>
      </c>
      <c r="W267" s="772" t="str">
        <f t="shared" si="29"/>
        <v/>
      </c>
      <c r="X267" s="772" t="str">
        <f t="shared" si="25"/>
        <v/>
      </c>
    </row>
    <row r="268" spans="19:24">
      <c r="S268" s="6">
        <f t="shared" si="28"/>
        <v>264</v>
      </c>
      <c r="T268" s="6" t="str">
        <f t="shared" si="27"/>
        <v/>
      </c>
      <c r="U268" s="6" t="str">
        <f t="shared" si="27"/>
        <v/>
      </c>
      <c r="W268" s="772" t="str">
        <f t="shared" si="29"/>
        <v/>
      </c>
      <c r="X268" s="772" t="str">
        <f t="shared" si="25"/>
        <v/>
      </c>
    </row>
    <row r="269" spans="19:24">
      <c r="S269" s="6">
        <f t="shared" si="28"/>
        <v>265</v>
      </c>
      <c r="T269" s="6" t="str">
        <f t="shared" si="27"/>
        <v/>
      </c>
      <c r="U269" s="6" t="str">
        <f t="shared" si="27"/>
        <v/>
      </c>
      <c r="W269" s="772" t="str">
        <f t="shared" si="29"/>
        <v/>
      </c>
      <c r="X269" s="772" t="str">
        <f t="shared" si="25"/>
        <v/>
      </c>
    </row>
    <row r="270" spans="19:24">
      <c r="S270" s="6">
        <f t="shared" si="28"/>
        <v>266</v>
      </c>
      <c r="T270" s="6" t="str">
        <f t="shared" si="27"/>
        <v/>
      </c>
      <c r="U270" s="6" t="str">
        <f t="shared" si="27"/>
        <v/>
      </c>
      <c r="W270" s="772" t="str">
        <f t="shared" si="29"/>
        <v/>
      </c>
      <c r="X270" s="772" t="str">
        <f t="shared" ref="X270:X333" si="30">VLOOKUP(W270,$T$5:$U$754,2,FALSE)</f>
        <v/>
      </c>
    </row>
    <row r="271" spans="19:24">
      <c r="S271" s="6">
        <f t="shared" si="28"/>
        <v>267</v>
      </c>
      <c r="T271" s="6" t="str">
        <f t="shared" si="27"/>
        <v/>
      </c>
      <c r="U271" s="6" t="str">
        <f t="shared" si="27"/>
        <v/>
      </c>
      <c r="W271" s="772" t="str">
        <f t="shared" si="29"/>
        <v/>
      </c>
      <c r="X271" s="772" t="str">
        <f t="shared" si="30"/>
        <v/>
      </c>
    </row>
    <row r="272" spans="19:24">
      <c r="S272" s="6">
        <f t="shared" si="28"/>
        <v>268</v>
      </c>
      <c r="T272" s="6" t="str">
        <f t="shared" si="27"/>
        <v/>
      </c>
      <c r="U272" s="6" t="str">
        <f t="shared" si="27"/>
        <v/>
      </c>
      <c r="W272" s="772" t="str">
        <f t="shared" si="29"/>
        <v/>
      </c>
      <c r="X272" s="772" t="str">
        <f t="shared" si="30"/>
        <v/>
      </c>
    </row>
    <row r="273" spans="19:24">
      <c r="S273" s="6">
        <f t="shared" si="28"/>
        <v>269</v>
      </c>
      <c r="T273" s="6" t="str">
        <f t="shared" si="27"/>
        <v/>
      </c>
      <c r="U273" s="6" t="str">
        <f t="shared" si="27"/>
        <v/>
      </c>
      <c r="W273" s="772" t="str">
        <f t="shared" si="29"/>
        <v/>
      </c>
      <c r="X273" s="772" t="str">
        <f t="shared" si="30"/>
        <v/>
      </c>
    </row>
    <row r="274" spans="19:24">
      <c r="S274" s="6">
        <f t="shared" si="28"/>
        <v>270</v>
      </c>
      <c r="T274" s="6" t="str">
        <f>AM49</f>
        <v/>
      </c>
      <c r="U274" s="6" t="str">
        <f>AN49</f>
        <v/>
      </c>
      <c r="W274" s="772" t="str">
        <f t="shared" si="29"/>
        <v/>
      </c>
      <c r="X274" s="772" t="str">
        <f t="shared" si="30"/>
        <v/>
      </c>
    </row>
    <row r="275" spans="19:24">
      <c r="S275" s="6">
        <f t="shared" si="28"/>
        <v>271</v>
      </c>
      <c r="T275" s="6" t="str">
        <f t="shared" ref="T275:U304" si="31">AM50</f>
        <v/>
      </c>
      <c r="U275" s="6" t="str">
        <f t="shared" si="31"/>
        <v/>
      </c>
      <c r="W275" s="772" t="str">
        <f t="shared" si="29"/>
        <v/>
      </c>
      <c r="X275" s="772" t="str">
        <f t="shared" si="30"/>
        <v/>
      </c>
    </row>
    <row r="276" spans="19:24">
      <c r="S276" s="6">
        <f t="shared" si="28"/>
        <v>272</v>
      </c>
      <c r="T276" s="6" t="str">
        <f t="shared" si="31"/>
        <v/>
      </c>
      <c r="U276" s="6" t="str">
        <f t="shared" si="31"/>
        <v/>
      </c>
      <c r="W276" s="772" t="str">
        <f t="shared" si="29"/>
        <v/>
      </c>
      <c r="X276" s="772" t="str">
        <f t="shared" si="30"/>
        <v/>
      </c>
    </row>
    <row r="277" spans="19:24">
      <c r="S277" s="6">
        <f t="shared" si="28"/>
        <v>273</v>
      </c>
      <c r="T277" s="6" t="str">
        <f t="shared" si="31"/>
        <v/>
      </c>
      <c r="U277" s="6" t="str">
        <f t="shared" si="31"/>
        <v/>
      </c>
      <c r="W277" s="772" t="str">
        <f t="shared" si="29"/>
        <v/>
      </c>
      <c r="X277" s="772" t="str">
        <f t="shared" si="30"/>
        <v/>
      </c>
    </row>
    <row r="278" spans="19:24">
      <c r="S278" s="6">
        <f t="shared" si="28"/>
        <v>274</v>
      </c>
      <c r="T278" s="6" t="str">
        <f t="shared" si="31"/>
        <v/>
      </c>
      <c r="U278" s="6" t="str">
        <f t="shared" si="31"/>
        <v/>
      </c>
      <c r="W278" s="772" t="str">
        <f t="shared" si="29"/>
        <v/>
      </c>
      <c r="X278" s="772" t="str">
        <f t="shared" si="30"/>
        <v/>
      </c>
    </row>
    <row r="279" spans="19:24">
      <c r="S279" s="6">
        <f t="shared" si="28"/>
        <v>275</v>
      </c>
      <c r="T279" s="6" t="str">
        <f t="shared" si="31"/>
        <v/>
      </c>
      <c r="U279" s="6" t="str">
        <f t="shared" si="31"/>
        <v/>
      </c>
      <c r="W279" s="772" t="str">
        <f t="shared" si="29"/>
        <v/>
      </c>
      <c r="X279" s="772" t="str">
        <f t="shared" si="30"/>
        <v/>
      </c>
    </row>
    <row r="280" spans="19:24">
      <c r="S280" s="6">
        <f t="shared" si="28"/>
        <v>276</v>
      </c>
      <c r="T280" s="6" t="str">
        <f t="shared" si="31"/>
        <v/>
      </c>
      <c r="U280" s="6" t="str">
        <f t="shared" si="31"/>
        <v/>
      </c>
      <c r="W280" s="772" t="str">
        <f t="shared" si="29"/>
        <v/>
      </c>
      <c r="X280" s="772" t="str">
        <f t="shared" si="30"/>
        <v/>
      </c>
    </row>
    <row r="281" spans="19:24">
      <c r="S281" s="6">
        <f t="shared" si="28"/>
        <v>277</v>
      </c>
      <c r="T281" s="6" t="str">
        <f t="shared" si="31"/>
        <v/>
      </c>
      <c r="U281" s="6" t="str">
        <f t="shared" si="31"/>
        <v/>
      </c>
      <c r="W281" s="772" t="str">
        <f t="shared" si="29"/>
        <v/>
      </c>
      <c r="X281" s="772" t="str">
        <f t="shared" si="30"/>
        <v/>
      </c>
    </row>
    <row r="282" spans="19:24">
      <c r="S282" s="6">
        <f t="shared" si="28"/>
        <v>278</v>
      </c>
      <c r="T282" s="6" t="str">
        <f t="shared" si="31"/>
        <v/>
      </c>
      <c r="U282" s="6" t="str">
        <f t="shared" si="31"/>
        <v/>
      </c>
      <c r="W282" s="772" t="str">
        <f t="shared" si="29"/>
        <v/>
      </c>
      <c r="X282" s="772" t="str">
        <f t="shared" si="30"/>
        <v/>
      </c>
    </row>
    <row r="283" spans="19:24">
      <c r="S283" s="6">
        <f t="shared" si="28"/>
        <v>279</v>
      </c>
      <c r="T283" s="6" t="str">
        <f t="shared" si="31"/>
        <v/>
      </c>
      <c r="U283" s="6" t="str">
        <f t="shared" si="31"/>
        <v/>
      </c>
      <c r="W283" s="772" t="str">
        <f t="shared" si="29"/>
        <v/>
      </c>
      <c r="X283" s="772" t="str">
        <f t="shared" si="30"/>
        <v/>
      </c>
    </row>
    <row r="284" spans="19:24">
      <c r="S284" s="6">
        <f t="shared" si="28"/>
        <v>280</v>
      </c>
      <c r="T284" s="6" t="str">
        <f t="shared" si="31"/>
        <v/>
      </c>
      <c r="U284" s="6" t="str">
        <f t="shared" si="31"/>
        <v/>
      </c>
      <c r="W284" s="772" t="str">
        <f t="shared" si="29"/>
        <v/>
      </c>
      <c r="X284" s="772" t="str">
        <f t="shared" si="30"/>
        <v/>
      </c>
    </row>
    <row r="285" spans="19:24">
      <c r="S285" s="6">
        <f t="shared" si="28"/>
        <v>281</v>
      </c>
      <c r="T285" s="6" t="str">
        <f t="shared" si="31"/>
        <v/>
      </c>
      <c r="U285" s="6" t="str">
        <f t="shared" si="31"/>
        <v/>
      </c>
      <c r="W285" s="772" t="str">
        <f t="shared" si="29"/>
        <v/>
      </c>
      <c r="X285" s="772" t="str">
        <f t="shared" si="30"/>
        <v/>
      </c>
    </row>
    <row r="286" spans="19:24">
      <c r="S286" s="6">
        <f t="shared" si="28"/>
        <v>282</v>
      </c>
      <c r="T286" s="6" t="str">
        <f t="shared" si="31"/>
        <v/>
      </c>
      <c r="U286" s="6" t="str">
        <f t="shared" si="31"/>
        <v/>
      </c>
      <c r="W286" s="772" t="str">
        <f t="shared" si="29"/>
        <v/>
      </c>
      <c r="X286" s="772" t="str">
        <f t="shared" si="30"/>
        <v/>
      </c>
    </row>
    <row r="287" spans="19:24">
      <c r="S287" s="6">
        <f t="shared" si="28"/>
        <v>283</v>
      </c>
      <c r="T287" s="6" t="str">
        <f t="shared" si="31"/>
        <v/>
      </c>
      <c r="U287" s="6" t="str">
        <f t="shared" si="31"/>
        <v/>
      </c>
      <c r="W287" s="772" t="str">
        <f t="shared" si="29"/>
        <v/>
      </c>
      <c r="X287" s="772" t="str">
        <f t="shared" si="30"/>
        <v/>
      </c>
    </row>
    <row r="288" spans="19:24">
      <c r="S288" s="6">
        <f t="shared" si="28"/>
        <v>284</v>
      </c>
      <c r="T288" s="6" t="str">
        <f t="shared" si="31"/>
        <v/>
      </c>
      <c r="U288" s="6" t="str">
        <f t="shared" si="31"/>
        <v/>
      </c>
      <c r="W288" s="772" t="str">
        <f t="shared" si="29"/>
        <v/>
      </c>
      <c r="X288" s="772" t="str">
        <f t="shared" si="30"/>
        <v/>
      </c>
    </row>
    <row r="289" spans="19:24">
      <c r="S289" s="6">
        <f t="shared" si="28"/>
        <v>285</v>
      </c>
      <c r="T289" s="6" t="str">
        <f t="shared" si="31"/>
        <v/>
      </c>
      <c r="U289" s="6" t="str">
        <f t="shared" si="31"/>
        <v/>
      </c>
      <c r="W289" s="772" t="str">
        <f t="shared" si="29"/>
        <v/>
      </c>
      <c r="X289" s="772" t="str">
        <f t="shared" si="30"/>
        <v/>
      </c>
    </row>
    <row r="290" spans="19:24">
      <c r="S290" s="6">
        <f t="shared" si="28"/>
        <v>286</v>
      </c>
      <c r="T290" s="6" t="str">
        <f t="shared" si="31"/>
        <v/>
      </c>
      <c r="U290" s="6" t="str">
        <f t="shared" si="31"/>
        <v/>
      </c>
      <c r="W290" s="772" t="str">
        <f t="shared" si="29"/>
        <v/>
      </c>
      <c r="X290" s="772" t="str">
        <f t="shared" si="30"/>
        <v/>
      </c>
    </row>
    <row r="291" spans="19:24">
      <c r="S291" s="6">
        <f t="shared" si="28"/>
        <v>287</v>
      </c>
      <c r="T291" s="6" t="str">
        <f t="shared" si="31"/>
        <v/>
      </c>
      <c r="U291" s="6" t="str">
        <f t="shared" si="31"/>
        <v/>
      </c>
      <c r="W291" s="772" t="str">
        <f t="shared" si="29"/>
        <v/>
      </c>
      <c r="X291" s="772" t="str">
        <f t="shared" si="30"/>
        <v/>
      </c>
    </row>
    <row r="292" spans="19:24">
      <c r="S292" s="6">
        <f t="shared" si="28"/>
        <v>288</v>
      </c>
      <c r="T292" s="6" t="str">
        <f t="shared" si="31"/>
        <v/>
      </c>
      <c r="U292" s="6" t="str">
        <f t="shared" si="31"/>
        <v/>
      </c>
      <c r="W292" s="772" t="str">
        <f t="shared" si="29"/>
        <v/>
      </c>
      <c r="X292" s="772" t="str">
        <f t="shared" si="30"/>
        <v/>
      </c>
    </row>
    <row r="293" spans="19:24">
      <c r="S293" s="6">
        <f t="shared" si="28"/>
        <v>289</v>
      </c>
      <c r="T293" s="6" t="str">
        <f t="shared" si="31"/>
        <v/>
      </c>
      <c r="U293" s="6" t="str">
        <f t="shared" si="31"/>
        <v/>
      </c>
      <c r="W293" s="772" t="str">
        <f t="shared" si="29"/>
        <v/>
      </c>
      <c r="X293" s="772" t="str">
        <f t="shared" si="30"/>
        <v/>
      </c>
    </row>
    <row r="294" spans="19:24">
      <c r="S294" s="6">
        <f t="shared" si="28"/>
        <v>290</v>
      </c>
      <c r="T294" s="6" t="str">
        <f t="shared" si="31"/>
        <v/>
      </c>
      <c r="U294" s="6" t="str">
        <f t="shared" si="31"/>
        <v/>
      </c>
      <c r="W294" s="772" t="str">
        <f t="shared" si="29"/>
        <v/>
      </c>
      <c r="X294" s="772" t="str">
        <f t="shared" si="30"/>
        <v/>
      </c>
    </row>
    <row r="295" spans="19:24">
      <c r="S295" s="6">
        <f t="shared" si="28"/>
        <v>291</v>
      </c>
      <c r="T295" s="6" t="str">
        <f t="shared" si="31"/>
        <v/>
      </c>
      <c r="U295" s="6" t="str">
        <f t="shared" si="31"/>
        <v/>
      </c>
      <c r="W295" s="772" t="str">
        <f t="shared" si="29"/>
        <v/>
      </c>
      <c r="X295" s="772" t="str">
        <f t="shared" si="30"/>
        <v/>
      </c>
    </row>
    <row r="296" spans="19:24">
      <c r="S296" s="6">
        <f t="shared" si="28"/>
        <v>292</v>
      </c>
      <c r="T296" s="6" t="str">
        <f t="shared" si="31"/>
        <v/>
      </c>
      <c r="U296" s="6" t="str">
        <f t="shared" si="31"/>
        <v/>
      </c>
      <c r="W296" s="772" t="str">
        <f t="shared" si="29"/>
        <v/>
      </c>
      <c r="X296" s="772" t="str">
        <f t="shared" si="30"/>
        <v/>
      </c>
    </row>
    <row r="297" spans="19:24">
      <c r="S297" s="6">
        <f t="shared" si="28"/>
        <v>293</v>
      </c>
      <c r="T297" s="6" t="str">
        <f t="shared" si="31"/>
        <v/>
      </c>
      <c r="U297" s="6" t="str">
        <f t="shared" si="31"/>
        <v/>
      </c>
      <c r="W297" s="772" t="str">
        <f t="shared" si="29"/>
        <v/>
      </c>
      <c r="X297" s="772" t="str">
        <f t="shared" si="30"/>
        <v/>
      </c>
    </row>
    <row r="298" spans="19:24">
      <c r="S298" s="6">
        <f t="shared" si="28"/>
        <v>294</v>
      </c>
      <c r="T298" s="6" t="str">
        <f t="shared" si="31"/>
        <v/>
      </c>
      <c r="U298" s="6" t="str">
        <f t="shared" si="31"/>
        <v/>
      </c>
      <c r="W298" s="772" t="str">
        <f t="shared" si="29"/>
        <v/>
      </c>
      <c r="X298" s="772" t="str">
        <f t="shared" si="30"/>
        <v/>
      </c>
    </row>
    <row r="299" spans="19:24">
      <c r="S299" s="6">
        <f t="shared" si="28"/>
        <v>295</v>
      </c>
      <c r="T299" s="6" t="str">
        <f t="shared" si="31"/>
        <v/>
      </c>
      <c r="U299" s="6" t="str">
        <f t="shared" si="31"/>
        <v/>
      </c>
      <c r="W299" s="772" t="str">
        <f t="shared" si="29"/>
        <v/>
      </c>
      <c r="X299" s="772" t="str">
        <f t="shared" si="30"/>
        <v/>
      </c>
    </row>
    <row r="300" spans="19:24">
      <c r="S300" s="6">
        <f t="shared" si="28"/>
        <v>296</v>
      </c>
      <c r="T300" s="6" t="str">
        <f t="shared" si="31"/>
        <v/>
      </c>
      <c r="U300" s="6" t="str">
        <f t="shared" si="31"/>
        <v/>
      </c>
      <c r="W300" s="772" t="str">
        <f t="shared" si="29"/>
        <v/>
      </c>
      <c r="X300" s="772" t="str">
        <f t="shared" si="30"/>
        <v/>
      </c>
    </row>
    <row r="301" spans="19:24">
      <c r="S301" s="6">
        <f t="shared" si="28"/>
        <v>297</v>
      </c>
      <c r="T301" s="6" t="str">
        <f t="shared" si="31"/>
        <v/>
      </c>
      <c r="U301" s="6" t="str">
        <f t="shared" si="31"/>
        <v/>
      </c>
      <c r="W301" s="772" t="str">
        <f t="shared" si="29"/>
        <v/>
      </c>
      <c r="X301" s="772" t="str">
        <f t="shared" si="30"/>
        <v/>
      </c>
    </row>
    <row r="302" spans="19:24">
      <c r="S302" s="6">
        <f t="shared" si="28"/>
        <v>298</v>
      </c>
      <c r="T302" s="6" t="str">
        <f t="shared" si="31"/>
        <v/>
      </c>
      <c r="U302" s="6" t="str">
        <f t="shared" si="31"/>
        <v/>
      </c>
      <c r="W302" s="772" t="str">
        <f t="shared" si="29"/>
        <v/>
      </c>
      <c r="X302" s="772" t="str">
        <f t="shared" si="30"/>
        <v/>
      </c>
    </row>
    <row r="303" spans="19:24">
      <c r="S303" s="6">
        <f t="shared" si="28"/>
        <v>299</v>
      </c>
      <c r="T303" s="6" t="str">
        <f t="shared" si="31"/>
        <v/>
      </c>
      <c r="U303" s="6" t="str">
        <f t="shared" si="31"/>
        <v/>
      </c>
      <c r="W303" s="772" t="str">
        <f t="shared" si="29"/>
        <v/>
      </c>
      <c r="X303" s="772" t="str">
        <f t="shared" si="30"/>
        <v/>
      </c>
    </row>
    <row r="304" spans="19:24">
      <c r="S304" s="6">
        <f t="shared" si="28"/>
        <v>300</v>
      </c>
      <c r="T304" s="6" t="str">
        <f t="shared" si="31"/>
        <v/>
      </c>
      <c r="U304" s="6" t="str">
        <f t="shared" si="31"/>
        <v/>
      </c>
      <c r="W304" s="772" t="str">
        <f t="shared" si="29"/>
        <v/>
      </c>
      <c r="X304" s="772" t="str">
        <f t="shared" si="30"/>
        <v/>
      </c>
    </row>
    <row r="305" spans="19:24">
      <c r="S305" s="6">
        <f t="shared" si="28"/>
        <v>301</v>
      </c>
      <c r="T305" s="6" t="str">
        <f>AQ5</f>
        <v/>
      </c>
      <c r="U305" s="6" t="str">
        <f>AR5</f>
        <v/>
      </c>
      <c r="W305" s="772" t="str">
        <f t="shared" si="29"/>
        <v/>
      </c>
      <c r="X305" s="772" t="str">
        <f t="shared" si="30"/>
        <v/>
      </c>
    </row>
    <row r="306" spans="19:24">
      <c r="S306" s="6">
        <f t="shared" ref="S306:S369" si="32">S305+1</f>
        <v>302</v>
      </c>
      <c r="T306" s="6" t="str">
        <f t="shared" ref="T306:U369" si="33">AQ6</f>
        <v/>
      </c>
      <c r="U306" s="6" t="str">
        <f t="shared" si="33"/>
        <v/>
      </c>
      <c r="W306" s="772" t="str">
        <f t="shared" si="29"/>
        <v/>
      </c>
      <c r="X306" s="772" t="str">
        <f t="shared" si="30"/>
        <v/>
      </c>
    </row>
    <row r="307" spans="19:24">
      <c r="S307" s="6">
        <f t="shared" si="32"/>
        <v>303</v>
      </c>
      <c r="T307" s="6" t="str">
        <f t="shared" si="33"/>
        <v/>
      </c>
      <c r="U307" s="6" t="str">
        <f t="shared" si="33"/>
        <v/>
      </c>
      <c r="W307" s="772" t="str">
        <f t="shared" si="29"/>
        <v/>
      </c>
      <c r="X307" s="772" t="str">
        <f t="shared" si="30"/>
        <v/>
      </c>
    </row>
    <row r="308" spans="19:24">
      <c r="S308" s="6">
        <f t="shared" si="32"/>
        <v>304</v>
      </c>
      <c r="T308" s="6" t="str">
        <f t="shared" si="33"/>
        <v/>
      </c>
      <c r="U308" s="6" t="str">
        <f t="shared" si="33"/>
        <v/>
      </c>
      <c r="W308" s="772" t="str">
        <f t="shared" si="29"/>
        <v/>
      </c>
      <c r="X308" s="772" t="str">
        <f t="shared" si="30"/>
        <v/>
      </c>
    </row>
    <row r="309" spans="19:24">
      <c r="S309" s="6">
        <f t="shared" si="32"/>
        <v>305</v>
      </c>
      <c r="T309" s="6" t="str">
        <f t="shared" si="33"/>
        <v/>
      </c>
      <c r="U309" s="6" t="str">
        <f t="shared" si="33"/>
        <v/>
      </c>
      <c r="W309" s="772" t="str">
        <f t="shared" si="29"/>
        <v/>
      </c>
      <c r="X309" s="772" t="str">
        <f t="shared" si="30"/>
        <v/>
      </c>
    </row>
    <row r="310" spans="19:24">
      <c r="S310" s="6">
        <f t="shared" si="32"/>
        <v>306</v>
      </c>
      <c r="T310" s="6" t="str">
        <f t="shared" si="33"/>
        <v/>
      </c>
      <c r="U310" s="6" t="str">
        <f t="shared" si="33"/>
        <v/>
      </c>
      <c r="W310" s="772" t="str">
        <f t="shared" si="29"/>
        <v/>
      </c>
      <c r="X310" s="772" t="str">
        <f t="shared" si="30"/>
        <v/>
      </c>
    </row>
    <row r="311" spans="19:24">
      <c r="S311" s="6">
        <f t="shared" si="32"/>
        <v>307</v>
      </c>
      <c r="T311" s="6" t="str">
        <f t="shared" si="33"/>
        <v/>
      </c>
      <c r="U311" s="6" t="str">
        <f t="shared" si="33"/>
        <v/>
      </c>
      <c r="W311" s="772" t="str">
        <f t="shared" si="29"/>
        <v/>
      </c>
      <c r="X311" s="772" t="str">
        <f t="shared" si="30"/>
        <v/>
      </c>
    </row>
    <row r="312" spans="19:24">
      <c r="S312" s="6">
        <f t="shared" si="32"/>
        <v>308</v>
      </c>
      <c r="T312" s="6" t="str">
        <f t="shared" si="33"/>
        <v/>
      </c>
      <c r="U312" s="6" t="str">
        <f t="shared" si="33"/>
        <v/>
      </c>
      <c r="W312" s="772" t="str">
        <f t="shared" si="29"/>
        <v/>
      </c>
      <c r="X312" s="772" t="str">
        <f t="shared" si="30"/>
        <v/>
      </c>
    </row>
    <row r="313" spans="19:24">
      <c r="S313" s="6">
        <f t="shared" si="32"/>
        <v>309</v>
      </c>
      <c r="T313" s="6" t="str">
        <f t="shared" si="33"/>
        <v/>
      </c>
      <c r="U313" s="6" t="str">
        <f t="shared" si="33"/>
        <v/>
      </c>
      <c r="W313" s="772" t="str">
        <f t="shared" si="29"/>
        <v/>
      </c>
      <c r="X313" s="772" t="str">
        <f t="shared" si="30"/>
        <v/>
      </c>
    </row>
    <row r="314" spans="19:24">
      <c r="S314" s="6">
        <f t="shared" si="32"/>
        <v>310</v>
      </c>
      <c r="T314" s="6" t="str">
        <f t="shared" si="33"/>
        <v/>
      </c>
      <c r="U314" s="6" t="str">
        <f t="shared" si="33"/>
        <v/>
      </c>
      <c r="W314" s="772" t="str">
        <f t="shared" si="29"/>
        <v/>
      </c>
      <c r="X314" s="772" t="str">
        <f t="shared" si="30"/>
        <v/>
      </c>
    </row>
    <row r="315" spans="19:24">
      <c r="S315" s="6">
        <f t="shared" si="32"/>
        <v>311</v>
      </c>
      <c r="T315" s="6" t="str">
        <f t="shared" si="33"/>
        <v/>
      </c>
      <c r="U315" s="6" t="str">
        <f t="shared" si="33"/>
        <v/>
      </c>
      <c r="W315" s="772" t="str">
        <f t="shared" si="29"/>
        <v/>
      </c>
      <c r="X315" s="772" t="str">
        <f t="shared" si="30"/>
        <v/>
      </c>
    </row>
    <row r="316" spans="19:24">
      <c r="S316" s="6">
        <f t="shared" si="32"/>
        <v>312</v>
      </c>
      <c r="T316" s="6" t="str">
        <f t="shared" si="33"/>
        <v/>
      </c>
      <c r="U316" s="6" t="str">
        <f t="shared" si="33"/>
        <v/>
      </c>
      <c r="W316" s="772" t="str">
        <f t="shared" si="29"/>
        <v/>
      </c>
      <c r="X316" s="772" t="str">
        <f t="shared" si="30"/>
        <v/>
      </c>
    </row>
    <row r="317" spans="19:24">
      <c r="S317" s="6">
        <f t="shared" si="32"/>
        <v>313</v>
      </c>
      <c r="T317" s="6" t="str">
        <f t="shared" si="33"/>
        <v/>
      </c>
      <c r="U317" s="6" t="str">
        <f t="shared" si="33"/>
        <v/>
      </c>
      <c r="W317" s="772" t="str">
        <f t="shared" si="29"/>
        <v/>
      </c>
      <c r="X317" s="772" t="str">
        <f t="shared" si="30"/>
        <v/>
      </c>
    </row>
    <row r="318" spans="19:24">
      <c r="S318" s="6">
        <f t="shared" si="32"/>
        <v>314</v>
      </c>
      <c r="T318" s="6" t="str">
        <f t="shared" si="33"/>
        <v/>
      </c>
      <c r="U318" s="6" t="str">
        <f t="shared" si="33"/>
        <v/>
      </c>
      <c r="W318" s="772" t="str">
        <f t="shared" si="29"/>
        <v/>
      </c>
      <c r="X318" s="772" t="str">
        <f t="shared" si="30"/>
        <v/>
      </c>
    </row>
    <row r="319" spans="19:24">
      <c r="S319" s="6">
        <f t="shared" si="32"/>
        <v>315</v>
      </c>
      <c r="T319" s="6" t="str">
        <f t="shared" si="33"/>
        <v/>
      </c>
      <c r="U319" s="6" t="str">
        <f t="shared" si="33"/>
        <v/>
      </c>
      <c r="W319" s="772" t="str">
        <f t="shared" si="29"/>
        <v/>
      </c>
      <c r="X319" s="772" t="str">
        <f t="shared" si="30"/>
        <v/>
      </c>
    </row>
    <row r="320" spans="19:24">
      <c r="S320" s="6">
        <f t="shared" si="32"/>
        <v>316</v>
      </c>
      <c r="T320" s="6" t="str">
        <f t="shared" si="33"/>
        <v/>
      </c>
      <c r="U320" s="6" t="str">
        <f t="shared" si="33"/>
        <v/>
      </c>
      <c r="W320" s="772" t="str">
        <f t="shared" si="29"/>
        <v/>
      </c>
      <c r="X320" s="772" t="str">
        <f t="shared" si="30"/>
        <v/>
      </c>
    </row>
    <row r="321" spans="19:24">
      <c r="S321" s="6">
        <f t="shared" si="32"/>
        <v>317</v>
      </c>
      <c r="T321" s="6" t="str">
        <f t="shared" si="33"/>
        <v/>
      </c>
      <c r="U321" s="6" t="str">
        <f t="shared" si="33"/>
        <v/>
      </c>
      <c r="W321" s="772" t="str">
        <f t="shared" si="29"/>
        <v/>
      </c>
      <c r="X321" s="772" t="str">
        <f t="shared" si="30"/>
        <v/>
      </c>
    </row>
    <row r="322" spans="19:24">
      <c r="S322" s="6">
        <f t="shared" si="32"/>
        <v>318</v>
      </c>
      <c r="T322" s="6" t="str">
        <f t="shared" si="33"/>
        <v/>
      </c>
      <c r="U322" s="6" t="str">
        <f t="shared" si="33"/>
        <v/>
      </c>
      <c r="W322" s="772" t="str">
        <f t="shared" si="29"/>
        <v/>
      </c>
      <c r="X322" s="772" t="str">
        <f t="shared" si="30"/>
        <v/>
      </c>
    </row>
    <row r="323" spans="19:24">
      <c r="S323" s="6">
        <f t="shared" si="32"/>
        <v>319</v>
      </c>
      <c r="T323" s="6" t="str">
        <f t="shared" si="33"/>
        <v/>
      </c>
      <c r="U323" s="6" t="str">
        <f t="shared" si="33"/>
        <v/>
      </c>
      <c r="W323" s="772" t="str">
        <f t="shared" si="29"/>
        <v/>
      </c>
      <c r="X323" s="772" t="str">
        <f t="shared" si="30"/>
        <v/>
      </c>
    </row>
    <row r="324" spans="19:24">
      <c r="S324" s="6">
        <f t="shared" si="32"/>
        <v>320</v>
      </c>
      <c r="T324" s="6" t="str">
        <f t="shared" si="33"/>
        <v/>
      </c>
      <c r="U324" s="6" t="str">
        <f t="shared" si="33"/>
        <v/>
      </c>
      <c r="W324" s="772" t="str">
        <f t="shared" si="29"/>
        <v/>
      </c>
      <c r="X324" s="772" t="str">
        <f t="shared" si="30"/>
        <v/>
      </c>
    </row>
    <row r="325" spans="19:24">
      <c r="S325" s="6">
        <f t="shared" si="32"/>
        <v>321</v>
      </c>
      <c r="T325" s="6" t="str">
        <f t="shared" si="33"/>
        <v/>
      </c>
      <c r="U325" s="6" t="str">
        <f t="shared" si="33"/>
        <v/>
      </c>
      <c r="W325" s="772" t="str">
        <f t="shared" si="29"/>
        <v/>
      </c>
      <c r="X325" s="772" t="str">
        <f t="shared" si="30"/>
        <v/>
      </c>
    </row>
    <row r="326" spans="19:24">
      <c r="S326" s="6">
        <f t="shared" si="32"/>
        <v>322</v>
      </c>
      <c r="T326" s="6" t="str">
        <f t="shared" si="33"/>
        <v/>
      </c>
      <c r="U326" s="6" t="str">
        <f t="shared" si="33"/>
        <v/>
      </c>
      <c r="W326" s="772" t="str">
        <f t="shared" ref="W326:W389" si="34">IF(ISERROR(SMALL($T$5:$T$754,S326)),"",SMALL($T$5:$T$754,S326))</f>
        <v/>
      </c>
      <c r="X326" s="772" t="str">
        <f t="shared" si="30"/>
        <v/>
      </c>
    </row>
    <row r="327" spans="19:24">
      <c r="S327" s="6">
        <f t="shared" si="32"/>
        <v>323</v>
      </c>
      <c r="T327" s="6" t="str">
        <f t="shared" si="33"/>
        <v/>
      </c>
      <c r="U327" s="6" t="str">
        <f t="shared" si="33"/>
        <v/>
      </c>
      <c r="W327" s="772" t="str">
        <f t="shared" si="34"/>
        <v/>
      </c>
      <c r="X327" s="772" t="str">
        <f t="shared" si="30"/>
        <v/>
      </c>
    </row>
    <row r="328" spans="19:24">
      <c r="S328" s="6">
        <f t="shared" si="32"/>
        <v>324</v>
      </c>
      <c r="T328" s="6" t="str">
        <f t="shared" si="33"/>
        <v/>
      </c>
      <c r="U328" s="6" t="str">
        <f t="shared" si="33"/>
        <v/>
      </c>
      <c r="W328" s="772" t="str">
        <f t="shared" si="34"/>
        <v/>
      </c>
      <c r="X328" s="772" t="str">
        <f t="shared" si="30"/>
        <v/>
      </c>
    </row>
    <row r="329" spans="19:24">
      <c r="S329" s="6">
        <f t="shared" si="32"/>
        <v>325</v>
      </c>
      <c r="T329" s="6" t="str">
        <f t="shared" si="33"/>
        <v/>
      </c>
      <c r="U329" s="6" t="str">
        <f t="shared" si="33"/>
        <v/>
      </c>
      <c r="W329" s="772" t="str">
        <f t="shared" si="34"/>
        <v/>
      </c>
      <c r="X329" s="772" t="str">
        <f t="shared" si="30"/>
        <v/>
      </c>
    </row>
    <row r="330" spans="19:24">
      <c r="S330" s="6">
        <f t="shared" si="32"/>
        <v>326</v>
      </c>
      <c r="T330" s="6" t="str">
        <f t="shared" si="33"/>
        <v/>
      </c>
      <c r="U330" s="6" t="str">
        <f t="shared" si="33"/>
        <v/>
      </c>
      <c r="W330" s="772" t="str">
        <f t="shared" si="34"/>
        <v/>
      </c>
      <c r="X330" s="772" t="str">
        <f t="shared" si="30"/>
        <v/>
      </c>
    </row>
    <row r="331" spans="19:24">
      <c r="S331" s="6">
        <f t="shared" si="32"/>
        <v>327</v>
      </c>
      <c r="T331" s="6" t="str">
        <f t="shared" si="33"/>
        <v/>
      </c>
      <c r="U331" s="6" t="str">
        <f t="shared" si="33"/>
        <v/>
      </c>
      <c r="W331" s="772" t="str">
        <f t="shared" si="34"/>
        <v/>
      </c>
      <c r="X331" s="772" t="str">
        <f t="shared" si="30"/>
        <v/>
      </c>
    </row>
    <row r="332" spans="19:24">
      <c r="S332" s="6">
        <f t="shared" si="32"/>
        <v>328</v>
      </c>
      <c r="T332" s="6" t="str">
        <f>AQ32</f>
        <v/>
      </c>
      <c r="U332" s="6" t="str">
        <f t="shared" si="33"/>
        <v/>
      </c>
      <c r="W332" s="772" t="str">
        <f t="shared" si="34"/>
        <v/>
      </c>
      <c r="X332" s="772" t="str">
        <f t="shared" si="30"/>
        <v/>
      </c>
    </row>
    <row r="333" spans="19:24">
      <c r="S333" s="6">
        <f t="shared" si="32"/>
        <v>329</v>
      </c>
      <c r="T333" s="6" t="str">
        <f t="shared" si="33"/>
        <v/>
      </c>
      <c r="U333" s="6" t="str">
        <f t="shared" si="33"/>
        <v/>
      </c>
      <c r="W333" s="772" t="str">
        <f t="shared" si="34"/>
        <v/>
      </c>
      <c r="X333" s="772" t="str">
        <f t="shared" si="30"/>
        <v/>
      </c>
    </row>
    <row r="334" spans="19:24">
      <c r="S334" s="6">
        <f t="shared" si="32"/>
        <v>330</v>
      </c>
      <c r="T334" s="6" t="str">
        <f t="shared" si="33"/>
        <v/>
      </c>
      <c r="U334" s="6" t="str">
        <f t="shared" si="33"/>
        <v/>
      </c>
      <c r="W334" s="772" t="str">
        <f t="shared" si="34"/>
        <v/>
      </c>
      <c r="X334" s="772" t="str">
        <f t="shared" ref="X334:X397" si="35">VLOOKUP(W334,$T$5:$U$754,2,FALSE)</f>
        <v/>
      </c>
    </row>
    <row r="335" spans="19:24">
      <c r="S335" s="6">
        <f t="shared" si="32"/>
        <v>331</v>
      </c>
      <c r="T335" s="6" t="str">
        <f t="shared" si="33"/>
        <v/>
      </c>
      <c r="U335" s="6" t="str">
        <f t="shared" si="33"/>
        <v/>
      </c>
      <c r="W335" s="772" t="str">
        <f t="shared" si="34"/>
        <v/>
      </c>
      <c r="X335" s="772" t="str">
        <f t="shared" si="35"/>
        <v/>
      </c>
    </row>
    <row r="336" spans="19:24">
      <c r="S336" s="6">
        <f t="shared" si="32"/>
        <v>332</v>
      </c>
      <c r="T336" s="6" t="str">
        <f t="shared" si="33"/>
        <v/>
      </c>
      <c r="U336" s="6" t="str">
        <f t="shared" si="33"/>
        <v/>
      </c>
      <c r="W336" s="772" t="str">
        <f t="shared" si="34"/>
        <v/>
      </c>
      <c r="X336" s="772" t="str">
        <f t="shared" si="35"/>
        <v/>
      </c>
    </row>
    <row r="337" spans="19:24">
      <c r="S337" s="6">
        <f t="shared" si="32"/>
        <v>333</v>
      </c>
      <c r="T337" s="6" t="str">
        <f t="shared" si="33"/>
        <v/>
      </c>
      <c r="U337" s="6" t="str">
        <f t="shared" si="33"/>
        <v/>
      </c>
      <c r="W337" s="772" t="str">
        <f t="shared" si="34"/>
        <v/>
      </c>
      <c r="X337" s="772" t="str">
        <f t="shared" si="35"/>
        <v/>
      </c>
    </row>
    <row r="338" spans="19:24">
      <c r="S338" s="6">
        <f t="shared" si="32"/>
        <v>334</v>
      </c>
      <c r="T338" s="6" t="str">
        <f t="shared" si="33"/>
        <v/>
      </c>
      <c r="U338" s="6" t="str">
        <f t="shared" si="33"/>
        <v/>
      </c>
      <c r="W338" s="772" t="str">
        <f t="shared" si="34"/>
        <v/>
      </c>
      <c r="X338" s="772" t="str">
        <f t="shared" si="35"/>
        <v/>
      </c>
    </row>
    <row r="339" spans="19:24">
      <c r="S339" s="6">
        <f t="shared" si="32"/>
        <v>335</v>
      </c>
      <c r="T339" s="6" t="str">
        <f t="shared" si="33"/>
        <v/>
      </c>
      <c r="U339" s="6" t="str">
        <f t="shared" si="33"/>
        <v/>
      </c>
      <c r="W339" s="772" t="str">
        <f t="shared" si="34"/>
        <v/>
      </c>
      <c r="X339" s="772" t="str">
        <f t="shared" si="35"/>
        <v/>
      </c>
    </row>
    <row r="340" spans="19:24">
      <c r="S340" s="6">
        <f t="shared" si="32"/>
        <v>336</v>
      </c>
      <c r="T340" s="6" t="str">
        <f t="shared" si="33"/>
        <v/>
      </c>
      <c r="U340" s="6" t="str">
        <f t="shared" si="33"/>
        <v/>
      </c>
      <c r="W340" s="772" t="str">
        <f t="shared" si="34"/>
        <v/>
      </c>
      <c r="X340" s="772" t="str">
        <f t="shared" si="35"/>
        <v/>
      </c>
    </row>
    <row r="341" spans="19:24">
      <c r="S341" s="6">
        <f t="shared" si="32"/>
        <v>337</v>
      </c>
      <c r="T341" s="6" t="str">
        <f t="shared" si="33"/>
        <v/>
      </c>
      <c r="U341" s="6" t="str">
        <f t="shared" si="33"/>
        <v/>
      </c>
      <c r="W341" s="772" t="str">
        <f t="shared" si="34"/>
        <v/>
      </c>
      <c r="X341" s="772" t="str">
        <f t="shared" si="35"/>
        <v/>
      </c>
    </row>
    <row r="342" spans="19:24">
      <c r="S342" s="6">
        <f t="shared" si="32"/>
        <v>338</v>
      </c>
      <c r="T342" s="6" t="str">
        <f t="shared" si="33"/>
        <v/>
      </c>
      <c r="U342" s="6" t="str">
        <f t="shared" si="33"/>
        <v/>
      </c>
      <c r="W342" s="772" t="str">
        <f t="shared" si="34"/>
        <v/>
      </c>
      <c r="X342" s="772" t="str">
        <f t="shared" si="35"/>
        <v/>
      </c>
    </row>
    <row r="343" spans="19:24">
      <c r="S343" s="6">
        <f t="shared" si="32"/>
        <v>339</v>
      </c>
      <c r="T343" s="6" t="str">
        <f t="shared" si="33"/>
        <v/>
      </c>
      <c r="U343" s="6" t="str">
        <f t="shared" si="33"/>
        <v/>
      </c>
      <c r="W343" s="772" t="str">
        <f t="shared" si="34"/>
        <v/>
      </c>
      <c r="X343" s="772" t="str">
        <f t="shared" si="35"/>
        <v/>
      </c>
    </row>
    <row r="344" spans="19:24">
      <c r="S344" s="6">
        <f t="shared" si="32"/>
        <v>340</v>
      </c>
      <c r="T344" s="6" t="str">
        <f t="shared" si="33"/>
        <v/>
      </c>
      <c r="U344" s="6" t="str">
        <f t="shared" si="33"/>
        <v/>
      </c>
      <c r="W344" s="772" t="str">
        <f t="shared" si="34"/>
        <v/>
      </c>
      <c r="X344" s="772" t="str">
        <f t="shared" si="35"/>
        <v/>
      </c>
    </row>
    <row r="345" spans="19:24">
      <c r="S345" s="6">
        <f t="shared" si="32"/>
        <v>341</v>
      </c>
      <c r="T345" s="6" t="str">
        <f t="shared" si="33"/>
        <v/>
      </c>
      <c r="U345" s="6" t="str">
        <f t="shared" si="33"/>
        <v/>
      </c>
      <c r="W345" s="772" t="str">
        <f t="shared" si="34"/>
        <v/>
      </c>
      <c r="X345" s="772" t="str">
        <f t="shared" si="35"/>
        <v/>
      </c>
    </row>
    <row r="346" spans="19:24">
      <c r="S346" s="6">
        <f t="shared" si="32"/>
        <v>342</v>
      </c>
      <c r="T346" s="6" t="str">
        <f t="shared" si="33"/>
        <v/>
      </c>
      <c r="U346" s="6" t="str">
        <f t="shared" si="33"/>
        <v/>
      </c>
      <c r="W346" s="772" t="str">
        <f t="shared" si="34"/>
        <v/>
      </c>
      <c r="X346" s="772" t="str">
        <f t="shared" si="35"/>
        <v/>
      </c>
    </row>
    <row r="347" spans="19:24">
      <c r="S347" s="6">
        <f t="shared" si="32"/>
        <v>343</v>
      </c>
      <c r="T347" s="6" t="str">
        <f t="shared" si="33"/>
        <v/>
      </c>
      <c r="U347" s="6" t="str">
        <f t="shared" si="33"/>
        <v/>
      </c>
      <c r="W347" s="772" t="str">
        <f t="shared" si="34"/>
        <v/>
      </c>
      <c r="X347" s="772" t="str">
        <f t="shared" si="35"/>
        <v/>
      </c>
    </row>
    <row r="348" spans="19:24">
      <c r="S348" s="6">
        <f t="shared" si="32"/>
        <v>344</v>
      </c>
      <c r="T348" s="6" t="str">
        <f t="shared" si="33"/>
        <v/>
      </c>
      <c r="U348" s="6" t="str">
        <f t="shared" si="33"/>
        <v/>
      </c>
      <c r="W348" s="772" t="str">
        <f t="shared" si="34"/>
        <v/>
      </c>
      <c r="X348" s="772" t="str">
        <f t="shared" si="35"/>
        <v/>
      </c>
    </row>
    <row r="349" spans="19:24">
      <c r="S349" s="6">
        <f t="shared" si="32"/>
        <v>345</v>
      </c>
      <c r="T349" s="6" t="str">
        <f t="shared" si="33"/>
        <v/>
      </c>
      <c r="U349" s="6" t="str">
        <f t="shared" si="33"/>
        <v/>
      </c>
      <c r="W349" s="772" t="str">
        <f t="shared" si="34"/>
        <v/>
      </c>
      <c r="X349" s="772" t="str">
        <f t="shared" si="35"/>
        <v/>
      </c>
    </row>
    <row r="350" spans="19:24">
      <c r="S350" s="6">
        <f t="shared" si="32"/>
        <v>346</v>
      </c>
      <c r="T350" s="6" t="str">
        <f t="shared" si="33"/>
        <v/>
      </c>
      <c r="U350" s="6" t="str">
        <f t="shared" si="33"/>
        <v/>
      </c>
      <c r="W350" s="772" t="str">
        <f t="shared" si="34"/>
        <v/>
      </c>
      <c r="X350" s="772" t="str">
        <f t="shared" si="35"/>
        <v/>
      </c>
    </row>
    <row r="351" spans="19:24">
      <c r="S351" s="6">
        <f t="shared" si="32"/>
        <v>347</v>
      </c>
      <c r="T351" s="6" t="str">
        <f t="shared" si="33"/>
        <v/>
      </c>
      <c r="U351" s="6" t="str">
        <f t="shared" si="33"/>
        <v/>
      </c>
      <c r="W351" s="772" t="str">
        <f t="shared" si="34"/>
        <v/>
      </c>
      <c r="X351" s="772" t="str">
        <f t="shared" si="35"/>
        <v/>
      </c>
    </row>
    <row r="352" spans="19:24">
      <c r="S352" s="6">
        <f t="shared" si="32"/>
        <v>348</v>
      </c>
      <c r="T352" s="6" t="str">
        <f t="shared" si="33"/>
        <v/>
      </c>
      <c r="U352" s="6" t="str">
        <f t="shared" si="33"/>
        <v/>
      </c>
      <c r="W352" s="772" t="str">
        <f t="shared" si="34"/>
        <v/>
      </c>
      <c r="X352" s="772" t="str">
        <f t="shared" si="35"/>
        <v/>
      </c>
    </row>
    <row r="353" spans="19:24">
      <c r="S353" s="6">
        <f t="shared" si="32"/>
        <v>349</v>
      </c>
      <c r="T353" s="6" t="str">
        <f t="shared" si="33"/>
        <v/>
      </c>
      <c r="U353" s="6" t="str">
        <f t="shared" si="33"/>
        <v/>
      </c>
      <c r="W353" s="772" t="str">
        <f t="shared" si="34"/>
        <v/>
      </c>
      <c r="X353" s="772" t="str">
        <f t="shared" si="35"/>
        <v/>
      </c>
    </row>
    <row r="354" spans="19:24">
      <c r="S354" s="6">
        <f t="shared" si="32"/>
        <v>350</v>
      </c>
      <c r="T354" s="6" t="str">
        <f t="shared" si="33"/>
        <v/>
      </c>
      <c r="U354" s="6" t="str">
        <f t="shared" si="33"/>
        <v/>
      </c>
      <c r="W354" s="772" t="str">
        <f t="shared" si="34"/>
        <v/>
      </c>
      <c r="X354" s="772" t="str">
        <f t="shared" si="35"/>
        <v/>
      </c>
    </row>
    <row r="355" spans="19:24">
      <c r="S355" s="6">
        <f t="shared" si="32"/>
        <v>351</v>
      </c>
      <c r="T355" s="6" t="str">
        <f t="shared" si="33"/>
        <v/>
      </c>
      <c r="U355" s="6" t="str">
        <f t="shared" si="33"/>
        <v/>
      </c>
      <c r="W355" s="772" t="str">
        <f t="shared" si="34"/>
        <v/>
      </c>
      <c r="X355" s="772" t="str">
        <f t="shared" si="35"/>
        <v/>
      </c>
    </row>
    <row r="356" spans="19:24">
      <c r="S356" s="6">
        <f t="shared" si="32"/>
        <v>352</v>
      </c>
      <c r="T356" s="6" t="str">
        <f t="shared" si="33"/>
        <v/>
      </c>
      <c r="U356" s="6" t="str">
        <f t="shared" si="33"/>
        <v/>
      </c>
      <c r="W356" s="772" t="str">
        <f t="shared" si="34"/>
        <v/>
      </c>
      <c r="X356" s="772" t="str">
        <f t="shared" si="35"/>
        <v/>
      </c>
    </row>
    <row r="357" spans="19:24">
      <c r="S357" s="6">
        <f t="shared" si="32"/>
        <v>353</v>
      </c>
      <c r="T357" s="6" t="str">
        <f t="shared" si="33"/>
        <v/>
      </c>
      <c r="U357" s="6" t="str">
        <f t="shared" si="33"/>
        <v/>
      </c>
      <c r="W357" s="772" t="str">
        <f t="shared" si="34"/>
        <v/>
      </c>
      <c r="X357" s="772" t="str">
        <f t="shared" si="35"/>
        <v/>
      </c>
    </row>
    <row r="358" spans="19:24">
      <c r="S358" s="6">
        <f t="shared" si="32"/>
        <v>354</v>
      </c>
      <c r="T358" s="6" t="str">
        <f t="shared" si="33"/>
        <v/>
      </c>
      <c r="U358" s="6" t="str">
        <f t="shared" si="33"/>
        <v/>
      </c>
      <c r="W358" s="772" t="str">
        <f t="shared" si="34"/>
        <v/>
      </c>
      <c r="X358" s="772" t="str">
        <f t="shared" si="35"/>
        <v/>
      </c>
    </row>
    <row r="359" spans="19:24">
      <c r="S359" s="6">
        <f t="shared" si="32"/>
        <v>355</v>
      </c>
      <c r="T359" s="6" t="str">
        <f t="shared" si="33"/>
        <v/>
      </c>
      <c r="U359" s="6" t="str">
        <f t="shared" si="33"/>
        <v/>
      </c>
      <c r="W359" s="772" t="str">
        <f t="shared" si="34"/>
        <v/>
      </c>
      <c r="X359" s="772" t="str">
        <f t="shared" si="35"/>
        <v/>
      </c>
    </row>
    <row r="360" spans="19:24">
      <c r="S360" s="6">
        <f t="shared" si="32"/>
        <v>356</v>
      </c>
      <c r="T360" s="6" t="str">
        <f t="shared" si="33"/>
        <v/>
      </c>
      <c r="U360" s="6" t="str">
        <f t="shared" si="33"/>
        <v/>
      </c>
      <c r="W360" s="772" t="str">
        <f t="shared" si="34"/>
        <v/>
      </c>
      <c r="X360" s="772" t="str">
        <f t="shared" si="35"/>
        <v/>
      </c>
    </row>
    <row r="361" spans="19:24">
      <c r="S361" s="6">
        <f t="shared" si="32"/>
        <v>357</v>
      </c>
      <c r="T361" s="6" t="str">
        <f t="shared" si="33"/>
        <v/>
      </c>
      <c r="U361" s="6" t="str">
        <f t="shared" si="33"/>
        <v/>
      </c>
      <c r="W361" s="772" t="str">
        <f t="shared" si="34"/>
        <v/>
      </c>
      <c r="X361" s="772" t="str">
        <f t="shared" si="35"/>
        <v/>
      </c>
    </row>
    <row r="362" spans="19:24">
      <c r="S362" s="6">
        <f t="shared" si="32"/>
        <v>358</v>
      </c>
      <c r="T362" s="6" t="str">
        <f t="shared" si="33"/>
        <v/>
      </c>
      <c r="U362" s="6" t="str">
        <f t="shared" si="33"/>
        <v/>
      </c>
      <c r="W362" s="772" t="str">
        <f t="shared" si="34"/>
        <v/>
      </c>
      <c r="X362" s="772" t="str">
        <f t="shared" si="35"/>
        <v/>
      </c>
    </row>
    <row r="363" spans="19:24">
      <c r="S363" s="6">
        <f t="shared" si="32"/>
        <v>359</v>
      </c>
      <c r="T363" s="6" t="str">
        <f t="shared" si="33"/>
        <v/>
      </c>
      <c r="U363" s="6" t="str">
        <f t="shared" si="33"/>
        <v/>
      </c>
      <c r="W363" s="772" t="str">
        <f t="shared" si="34"/>
        <v/>
      </c>
      <c r="X363" s="772" t="str">
        <f t="shared" si="35"/>
        <v/>
      </c>
    </row>
    <row r="364" spans="19:24">
      <c r="S364" s="6">
        <f t="shared" si="32"/>
        <v>360</v>
      </c>
      <c r="T364" s="6" t="str">
        <f t="shared" si="33"/>
        <v/>
      </c>
      <c r="U364" s="6" t="str">
        <f t="shared" si="33"/>
        <v/>
      </c>
      <c r="W364" s="772" t="str">
        <f t="shared" si="34"/>
        <v/>
      </c>
      <c r="X364" s="772" t="str">
        <f t="shared" si="35"/>
        <v/>
      </c>
    </row>
    <row r="365" spans="19:24">
      <c r="S365" s="6">
        <f t="shared" si="32"/>
        <v>361</v>
      </c>
      <c r="T365" s="6" t="str">
        <f t="shared" si="33"/>
        <v/>
      </c>
      <c r="U365" s="6" t="str">
        <f t="shared" si="33"/>
        <v/>
      </c>
      <c r="W365" s="772" t="str">
        <f t="shared" si="34"/>
        <v/>
      </c>
      <c r="X365" s="772" t="str">
        <f t="shared" si="35"/>
        <v/>
      </c>
    </row>
    <row r="366" spans="19:24">
      <c r="S366" s="6">
        <f t="shared" si="32"/>
        <v>362</v>
      </c>
      <c r="T366" s="6" t="str">
        <f t="shared" si="33"/>
        <v/>
      </c>
      <c r="U366" s="6" t="str">
        <f t="shared" si="33"/>
        <v/>
      </c>
      <c r="W366" s="772" t="str">
        <f t="shared" si="34"/>
        <v/>
      </c>
      <c r="X366" s="772" t="str">
        <f t="shared" si="35"/>
        <v/>
      </c>
    </row>
    <row r="367" spans="19:24">
      <c r="S367" s="6">
        <f t="shared" si="32"/>
        <v>363</v>
      </c>
      <c r="T367" s="6" t="str">
        <f t="shared" si="33"/>
        <v/>
      </c>
      <c r="U367" s="6" t="str">
        <f t="shared" si="33"/>
        <v/>
      </c>
      <c r="W367" s="772" t="str">
        <f t="shared" si="34"/>
        <v/>
      </c>
      <c r="X367" s="772" t="str">
        <f t="shared" si="35"/>
        <v/>
      </c>
    </row>
    <row r="368" spans="19:24">
      <c r="S368" s="6">
        <f t="shared" si="32"/>
        <v>364</v>
      </c>
      <c r="T368" s="6" t="str">
        <f t="shared" si="33"/>
        <v/>
      </c>
      <c r="U368" s="6" t="str">
        <f t="shared" si="33"/>
        <v/>
      </c>
      <c r="W368" s="772" t="str">
        <f t="shared" si="34"/>
        <v/>
      </c>
      <c r="X368" s="772" t="str">
        <f t="shared" si="35"/>
        <v/>
      </c>
    </row>
    <row r="369" spans="19:24">
      <c r="S369" s="6">
        <f t="shared" si="32"/>
        <v>365</v>
      </c>
      <c r="T369" s="6" t="str">
        <f t="shared" si="33"/>
        <v/>
      </c>
      <c r="U369" s="6" t="str">
        <f t="shared" si="33"/>
        <v/>
      </c>
      <c r="W369" s="772" t="str">
        <f t="shared" si="34"/>
        <v/>
      </c>
      <c r="X369" s="772" t="str">
        <f t="shared" si="35"/>
        <v/>
      </c>
    </row>
    <row r="370" spans="19:24">
      <c r="S370" s="6">
        <f t="shared" ref="S370:S433" si="36">S369+1</f>
        <v>366</v>
      </c>
      <c r="T370" s="6" t="str">
        <f t="shared" ref="T370:U379" si="37">AQ70</f>
        <v/>
      </c>
      <c r="U370" s="6" t="str">
        <f t="shared" si="37"/>
        <v/>
      </c>
      <c r="W370" s="772" t="str">
        <f t="shared" si="34"/>
        <v/>
      </c>
      <c r="X370" s="772" t="str">
        <f t="shared" si="35"/>
        <v/>
      </c>
    </row>
    <row r="371" spans="19:24">
      <c r="S371" s="6">
        <f t="shared" si="36"/>
        <v>367</v>
      </c>
      <c r="T371" s="6" t="str">
        <f t="shared" si="37"/>
        <v/>
      </c>
      <c r="U371" s="6" t="str">
        <f t="shared" si="37"/>
        <v/>
      </c>
      <c r="W371" s="772" t="str">
        <f t="shared" si="34"/>
        <v/>
      </c>
      <c r="X371" s="772" t="str">
        <f t="shared" si="35"/>
        <v/>
      </c>
    </row>
    <row r="372" spans="19:24">
      <c r="S372" s="6">
        <f t="shared" si="36"/>
        <v>368</v>
      </c>
      <c r="T372" s="6" t="str">
        <f t="shared" si="37"/>
        <v/>
      </c>
      <c r="U372" s="6" t="str">
        <f t="shared" si="37"/>
        <v/>
      </c>
      <c r="W372" s="772" t="str">
        <f t="shared" si="34"/>
        <v/>
      </c>
      <c r="X372" s="772" t="str">
        <f t="shared" si="35"/>
        <v/>
      </c>
    </row>
    <row r="373" spans="19:24">
      <c r="S373" s="6">
        <f t="shared" si="36"/>
        <v>369</v>
      </c>
      <c r="T373" s="6" t="str">
        <f t="shared" si="37"/>
        <v/>
      </c>
      <c r="U373" s="6" t="str">
        <f t="shared" si="37"/>
        <v/>
      </c>
      <c r="W373" s="772" t="str">
        <f t="shared" si="34"/>
        <v/>
      </c>
      <c r="X373" s="772" t="str">
        <f t="shared" si="35"/>
        <v/>
      </c>
    </row>
    <row r="374" spans="19:24">
      <c r="S374" s="6">
        <f t="shared" si="36"/>
        <v>370</v>
      </c>
      <c r="T374" s="6" t="str">
        <f t="shared" si="37"/>
        <v/>
      </c>
      <c r="U374" s="6" t="str">
        <f t="shared" si="37"/>
        <v/>
      </c>
      <c r="W374" s="772" t="str">
        <f t="shared" si="34"/>
        <v/>
      </c>
      <c r="X374" s="772" t="str">
        <f t="shared" si="35"/>
        <v/>
      </c>
    </row>
    <row r="375" spans="19:24">
      <c r="S375" s="6">
        <f t="shared" si="36"/>
        <v>371</v>
      </c>
      <c r="T375" s="6" t="str">
        <f t="shared" si="37"/>
        <v/>
      </c>
      <c r="U375" s="6" t="str">
        <f t="shared" si="37"/>
        <v/>
      </c>
      <c r="W375" s="772" t="str">
        <f t="shared" si="34"/>
        <v/>
      </c>
      <c r="X375" s="772" t="str">
        <f t="shared" si="35"/>
        <v/>
      </c>
    </row>
    <row r="376" spans="19:24">
      <c r="S376" s="6">
        <f t="shared" si="36"/>
        <v>372</v>
      </c>
      <c r="T376" s="6" t="str">
        <f t="shared" si="37"/>
        <v/>
      </c>
      <c r="U376" s="6" t="str">
        <f t="shared" si="37"/>
        <v/>
      </c>
      <c r="W376" s="772" t="str">
        <f t="shared" si="34"/>
        <v/>
      </c>
      <c r="X376" s="772" t="str">
        <f t="shared" si="35"/>
        <v/>
      </c>
    </row>
    <row r="377" spans="19:24">
      <c r="S377" s="6">
        <f t="shared" si="36"/>
        <v>373</v>
      </c>
      <c r="T377" s="6" t="str">
        <f t="shared" si="37"/>
        <v/>
      </c>
      <c r="U377" s="6" t="str">
        <f t="shared" si="37"/>
        <v/>
      </c>
      <c r="W377" s="772" t="str">
        <f t="shared" si="34"/>
        <v/>
      </c>
      <c r="X377" s="772" t="str">
        <f t="shared" si="35"/>
        <v/>
      </c>
    </row>
    <row r="378" spans="19:24">
      <c r="S378" s="6">
        <f t="shared" si="36"/>
        <v>374</v>
      </c>
      <c r="T378" s="6" t="str">
        <f t="shared" si="37"/>
        <v/>
      </c>
      <c r="U378" s="6" t="str">
        <f t="shared" si="37"/>
        <v/>
      </c>
      <c r="W378" s="772" t="str">
        <f t="shared" si="34"/>
        <v/>
      </c>
      <c r="X378" s="772" t="str">
        <f t="shared" si="35"/>
        <v/>
      </c>
    </row>
    <row r="379" spans="19:24">
      <c r="S379" s="6">
        <f t="shared" si="36"/>
        <v>375</v>
      </c>
      <c r="T379" s="6" t="str">
        <f t="shared" si="37"/>
        <v/>
      </c>
      <c r="U379" s="6" t="str">
        <f t="shared" si="37"/>
        <v/>
      </c>
      <c r="W379" s="772" t="str">
        <f t="shared" si="34"/>
        <v/>
      </c>
      <c r="X379" s="772" t="str">
        <f t="shared" si="35"/>
        <v/>
      </c>
    </row>
    <row r="380" spans="19:24">
      <c r="S380" s="6">
        <f t="shared" si="36"/>
        <v>376</v>
      </c>
      <c r="T380" s="6" t="str">
        <f>AU5</f>
        <v/>
      </c>
      <c r="U380" s="6" t="str">
        <f>AV5</f>
        <v/>
      </c>
      <c r="W380" s="772" t="str">
        <f t="shared" si="34"/>
        <v/>
      </c>
      <c r="X380" s="772" t="str">
        <f t="shared" si="35"/>
        <v/>
      </c>
    </row>
    <row r="381" spans="19:24">
      <c r="S381" s="6">
        <f t="shared" si="36"/>
        <v>377</v>
      </c>
      <c r="T381" s="6" t="str">
        <f t="shared" ref="T381:U445" si="38">AU6</f>
        <v/>
      </c>
      <c r="U381" s="6" t="str">
        <f t="shared" si="38"/>
        <v/>
      </c>
      <c r="W381" s="772" t="str">
        <f t="shared" si="34"/>
        <v/>
      </c>
      <c r="X381" s="772" t="str">
        <f t="shared" si="35"/>
        <v/>
      </c>
    </row>
    <row r="382" spans="19:24">
      <c r="S382" s="6">
        <f t="shared" si="36"/>
        <v>378</v>
      </c>
      <c r="T382" s="6" t="str">
        <f t="shared" si="38"/>
        <v/>
      </c>
      <c r="U382" s="6" t="str">
        <f t="shared" si="38"/>
        <v/>
      </c>
      <c r="W382" s="772" t="str">
        <f t="shared" si="34"/>
        <v/>
      </c>
      <c r="X382" s="772" t="str">
        <f t="shared" si="35"/>
        <v/>
      </c>
    </row>
    <row r="383" spans="19:24">
      <c r="S383" s="6">
        <f t="shared" si="36"/>
        <v>379</v>
      </c>
      <c r="T383" s="6" t="str">
        <f t="shared" si="38"/>
        <v/>
      </c>
      <c r="U383" s="6" t="str">
        <f t="shared" si="38"/>
        <v/>
      </c>
      <c r="W383" s="772" t="str">
        <f t="shared" si="34"/>
        <v/>
      </c>
      <c r="X383" s="772" t="str">
        <f t="shared" si="35"/>
        <v/>
      </c>
    </row>
    <row r="384" spans="19:24">
      <c r="S384" s="6">
        <f t="shared" si="36"/>
        <v>380</v>
      </c>
      <c r="T384" s="6" t="str">
        <f t="shared" si="38"/>
        <v/>
      </c>
      <c r="U384" s="6" t="str">
        <f t="shared" si="38"/>
        <v/>
      </c>
      <c r="W384" s="772" t="str">
        <f t="shared" si="34"/>
        <v/>
      </c>
      <c r="X384" s="772" t="str">
        <f t="shared" si="35"/>
        <v/>
      </c>
    </row>
    <row r="385" spans="19:24">
      <c r="S385" s="6">
        <f t="shared" si="36"/>
        <v>381</v>
      </c>
      <c r="T385" s="6" t="str">
        <f t="shared" si="38"/>
        <v/>
      </c>
      <c r="U385" s="6" t="str">
        <f t="shared" si="38"/>
        <v/>
      </c>
      <c r="W385" s="772" t="str">
        <f t="shared" si="34"/>
        <v/>
      </c>
      <c r="X385" s="772" t="str">
        <f t="shared" si="35"/>
        <v/>
      </c>
    </row>
    <row r="386" spans="19:24">
      <c r="S386" s="6">
        <f t="shared" si="36"/>
        <v>382</v>
      </c>
      <c r="T386" s="6" t="str">
        <f t="shared" si="38"/>
        <v/>
      </c>
      <c r="U386" s="6" t="str">
        <f t="shared" si="38"/>
        <v/>
      </c>
      <c r="W386" s="772" t="str">
        <f t="shared" si="34"/>
        <v/>
      </c>
      <c r="X386" s="772" t="str">
        <f t="shared" si="35"/>
        <v/>
      </c>
    </row>
    <row r="387" spans="19:24">
      <c r="S387" s="6">
        <f t="shared" si="36"/>
        <v>383</v>
      </c>
      <c r="T387" s="6" t="str">
        <f t="shared" si="38"/>
        <v/>
      </c>
      <c r="U387" s="6" t="str">
        <f t="shared" si="38"/>
        <v/>
      </c>
      <c r="W387" s="772" t="str">
        <f t="shared" si="34"/>
        <v/>
      </c>
      <c r="X387" s="772" t="str">
        <f t="shared" si="35"/>
        <v/>
      </c>
    </row>
    <row r="388" spans="19:24">
      <c r="S388" s="6">
        <f t="shared" si="36"/>
        <v>384</v>
      </c>
      <c r="T388" s="6" t="str">
        <f t="shared" si="38"/>
        <v/>
      </c>
      <c r="U388" s="6" t="str">
        <f t="shared" si="38"/>
        <v/>
      </c>
      <c r="W388" s="772" t="str">
        <f t="shared" si="34"/>
        <v/>
      </c>
      <c r="X388" s="772" t="str">
        <f t="shared" si="35"/>
        <v/>
      </c>
    </row>
    <row r="389" spans="19:24">
      <c r="S389" s="6">
        <f t="shared" si="36"/>
        <v>385</v>
      </c>
      <c r="T389" s="6" t="str">
        <f t="shared" si="38"/>
        <v/>
      </c>
      <c r="U389" s="6" t="str">
        <f t="shared" si="38"/>
        <v/>
      </c>
      <c r="W389" s="772" t="str">
        <f t="shared" si="34"/>
        <v/>
      </c>
      <c r="X389" s="772" t="str">
        <f t="shared" si="35"/>
        <v/>
      </c>
    </row>
    <row r="390" spans="19:24">
      <c r="S390" s="6">
        <f t="shared" si="36"/>
        <v>386</v>
      </c>
      <c r="T390" s="6" t="str">
        <f t="shared" si="38"/>
        <v/>
      </c>
      <c r="U390" s="6" t="str">
        <f t="shared" si="38"/>
        <v/>
      </c>
      <c r="W390" s="772" t="str">
        <f t="shared" ref="W390:W453" si="39">IF(ISERROR(SMALL($T$5:$T$754,S390)),"",SMALL($T$5:$T$754,S390))</f>
        <v/>
      </c>
      <c r="X390" s="772" t="str">
        <f t="shared" si="35"/>
        <v/>
      </c>
    </row>
    <row r="391" spans="19:24">
      <c r="S391" s="6">
        <f t="shared" si="36"/>
        <v>387</v>
      </c>
      <c r="T391" s="6" t="str">
        <f t="shared" si="38"/>
        <v/>
      </c>
      <c r="U391" s="6" t="str">
        <f t="shared" si="38"/>
        <v/>
      </c>
      <c r="W391" s="772" t="str">
        <f t="shared" si="39"/>
        <v/>
      </c>
      <c r="X391" s="772" t="str">
        <f t="shared" si="35"/>
        <v/>
      </c>
    </row>
    <row r="392" spans="19:24">
      <c r="S392" s="6">
        <f t="shared" si="36"/>
        <v>388</v>
      </c>
      <c r="T392" s="6" t="str">
        <f t="shared" si="38"/>
        <v/>
      </c>
      <c r="U392" s="6" t="str">
        <f t="shared" si="38"/>
        <v/>
      </c>
      <c r="W392" s="772" t="str">
        <f t="shared" si="39"/>
        <v/>
      </c>
      <c r="X392" s="772" t="str">
        <f t="shared" si="35"/>
        <v/>
      </c>
    </row>
    <row r="393" spans="19:24">
      <c r="S393" s="6">
        <f t="shared" si="36"/>
        <v>389</v>
      </c>
      <c r="T393" s="6" t="str">
        <f t="shared" si="38"/>
        <v/>
      </c>
      <c r="U393" s="6" t="str">
        <f t="shared" si="38"/>
        <v/>
      </c>
      <c r="W393" s="772" t="str">
        <f t="shared" si="39"/>
        <v/>
      </c>
      <c r="X393" s="772" t="str">
        <f t="shared" si="35"/>
        <v/>
      </c>
    </row>
    <row r="394" spans="19:24">
      <c r="S394" s="6">
        <f t="shared" si="36"/>
        <v>390</v>
      </c>
      <c r="T394" s="6" t="str">
        <f t="shared" si="38"/>
        <v/>
      </c>
      <c r="U394" s="6" t="str">
        <f t="shared" si="38"/>
        <v/>
      </c>
      <c r="W394" s="772" t="str">
        <f t="shared" si="39"/>
        <v/>
      </c>
      <c r="X394" s="772" t="str">
        <f t="shared" si="35"/>
        <v/>
      </c>
    </row>
    <row r="395" spans="19:24">
      <c r="S395" s="6">
        <f t="shared" si="36"/>
        <v>391</v>
      </c>
      <c r="T395" s="6" t="str">
        <f t="shared" si="38"/>
        <v/>
      </c>
      <c r="U395" s="6" t="str">
        <f t="shared" si="38"/>
        <v/>
      </c>
      <c r="W395" s="772" t="str">
        <f t="shared" si="39"/>
        <v/>
      </c>
      <c r="X395" s="772" t="str">
        <f t="shared" si="35"/>
        <v/>
      </c>
    </row>
    <row r="396" spans="19:24">
      <c r="S396" s="6">
        <f t="shared" si="36"/>
        <v>392</v>
      </c>
      <c r="T396" s="6" t="str">
        <f t="shared" si="38"/>
        <v/>
      </c>
      <c r="U396" s="6" t="str">
        <f t="shared" si="38"/>
        <v/>
      </c>
      <c r="W396" s="772" t="str">
        <f t="shared" si="39"/>
        <v/>
      </c>
      <c r="X396" s="772" t="str">
        <f t="shared" si="35"/>
        <v/>
      </c>
    </row>
    <row r="397" spans="19:24">
      <c r="S397" s="6">
        <f t="shared" si="36"/>
        <v>393</v>
      </c>
      <c r="T397" s="6" t="str">
        <f t="shared" si="38"/>
        <v/>
      </c>
      <c r="U397" s="6" t="str">
        <f t="shared" si="38"/>
        <v/>
      </c>
      <c r="W397" s="772" t="str">
        <f t="shared" si="39"/>
        <v/>
      </c>
      <c r="X397" s="772" t="str">
        <f t="shared" si="35"/>
        <v/>
      </c>
    </row>
    <row r="398" spans="19:24">
      <c r="S398" s="6">
        <f t="shared" si="36"/>
        <v>394</v>
      </c>
      <c r="T398" s="6" t="str">
        <f t="shared" si="38"/>
        <v/>
      </c>
      <c r="U398" s="6" t="str">
        <f t="shared" si="38"/>
        <v/>
      </c>
      <c r="W398" s="772" t="str">
        <f t="shared" si="39"/>
        <v/>
      </c>
      <c r="X398" s="772" t="str">
        <f t="shared" ref="X398:X461" si="40">VLOOKUP(W398,$T$5:$U$754,2,FALSE)</f>
        <v/>
      </c>
    </row>
    <row r="399" spans="19:24">
      <c r="S399" s="6">
        <f t="shared" si="36"/>
        <v>395</v>
      </c>
      <c r="T399" s="6" t="str">
        <f t="shared" si="38"/>
        <v/>
      </c>
      <c r="U399" s="6" t="str">
        <f t="shared" si="38"/>
        <v/>
      </c>
      <c r="W399" s="772" t="str">
        <f t="shared" si="39"/>
        <v/>
      </c>
      <c r="X399" s="772" t="str">
        <f t="shared" si="40"/>
        <v/>
      </c>
    </row>
    <row r="400" spans="19:24">
      <c r="S400" s="6">
        <f t="shared" si="36"/>
        <v>396</v>
      </c>
      <c r="T400" s="6" t="str">
        <f t="shared" si="38"/>
        <v/>
      </c>
      <c r="U400" s="6" t="str">
        <f t="shared" si="38"/>
        <v/>
      </c>
      <c r="W400" s="772" t="str">
        <f t="shared" si="39"/>
        <v/>
      </c>
      <c r="X400" s="772" t="str">
        <f t="shared" si="40"/>
        <v/>
      </c>
    </row>
    <row r="401" spans="19:24">
      <c r="S401" s="6">
        <f t="shared" si="36"/>
        <v>397</v>
      </c>
      <c r="T401" s="6" t="str">
        <f t="shared" si="38"/>
        <v/>
      </c>
      <c r="U401" s="6" t="str">
        <f t="shared" si="38"/>
        <v/>
      </c>
      <c r="W401" s="772" t="str">
        <f t="shared" si="39"/>
        <v/>
      </c>
      <c r="X401" s="772" t="str">
        <f t="shared" si="40"/>
        <v/>
      </c>
    </row>
    <row r="402" spans="19:24">
      <c r="S402" s="6">
        <f t="shared" si="36"/>
        <v>398</v>
      </c>
      <c r="T402" s="6" t="str">
        <f t="shared" si="38"/>
        <v/>
      </c>
      <c r="U402" s="6" t="str">
        <f t="shared" si="38"/>
        <v/>
      </c>
      <c r="W402" s="772" t="str">
        <f t="shared" si="39"/>
        <v/>
      </c>
      <c r="X402" s="772" t="str">
        <f t="shared" si="40"/>
        <v/>
      </c>
    </row>
    <row r="403" spans="19:24">
      <c r="S403" s="6">
        <f t="shared" si="36"/>
        <v>399</v>
      </c>
      <c r="T403" s="6" t="str">
        <f t="shared" si="38"/>
        <v/>
      </c>
      <c r="U403" s="6" t="str">
        <f t="shared" si="38"/>
        <v/>
      </c>
      <c r="W403" s="772" t="str">
        <f t="shared" si="39"/>
        <v/>
      </c>
      <c r="X403" s="772" t="str">
        <f t="shared" si="40"/>
        <v/>
      </c>
    </row>
    <row r="404" spans="19:24">
      <c r="S404" s="6">
        <f t="shared" si="36"/>
        <v>400</v>
      </c>
      <c r="T404" s="6" t="str">
        <f t="shared" si="38"/>
        <v/>
      </c>
      <c r="U404" s="6" t="str">
        <f t="shared" si="38"/>
        <v/>
      </c>
      <c r="W404" s="772" t="str">
        <f t="shared" si="39"/>
        <v/>
      </c>
      <c r="X404" s="772" t="str">
        <f t="shared" si="40"/>
        <v/>
      </c>
    </row>
    <row r="405" spans="19:24">
      <c r="S405" s="6">
        <f t="shared" si="36"/>
        <v>401</v>
      </c>
      <c r="T405" s="6" t="str">
        <f t="shared" si="38"/>
        <v/>
      </c>
      <c r="U405" s="6" t="str">
        <f t="shared" si="38"/>
        <v/>
      </c>
      <c r="W405" s="772" t="str">
        <f t="shared" si="39"/>
        <v/>
      </c>
      <c r="X405" s="772" t="str">
        <f t="shared" si="40"/>
        <v/>
      </c>
    </row>
    <row r="406" spans="19:24">
      <c r="S406" s="6">
        <f t="shared" si="36"/>
        <v>402</v>
      </c>
      <c r="T406" s="6" t="str">
        <f t="shared" si="38"/>
        <v/>
      </c>
      <c r="U406" s="6" t="str">
        <f t="shared" si="38"/>
        <v/>
      </c>
      <c r="W406" s="772" t="str">
        <f t="shared" si="39"/>
        <v/>
      </c>
      <c r="X406" s="772" t="str">
        <f t="shared" si="40"/>
        <v/>
      </c>
    </row>
    <row r="407" spans="19:24">
      <c r="S407" s="6">
        <f t="shared" si="36"/>
        <v>403</v>
      </c>
      <c r="T407" s="6" t="str">
        <f t="shared" si="38"/>
        <v/>
      </c>
      <c r="U407" s="6" t="str">
        <f t="shared" si="38"/>
        <v/>
      </c>
      <c r="W407" s="772" t="str">
        <f t="shared" si="39"/>
        <v/>
      </c>
      <c r="X407" s="772" t="str">
        <f t="shared" si="40"/>
        <v/>
      </c>
    </row>
    <row r="408" spans="19:24">
      <c r="S408" s="6">
        <f t="shared" si="36"/>
        <v>404</v>
      </c>
      <c r="T408" s="6" t="str">
        <f t="shared" si="38"/>
        <v/>
      </c>
      <c r="U408" s="6" t="str">
        <f t="shared" si="38"/>
        <v/>
      </c>
      <c r="W408" s="772" t="str">
        <f t="shared" si="39"/>
        <v/>
      </c>
      <c r="X408" s="772" t="str">
        <f t="shared" si="40"/>
        <v/>
      </c>
    </row>
    <row r="409" spans="19:24">
      <c r="S409" s="6">
        <f t="shared" si="36"/>
        <v>405</v>
      </c>
      <c r="T409" s="6" t="str">
        <f t="shared" si="38"/>
        <v/>
      </c>
      <c r="U409" s="6" t="str">
        <f t="shared" si="38"/>
        <v/>
      </c>
      <c r="W409" s="772" t="str">
        <f t="shared" si="39"/>
        <v/>
      </c>
      <c r="X409" s="772" t="str">
        <f t="shared" si="40"/>
        <v/>
      </c>
    </row>
    <row r="410" spans="19:24">
      <c r="S410" s="6">
        <f t="shared" si="36"/>
        <v>406</v>
      </c>
      <c r="T410" s="6" t="str">
        <f t="shared" si="38"/>
        <v/>
      </c>
      <c r="U410" s="6" t="str">
        <f t="shared" si="38"/>
        <v/>
      </c>
      <c r="W410" s="772" t="str">
        <f t="shared" si="39"/>
        <v/>
      </c>
      <c r="X410" s="772" t="str">
        <f t="shared" si="40"/>
        <v/>
      </c>
    </row>
    <row r="411" spans="19:24">
      <c r="S411" s="6">
        <f t="shared" si="36"/>
        <v>407</v>
      </c>
      <c r="T411" s="6" t="str">
        <f t="shared" si="38"/>
        <v/>
      </c>
      <c r="U411" s="6" t="str">
        <f t="shared" si="38"/>
        <v/>
      </c>
      <c r="W411" s="772" t="str">
        <f t="shared" si="39"/>
        <v/>
      </c>
      <c r="X411" s="772" t="str">
        <f t="shared" si="40"/>
        <v/>
      </c>
    </row>
    <row r="412" spans="19:24">
      <c r="S412" s="6">
        <f t="shared" si="36"/>
        <v>408</v>
      </c>
      <c r="T412" s="6" t="str">
        <f t="shared" si="38"/>
        <v/>
      </c>
      <c r="U412" s="6" t="str">
        <f t="shared" si="38"/>
        <v/>
      </c>
      <c r="W412" s="772" t="str">
        <f t="shared" si="39"/>
        <v/>
      </c>
      <c r="X412" s="772" t="str">
        <f t="shared" si="40"/>
        <v/>
      </c>
    </row>
    <row r="413" spans="19:24">
      <c r="S413" s="6">
        <f t="shared" si="36"/>
        <v>409</v>
      </c>
      <c r="T413" s="6" t="str">
        <f t="shared" si="38"/>
        <v/>
      </c>
      <c r="U413" s="6" t="str">
        <f t="shared" si="38"/>
        <v/>
      </c>
      <c r="W413" s="772" t="str">
        <f t="shared" si="39"/>
        <v/>
      </c>
      <c r="X413" s="772" t="str">
        <f t="shared" si="40"/>
        <v/>
      </c>
    </row>
    <row r="414" spans="19:24">
      <c r="S414" s="6">
        <f t="shared" si="36"/>
        <v>410</v>
      </c>
      <c r="T414" s="6" t="str">
        <f t="shared" si="38"/>
        <v/>
      </c>
      <c r="U414" s="6" t="str">
        <f t="shared" si="38"/>
        <v/>
      </c>
      <c r="W414" s="772" t="str">
        <f t="shared" si="39"/>
        <v/>
      </c>
      <c r="X414" s="772" t="str">
        <f t="shared" si="40"/>
        <v/>
      </c>
    </row>
    <row r="415" spans="19:24">
      <c r="S415" s="6">
        <f t="shared" si="36"/>
        <v>411</v>
      </c>
      <c r="T415" s="6" t="str">
        <f t="shared" si="38"/>
        <v/>
      </c>
      <c r="U415" s="6" t="str">
        <f t="shared" si="38"/>
        <v/>
      </c>
      <c r="W415" s="772" t="str">
        <f t="shared" si="39"/>
        <v/>
      </c>
      <c r="X415" s="772" t="str">
        <f t="shared" si="40"/>
        <v/>
      </c>
    </row>
    <row r="416" spans="19:24">
      <c r="S416" s="6">
        <f t="shared" si="36"/>
        <v>412</v>
      </c>
      <c r="T416" s="6" t="str">
        <f t="shared" si="38"/>
        <v/>
      </c>
      <c r="U416" s="6" t="str">
        <f t="shared" si="38"/>
        <v/>
      </c>
      <c r="W416" s="772" t="str">
        <f t="shared" si="39"/>
        <v/>
      </c>
      <c r="X416" s="772" t="str">
        <f t="shared" si="40"/>
        <v/>
      </c>
    </row>
    <row r="417" spans="19:24">
      <c r="S417" s="6">
        <f t="shared" si="36"/>
        <v>413</v>
      </c>
      <c r="T417" s="6" t="str">
        <f t="shared" si="38"/>
        <v/>
      </c>
      <c r="U417" s="6" t="str">
        <f t="shared" si="38"/>
        <v/>
      </c>
      <c r="W417" s="772" t="str">
        <f t="shared" si="39"/>
        <v/>
      </c>
      <c r="X417" s="772" t="str">
        <f t="shared" si="40"/>
        <v/>
      </c>
    </row>
    <row r="418" spans="19:24">
      <c r="S418" s="6">
        <f t="shared" si="36"/>
        <v>414</v>
      </c>
      <c r="T418" s="6" t="str">
        <f t="shared" si="38"/>
        <v/>
      </c>
      <c r="U418" s="6" t="str">
        <f t="shared" si="38"/>
        <v/>
      </c>
      <c r="W418" s="772" t="str">
        <f t="shared" si="39"/>
        <v/>
      </c>
      <c r="X418" s="772" t="str">
        <f t="shared" si="40"/>
        <v/>
      </c>
    </row>
    <row r="419" spans="19:24">
      <c r="S419" s="6">
        <f t="shared" si="36"/>
        <v>415</v>
      </c>
      <c r="T419" s="6" t="str">
        <f t="shared" si="38"/>
        <v/>
      </c>
      <c r="U419" s="6" t="str">
        <f t="shared" si="38"/>
        <v/>
      </c>
      <c r="W419" s="772" t="str">
        <f t="shared" si="39"/>
        <v/>
      </c>
      <c r="X419" s="772" t="str">
        <f t="shared" si="40"/>
        <v/>
      </c>
    </row>
    <row r="420" spans="19:24">
      <c r="S420" s="6">
        <f t="shared" si="36"/>
        <v>416</v>
      </c>
      <c r="T420" s="6" t="str">
        <f t="shared" si="38"/>
        <v/>
      </c>
      <c r="U420" s="6" t="str">
        <f t="shared" si="38"/>
        <v/>
      </c>
      <c r="W420" s="772" t="str">
        <f t="shared" si="39"/>
        <v/>
      </c>
      <c r="X420" s="772" t="str">
        <f t="shared" si="40"/>
        <v/>
      </c>
    </row>
    <row r="421" spans="19:24">
      <c r="S421" s="6">
        <f t="shared" si="36"/>
        <v>417</v>
      </c>
      <c r="T421" s="6" t="str">
        <f t="shared" si="38"/>
        <v/>
      </c>
      <c r="U421" s="6" t="str">
        <f t="shared" si="38"/>
        <v/>
      </c>
      <c r="W421" s="772" t="str">
        <f t="shared" si="39"/>
        <v/>
      </c>
      <c r="X421" s="772" t="str">
        <f t="shared" si="40"/>
        <v/>
      </c>
    </row>
    <row r="422" spans="19:24">
      <c r="S422" s="6">
        <f t="shared" si="36"/>
        <v>418</v>
      </c>
      <c r="T422" s="6" t="str">
        <f t="shared" si="38"/>
        <v/>
      </c>
      <c r="U422" s="6" t="str">
        <f t="shared" si="38"/>
        <v/>
      </c>
      <c r="W422" s="772" t="str">
        <f t="shared" si="39"/>
        <v/>
      </c>
      <c r="X422" s="772" t="str">
        <f t="shared" si="40"/>
        <v/>
      </c>
    </row>
    <row r="423" spans="19:24">
      <c r="S423" s="6">
        <f t="shared" si="36"/>
        <v>419</v>
      </c>
      <c r="T423" s="6" t="str">
        <f t="shared" si="38"/>
        <v/>
      </c>
      <c r="U423" s="6" t="str">
        <f t="shared" si="38"/>
        <v/>
      </c>
      <c r="W423" s="772" t="str">
        <f t="shared" si="39"/>
        <v/>
      </c>
      <c r="X423" s="772" t="str">
        <f t="shared" si="40"/>
        <v/>
      </c>
    </row>
    <row r="424" spans="19:24">
      <c r="S424" s="6">
        <f t="shared" si="36"/>
        <v>420</v>
      </c>
      <c r="T424" s="6" t="str">
        <f t="shared" si="38"/>
        <v/>
      </c>
      <c r="U424" s="6" t="str">
        <f t="shared" si="38"/>
        <v/>
      </c>
      <c r="W424" s="772" t="str">
        <f t="shared" si="39"/>
        <v/>
      </c>
      <c r="X424" s="772" t="str">
        <f t="shared" si="40"/>
        <v/>
      </c>
    </row>
    <row r="425" spans="19:24">
      <c r="S425" s="6">
        <f t="shared" si="36"/>
        <v>421</v>
      </c>
      <c r="T425" s="6" t="str">
        <f t="shared" si="38"/>
        <v/>
      </c>
      <c r="U425" s="6" t="str">
        <f t="shared" si="38"/>
        <v/>
      </c>
      <c r="W425" s="772" t="str">
        <f t="shared" si="39"/>
        <v/>
      </c>
      <c r="X425" s="772" t="str">
        <f t="shared" si="40"/>
        <v/>
      </c>
    </row>
    <row r="426" spans="19:24">
      <c r="S426" s="6">
        <f t="shared" si="36"/>
        <v>422</v>
      </c>
      <c r="T426" s="6" t="str">
        <f t="shared" si="38"/>
        <v/>
      </c>
      <c r="U426" s="6" t="str">
        <f t="shared" si="38"/>
        <v/>
      </c>
      <c r="W426" s="772" t="str">
        <f t="shared" si="39"/>
        <v/>
      </c>
      <c r="X426" s="772" t="str">
        <f t="shared" si="40"/>
        <v/>
      </c>
    </row>
    <row r="427" spans="19:24">
      <c r="S427" s="6">
        <f t="shared" si="36"/>
        <v>423</v>
      </c>
      <c r="T427" s="6" t="str">
        <f t="shared" si="38"/>
        <v/>
      </c>
      <c r="U427" s="6" t="str">
        <f t="shared" si="38"/>
        <v/>
      </c>
      <c r="W427" s="772" t="str">
        <f t="shared" si="39"/>
        <v/>
      </c>
      <c r="X427" s="772" t="str">
        <f t="shared" si="40"/>
        <v/>
      </c>
    </row>
    <row r="428" spans="19:24">
      <c r="S428" s="6">
        <f t="shared" si="36"/>
        <v>424</v>
      </c>
      <c r="T428" s="6" t="str">
        <f t="shared" si="38"/>
        <v/>
      </c>
      <c r="U428" s="6" t="str">
        <f t="shared" si="38"/>
        <v/>
      </c>
      <c r="W428" s="772" t="str">
        <f t="shared" si="39"/>
        <v/>
      </c>
      <c r="X428" s="772" t="str">
        <f t="shared" si="40"/>
        <v/>
      </c>
    </row>
    <row r="429" spans="19:24">
      <c r="S429" s="6">
        <f t="shared" si="36"/>
        <v>425</v>
      </c>
      <c r="T429" s="6" t="str">
        <f t="shared" si="38"/>
        <v/>
      </c>
      <c r="U429" s="6" t="str">
        <f t="shared" si="38"/>
        <v/>
      </c>
      <c r="W429" s="772" t="str">
        <f t="shared" si="39"/>
        <v/>
      </c>
      <c r="X429" s="772" t="str">
        <f t="shared" si="40"/>
        <v/>
      </c>
    </row>
    <row r="430" spans="19:24">
      <c r="S430" s="6">
        <f t="shared" si="36"/>
        <v>426</v>
      </c>
      <c r="T430" s="6" t="str">
        <f t="shared" si="38"/>
        <v/>
      </c>
      <c r="U430" s="6" t="str">
        <f t="shared" si="38"/>
        <v/>
      </c>
      <c r="W430" s="772" t="str">
        <f t="shared" si="39"/>
        <v/>
      </c>
      <c r="X430" s="772" t="str">
        <f t="shared" si="40"/>
        <v/>
      </c>
    </row>
    <row r="431" spans="19:24">
      <c r="S431" s="6">
        <f t="shared" si="36"/>
        <v>427</v>
      </c>
      <c r="T431" s="6" t="str">
        <f t="shared" si="38"/>
        <v/>
      </c>
      <c r="U431" s="6" t="str">
        <f t="shared" si="38"/>
        <v/>
      </c>
      <c r="W431" s="772" t="str">
        <f t="shared" si="39"/>
        <v/>
      </c>
      <c r="X431" s="772" t="str">
        <f t="shared" si="40"/>
        <v/>
      </c>
    </row>
    <row r="432" spans="19:24">
      <c r="S432" s="6">
        <f t="shared" si="36"/>
        <v>428</v>
      </c>
      <c r="T432" s="6" t="str">
        <f t="shared" si="38"/>
        <v/>
      </c>
      <c r="U432" s="6" t="str">
        <f t="shared" si="38"/>
        <v/>
      </c>
      <c r="W432" s="772" t="str">
        <f t="shared" si="39"/>
        <v/>
      </c>
      <c r="X432" s="772" t="str">
        <f t="shared" si="40"/>
        <v/>
      </c>
    </row>
    <row r="433" spans="19:24">
      <c r="S433" s="6">
        <f t="shared" si="36"/>
        <v>429</v>
      </c>
      <c r="T433" s="6" t="str">
        <f t="shared" si="38"/>
        <v/>
      </c>
      <c r="U433" s="6" t="str">
        <f t="shared" si="38"/>
        <v/>
      </c>
      <c r="W433" s="772" t="str">
        <f t="shared" si="39"/>
        <v/>
      </c>
      <c r="X433" s="772" t="str">
        <f t="shared" si="40"/>
        <v/>
      </c>
    </row>
    <row r="434" spans="19:24">
      <c r="S434" s="6">
        <f t="shared" ref="S434:S497" si="41">S433+1</f>
        <v>430</v>
      </c>
      <c r="T434" s="6" t="str">
        <f t="shared" si="38"/>
        <v/>
      </c>
      <c r="U434" s="6" t="str">
        <f t="shared" si="38"/>
        <v/>
      </c>
      <c r="W434" s="772" t="str">
        <f t="shared" si="39"/>
        <v/>
      </c>
      <c r="X434" s="772" t="str">
        <f t="shared" si="40"/>
        <v/>
      </c>
    </row>
    <row r="435" spans="19:24">
      <c r="S435" s="6">
        <f t="shared" si="41"/>
        <v>431</v>
      </c>
      <c r="T435" s="6" t="str">
        <f t="shared" si="38"/>
        <v/>
      </c>
      <c r="U435" s="6" t="str">
        <f t="shared" si="38"/>
        <v/>
      </c>
      <c r="W435" s="772" t="str">
        <f t="shared" si="39"/>
        <v/>
      </c>
      <c r="X435" s="772" t="str">
        <f t="shared" si="40"/>
        <v/>
      </c>
    </row>
    <row r="436" spans="19:24">
      <c r="S436" s="6">
        <f t="shared" si="41"/>
        <v>432</v>
      </c>
      <c r="T436" s="6" t="str">
        <f t="shared" si="38"/>
        <v/>
      </c>
      <c r="U436" s="6" t="str">
        <f t="shared" si="38"/>
        <v/>
      </c>
      <c r="W436" s="772" t="str">
        <f t="shared" si="39"/>
        <v/>
      </c>
      <c r="X436" s="772" t="str">
        <f t="shared" si="40"/>
        <v/>
      </c>
    </row>
    <row r="437" spans="19:24">
      <c r="S437" s="6">
        <f t="shared" si="41"/>
        <v>433</v>
      </c>
      <c r="T437" s="6" t="str">
        <f t="shared" si="38"/>
        <v/>
      </c>
      <c r="U437" s="6" t="str">
        <f t="shared" si="38"/>
        <v/>
      </c>
      <c r="W437" s="772" t="str">
        <f t="shared" si="39"/>
        <v/>
      </c>
      <c r="X437" s="772" t="str">
        <f t="shared" si="40"/>
        <v/>
      </c>
    </row>
    <row r="438" spans="19:24">
      <c r="S438" s="6">
        <f t="shared" si="41"/>
        <v>434</v>
      </c>
      <c r="T438" s="6" t="str">
        <f t="shared" si="38"/>
        <v/>
      </c>
      <c r="U438" s="6" t="str">
        <f t="shared" si="38"/>
        <v/>
      </c>
      <c r="W438" s="772" t="str">
        <f t="shared" si="39"/>
        <v/>
      </c>
      <c r="X438" s="772" t="str">
        <f t="shared" si="40"/>
        <v/>
      </c>
    </row>
    <row r="439" spans="19:24">
      <c r="S439" s="6">
        <f t="shared" si="41"/>
        <v>435</v>
      </c>
      <c r="T439" s="6" t="str">
        <f t="shared" si="38"/>
        <v/>
      </c>
      <c r="U439" s="6" t="str">
        <f t="shared" si="38"/>
        <v/>
      </c>
      <c r="W439" s="772" t="str">
        <f t="shared" si="39"/>
        <v/>
      </c>
      <c r="X439" s="772" t="str">
        <f t="shared" si="40"/>
        <v/>
      </c>
    </row>
    <row r="440" spans="19:24">
      <c r="S440" s="6">
        <f t="shared" si="41"/>
        <v>436</v>
      </c>
      <c r="T440" s="6" t="str">
        <f t="shared" si="38"/>
        <v/>
      </c>
      <c r="U440" s="6" t="str">
        <f t="shared" si="38"/>
        <v/>
      </c>
      <c r="W440" s="772" t="str">
        <f t="shared" si="39"/>
        <v/>
      </c>
      <c r="X440" s="772" t="str">
        <f t="shared" si="40"/>
        <v/>
      </c>
    </row>
    <row r="441" spans="19:24">
      <c r="S441" s="6">
        <f t="shared" si="41"/>
        <v>437</v>
      </c>
      <c r="T441" s="6" t="str">
        <f t="shared" si="38"/>
        <v/>
      </c>
      <c r="U441" s="6" t="str">
        <f t="shared" si="38"/>
        <v/>
      </c>
      <c r="W441" s="772" t="str">
        <f t="shared" si="39"/>
        <v/>
      </c>
      <c r="X441" s="772" t="str">
        <f t="shared" si="40"/>
        <v/>
      </c>
    </row>
    <row r="442" spans="19:24">
      <c r="S442" s="6">
        <f t="shared" si="41"/>
        <v>438</v>
      </c>
      <c r="T442" s="6" t="str">
        <f t="shared" si="38"/>
        <v/>
      </c>
      <c r="U442" s="6" t="str">
        <f t="shared" si="38"/>
        <v/>
      </c>
      <c r="W442" s="772" t="str">
        <f t="shared" si="39"/>
        <v/>
      </c>
      <c r="X442" s="772" t="str">
        <f t="shared" si="40"/>
        <v/>
      </c>
    </row>
    <row r="443" spans="19:24">
      <c r="S443" s="6">
        <f t="shared" si="41"/>
        <v>439</v>
      </c>
      <c r="T443" s="6" t="str">
        <f t="shared" si="38"/>
        <v/>
      </c>
      <c r="U443" s="6" t="str">
        <f t="shared" si="38"/>
        <v/>
      </c>
      <c r="W443" s="772" t="str">
        <f t="shared" si="39"/>
        <v/>
      </c>
      <c r="X443" s="772" t="str">
        <f t="shared" si="40"/>
        <v/>
      </c>
    </row>
    <row r="444" spans="19:24">
      <c r="S444" s="6">
        <f t="shared" si="41"/>
        <v>440</v>
      </c>
      <c r="T444" s="6" t="str">
        <f t="shared" si="38"/>
        <v/>
      </c>
      <c r="U444" s="6" t="str">
        <f t="shared" si="38"/>
        <v/>
      </c>
      <c r="W444" s="772" t="str">
        <f t="shared" si="39"/>
        <v/>
      </c>
      <c r="X444" s="772" t="str">
        <f t="shared" si="40"/>
        <v/>
      </c>
    </row>
    <row r="445" spans="19:24">
      <c r="S445" s="6">
        <f t="shared" si="41"/>
        <v>441</v>
      </c>
      <c r="T445" s="6" t="str">
        <f t="shared" si="38"/>
        <v/>
      </c>
      <c r="U445" s="6" t="str">
        <f t="shared" si="38"/>
        <v/>
      </c>
      <c r="W445" s="772" t="str">
        <f t="shared" si="39"/>
        <v/>
      </c>
      <c r="X445" s="772" t="str">
        <f t="shared" si="40"/>
        <v/>
      </c>
    </row>
    <row r="446" spans="19:24">
      <c r="S446" s="6">
        <f t="shared" si="41"/>
        <v>442</v>
      </c>
      <c r="T446" s="6" t="str">
        <f t="shared" ref="T446:U454" si="42">AU71</f>
        <v/>
      </c>
      <c r="U446" s="6" t="str">
        <f t="shared" si="42"/>
        <v/>
      </c>
      <c r="W446" s="772" t="str">
        <f t="shared" si="39"/>
        <v/>
      </c>
      <c r="X446" s="772" t="str">
        <f t="shared" si="40"/>
        <v/>
      </c>
    </row>
    <row r="447" spans="19:24">
      <c r="S447" s="6">
        <f t="shared" si="41"/>
        <v>443</v>
      </c>
      <c r="T447" s="6" t="str">
        <f t="shared" si="42"/>
        <v/>
      </c>
      <c r="U447" s="6" t="str">
        <f t="shared" si="42"/>
        <v/>
      </c>
      <c r="W447" s="772" t="str">
        <f t="shared" si="39"/>
        <v/>
      </c>
      <c r="X447" s="772" t="str">
        <f t="shared" si="40"/>
        <v/>
      </c>
    </row>
    <row r="448" spans="19:24">
      <c r="S448" s="6">
        <f t="shared" si="41"/>
        <v>444</v>
      </c>
      <c r="T448" s="6" t="str">
        <f t="shared" si="42"/>
        <v/>
      </c>
      <c r="U448" s="6" t="str">
        <f t="shared" si="42"/>
        <v/>
      </c>
      <c r="W448" s="772" t="str">
        <f t="shared" si="39"/>
        <v/>
      </c>
      <c r="X448" s="772" t="str">
        <f t="shared" si="40"/>
        <v/>
      </c>
    </row>
    <row r="449" spans="19:24">
      <c r="S449" s="6">
        <f t="shared" si="41"/>
        <v>445</v>
      </c>
      <c r="T449" s="6" t="str">
        <f t="shared" si="42"/>
        <v/>
      </c>
      <c r="U449" s="6" t="str">
        <f t="shared" si="42"/>
        <v/>
      </c>
      <c r="W449" s="772" t="str">
        <f t="shared" si="39"/>
        <v/>
      </c>
      <c r="X449" s="772" t="str">
        <f t="shared" si="40"/>
        <v/>
      </c>
    </row>
    <row r="450" spans="19:24">
      <c r="S450" s="6">
        <f t="shared" si="41"/>
        <v>446</v>
      </c>
      <c r="T450" s="6" t="str">
        <f t="shared" si="42"/>
        <v/>
      </c>
      <c r="U450" s="6" t="str">
        <f t="shared" si="42"/>
        <v/>
      </c>
      <c r="W450" s="772" t="str">
        <f t="shared" si="39"/>
        <v/>
      </c>
      <c r="X450" s="772" t="str">
        <f t="shared" si="40"/>
        <v/>
      </c>
    </row>
    <row r="451" spans="19:24">
      <c r="S451" s="6">
        <f t="shared" si="41"/>
        <v>447</v>
      </c>
      <c r="T451" s="6" t="str">
        <f t="shared" si="42"/>
        <v/>
      </c>
      <c r="U451" s="6" t="str">
        <f t="shared" si="42"/>
        <v/>
      </c>
      <c r="W451" s="772" t="str">
        <f t="shared" si="39"/>
        <v/>
      </c>
      <c r="X451" s="772" t="str">
        <f t="shared" si="40"/>
        <v/>
      </c>
    </row>
    <row r="452" spans="19:24">
      <c r="S452" s="6">
        <f t="shared" si="41"/>
        <v>448</v>
      </c>
      <c r="T452" s="6" t="str">
        <f t="shared" si="42"/>
        <v/>
      </c>
      <c r="U452" s="6" t="str">
        <f t="shared" si="42"/>
        <v/>
      </c>
      <c r="W452" s="772" t="str">
        <f t="shared" si="39"/>
        <v/>
      </c>
      <c r="X452" s="772" t="str">
        <f t="shared" si="40"/>
        <v/>
      </c>
    </row>
    <row r="453" spans="19:24">
      <c r="S453" s="6">
        <f t="shared" si="41"/>
        <v>449</v>
      </c>
      <c r="T453" s="6" t="str">
        <f t="shared" si="42"/>
        <v/>
      </c>
      <c r="U453" s="6" t="str">
        <f t="shared" si="42"/>
        <v/>
      </c>
      <c r="W453" s="772" t="str">
        <f t="shared" si="39"/>
        <v/>
      </c>
      <c r="X453" s="772" t="str">
        <f t="shared" si="40"/>
        <v/>
      </c>
    </row>
    <row r="454" spans="19:24">
      <c r="S454" s="6">
        <f t="shared" si="41"/>
        <v>450</v>
      </c>
      <c r="T454" s="6" t="str">
        <f t="shared" si="42"/>
        <v/>
      </c>
      <c r="U454" s="6" t="str">
        <f t="shared" si="42"/>
        <v/>
      </c>
      <c r="W454" s="772" t="str">
        <f t="shared" ref="W454:W517" si="43">IF(ISERROR(SMALL($T$5:$T$754,S454)),"",SMALL($T$5:$T$754,S454))</f>
        <v/>
      </c>
      <c r="X454" s="772" t="str">
        <f t="shared" si="40"/>
        <v/>
      </c>
    </row>
    <row r="455" spans="19:24">
      <c r="S455" s="6">
        <f t="shared" si="41"/>
        <v>451</v>
      </c>
      <c r="T455" s="6" t="str">
        <f>AY5</f>
        <v/>
      </c>
      <c r="U455" s="6" t="str">
        <f>AZ5</f>
        <v/>
      </c>
      <c r="W455" s="772" t="str">
        <f t="shared" si="43"/>
        <v/>
      </c>
      <c r="X455" s="772" t="str">
        <f t="shared" si="40"/>
        <v/>
      </c>
    </row>
    <row r="456" spans="19:24">
      <c r="S456" s="6">
        <f t="shared" si="41"/>
        <v>452</v>
      </c>
      <c r="T456" s="6" t="str">
        <f t="shared" ref="T456:U519" si="44">AY6</f>
        <v/>
      </c>
      <c r="U456" s="6" t="str">
        <f t="shared" si="44"/>
        <v/>
      </c>
      <c r="W456" s="772" t="str">
        <f t="shared" si="43"/>
        <v/>
      </c>
      <c r="X456" s="772" t="str">
        <f t="shared" si="40"/>
        <v/>
      </c>
    </row>
    <row r="457" spans="19:24">
      <c r="S457" s="6">
        <f t="shared" si="41"/>
        <v>453</v>
      </c>
      <c r="T457" s="6" t="str">
        <f t="shared" si="44"/>
        <v/>
      </c>
      <c r="U457" s="6" t="str">
        <f t="shared" si="44"/>
        <v/>
      </c>
      <c r="W457" s="772" t="str">
        <f t="shared" si="43"/>
        <v/>
      </c>
      <c r="X457" s="772" t="str">
        <f t="shared" si="40"/>
        <v/>
      </c>
    </row>
    <row r="458" spans="19:24">
      <c r="S458" s="6">
        <f t="shared" si="41"/>
        <v>454</v>
      </c>
      <c r="T458" s="6" t="str">
        <f t="shared" si="44"/>
        <v/>
      </c>
      <c r="U458" s="6" t="str">
        <f t="shared" si="44"/>
        <v/>
      </c>
      <c r="W458" s="772" t="str">
        <f t="shared" si="43"/>
        <v/>
      </c>
      <c r="X458" s="772" t="str">
        <f t="shared" si="40"/>
        <v/>
      </c>
    </row>
    <row r="459" spans="19:24">
      <c r="S459" s="6">
        <f t="shared" si="41"/>
        <v>455</v>
      </c>
      <c r="T459" s="6" t="str">
        <f t="shared" si="44"/>
        <v/>
      </c>
      <c r="U459" s="6" t="str">
        <f t="shared" si="44"/>
        <v/>
      </c>
      <c r="W459" s="772" t="str">
        <f t="shared" si="43"/>
        <v/>
      </c>
      <c r="X459" s="772" t="str">
        <f t="shared" si="40"/>
        <v/>
      </c>
    </row>
    <row r="460" spans="19:24">
      <c r="S460" s="6">
        <f t="shared" si="41"/>
        <v>456</v>
      </c>
      <c r="T460" s="6" t="str">
        <f t="shared" si="44"/>
        <v/>
      </c>
      <c r="U460" s="6" t="str">
        <f t="shared" si="44"/>
        <v/>
      </c>
      <c r="W460" s="772" t="str">
        <f t="shared" si="43"/>
        <v/>
      </c>
      <c r="X460" s="772" t="str">
        <f t="shared" si="40"/>
        <v/>
      </c>
    </row>
    <row r="461" spans="19:24">
      <c r="S461" s="6">
        <f t="shared" si="41"/>
        <v>457</v>
      </c>
      <c r="T461" s="6" t="str">
        <f t="shared" si="44"/>
        <v/>
      </c>
      <c r="U461" s="6" t="str">
        <f t="shared" si="44"/>
        <v/>
      </c>
      <c r="W461" s="772" t="str">
        <f t="shared" si="43"/>
        <v/>
      </c>
      <c r="X461" s="772" t="str">
        <f t="shared" si="40"/>
        <v/>
      </c>
    </row>
    <row r="462" spans="19:24">
      <c r="S462" s="6">
        <f t="shared" si="41"/>
        <v>458</v>
      </c>
      <c r="T462" s="6" t="str">
        <f t="shared" si="44"/>
        <v/>
      </c>
      <c r="U462" s="6" t="str">
        <f t="shared" si="44"/>
        <v/>
      </c>
      <c r="W462" s="772" t="str">
        <f t="shared" si="43"/>
        <v/>
      </c>
      <c r="X462" s="772" t="str">
        <f t="shared" ref="X462:X525" si="45">VLOOKUP(W462,$T$5:$U$754,2,FALSE)</f>
        <v/>
      </c>
    </row>
    <row r="463" spans="19:24">
      <c r="S463" s="6">
        <f t="shared" si="41"/>
        <v>459</v>
      </c>
      <c r="T463" s="6" t="str">
        <f t="shared" si="44"/>
        <v/>
      </c>
      <c r="U463" s="6" t="str">
        <f t="shared" si="44"/>
        <v/>
      </c>
      <c r="W463" s="772" t="str">
        <f t="shared" si="43"/>
        <v/>
      </c>
      <c r="X463" s="772" t="str">
        <f t="shared" si="45"/>
        <v/>
      </c>
    </row>
    <row r="464" spans="19:24">
      <c r="S464" s="6">
        <f t="shared" si="41"/>
        <v>460</v>
      </c>
      <c r="T464" s="6" t="str">
        <f t="shared" si="44"/>
        <v/>
      </c>
      <c r="U464" s="6" t="str">
        <f t="shared" si="44"/>
        <v/>
      </c>
      <c r="W464" s="772" t="str">
        <f t="shared" si="43"/>
        <v/>
      </c>
      <c r="X464" s="772" t="str">
        <f t="shared" si="45"/>
        <v/>
      </c>
    </row>
    <row r="465" spans="19:24">
      <c r="S465" s="6">
        <f t="shared" si="41"/>
        <v>461</v>
      </c>
      <c r="T465" s="6" t="str">
        <f t="shared" si="44"/>
        <v/>
      </c>
      <c r="U465" s="6" t="str">
        <f t="shared" si="44"/>
        <v/>
      </c>
      <c r="W465" s="772" t="str">
        <f t="shared" si="43"/>
        <v/>
      </c>
      <c r="X465" s="772" t="str">
        <f t="shared" si="45"/>
        <v/>
      </c>
    </row>
    <row r="466" spans="19:24">
      <c r="S466" s="6">
        <f t="shared" si="41"/>
        <v>462</v>
      </c>
      <c r="T466" s="6" t="str">
        <f t="shared" si="44"/>
        <v/>
      </c>
      <c r="U466" s="6" t="str">
        <f t="shared" si="44"/>
        <v/>
      </c>
      <c r="W466" s="772" t="str">
        <f t="shared" si="43"/>
        <v/>
      </c>
      <c r="X466" s="772" t="str">
        <f t="shared" si="45"/>
        <v/>
      </c>
    </row>
    <row r="467" spans="19:24">
      <c r="S467" s="6">
        <f t="shared" si="41"/>
        <v>463</v>
      </c>
      <c r="T467" s="6" t="str">
        <f t="shared" si="44"/>
        <v/>
      </c>
      <c r="U467" s="6" t="str">
        <f t="shared" si="44"/>
        <v/>
      </c>
      <c r="W467" s="772" t="str">
        <f t="shared" si="43"/>
        <v/>
      </c>
      <c r="X467" s="772" t="str">
        <f t="shared" si="45"/>
        <v/>
      </c>
    </row>
    <row r="468" spans="19:24">
      <c r="S468" s="6">
        <f t="shared" si="41"/>
        <v>464</v>
      </c>
      <c r="T468" s="6" t="str">
        <f t="shared" si="44"/>
        <v/>
      </c>
      <c r="U468" s="6" t="str">
        <f t="shared" si="44"/>
        <v/>
      </c>
      <c r="W468" s="772" t="str">
        <f t="shared" si="43"/>
        <v/>
      </c>
      <c r="X468" s="772" t="str">
        <f t="shared" si="45"/>
        <v/>
      </c>
    </row>
    <row r="469" spans="19:24">
      <c r="S469" s="6">
        <f t="shared" si="41"/>
        <v>465</v>
      </c>
      <c r="T469" s="6" t="str">
        <f t="shared" si="44"/>
        <v/>
      </c>
      <c r="U469" s="6" t="str">
        <f t="shared" si="44"/>
        <v/>
      </c>
      <c r="W469" s="772" t="str">
        <f t="shared" si="43"/>
        <v/>
      </c>
      <c r="X469" s="772" t="str">
        <f t="shared" si="45"/>
        <v/>
      </c>
    </row>
    <row r="470" spans="19:24">
      <c r="S470" s="6">
        <f t="shared" si="41"/>
        <v>466</v>
      </c>
      <c r="T470" s="6" t="str">
        <f t="shared" si="44"/>
        <v/>
      </c>
      <c r="U470" s="6" t="str">
        <f t="shared" si="44"/>
        <v/>
      </c>
      <c r="W470" s="772" t="str">
        <f t="shared" si="43"/>
        <v/>
      </c>
      <c r="X470" s="772" t="str">
        <f t="shared" si="45"/>
        <v/>
      </c>
    </row>
    <row r="471" spans="19:24">
      <c r="S471" s="6">
        <f t="shared" si="41"/>
        <v>467</v>
      </c>
      <c r="T471" s="6" t="str">
        <f t="shared" si="44"/>
        <v/>
      </c>
      <c r="U471" s="6" t="str">
        <f t="shared" si="44"/>
        <v/>
      </c>
      <c r="W471" s="772" t="str">
        <f t="shared" si="43"/>
        <v/>
      </c>
      <c r="X471" s="772" t="str">
        <f t="shared" si="45"/>
        <v/>
      </c>
    </row>
    <row r="472" spans="19:24">
      <c r="S472" s="6">
        <f t="shared" si="41"/>
        <v>468</v>
      </c>
      <c r="T472" s="6" t="str">
        <f t="shared" si="44"/>
        <v/>
      </c>
      <c r="U472" s="6" t="str">
        <f t="shared" si="44"/>
        <v/>
      </c>
      <c r="W472" s="772" t="str">
        <f t="shared" si="43"/>
        <v/>
      </c>
      <c r="X472" s="772" t="str">
        <f t="shared" si="45"/>
        <v/>
      </c>
    </row>
    <row r="473" spans="19:24">
      <c r="S473" s="6">
        <f t="shared" si="41"/>
        <v>469</v>
      </c>
      <c r="T473" s="6" t="str">
        <f t="shared" si="44"/>
        <v/>
      </c>
      <c r="U473" s="6" t="str">
        <f t="shared" si="44"/>
        <v/>
      </c>
      <c r="W473" s="772" t="str">
        <f t="shared" si="43"/>
        <v/>
      </c>
      <c r="X473" s="772" t="str">
        <f t="shared" si="45"/>
        <v/>
      </c>
    </row>
    <row r="474" spans="19:24">
      <c r="S474" s="6">
        <f t="shared" si="41"/>
        <v>470</v>
      </c>
      <c r="T474" s="6" t="str">
        <f t="shared" si="44"/>
        <v/>
      </c>
      <c r="U474" s="6" t="str">
        <f t="shared" si="44"/>
        <v/>
      </c>
      <c r="W474" s="772" t="str">
        <f t="shared" si="43"/>
        <v/>
      </c>
      <c r="X474" s="772" t="str">
        <f t="shared" si="45"/>
        <v/>
      </c>
    </row>
    <row r="475" spans="19:24">
      <c r="S475" s="6">
        <f t="shared" si="41"/>
        <v>471</v>
      </c>
      <c r="T475" s="6" t="str">
        <f t="shared" si="44"/>
        <v/>
      </c>
      <c r="U475" s="6" t="str">
        <f t="shared" si="44"/>
        <v/>
      </c>
      <c r="W475" s="772" t="str">
        <f t="shared" si="43"/>
        <v/>
      </c>
      <c r="X475" s="772" t="str">
        <f t="shared" si="45"/>
        <v/>
      </c>
    </row>
    <row r="476" spans="19:24">
      <c r="S476" s="6">
        <f t="shared" si="41"/>
        <v>472</v>
      </c>
      <c r="T476" s="6" t="str">
        <f t="shared" si="44"/>
        <v/>
      </c>
      <c r="U476" s="6" t="str">
        <f t="shared" si="44"/>
        <v/>
      </c>
      <c r="W476" s="772" t="str">
        <f t="shared" si="43"/>
        <v/>
      </c>
      <c r="X476" s="772" t="str">
        <f t="shared" si="45"/>
        <v/>
      </c>
    </row>
    <row r="477" spans="19:24">
      <c r="S477" s="6">
        <f t="shared" si="41"/>
        <v>473</v>
      </c>
      <c r="T477" s="6" t="str">
        <f t="shared" si="44"/>
        <v/>
      </c>
      <c r="U477" s="6" t="str">
        <f t="shared" si="44"/>
        <v/>
      </c>
      <c r="W477" s="772" t="str">
        <f t="shared" si="43"/>
        <v/>
      </c>
      <c r="X477" s="772" t="str">
        <f t="shared" si="45"/>
        <v/>
      </c>
    </row>
    <row r="478" spans="19:24">
      <c r="S478" s="6">
        <f t="shared" si="41"/>
        <v>474</v>
      </c>
      <c r="T478" s="6" t="str">
        <f t="shared" si="44"/>
        <v/>
      </c>
      <c r="U478" s="6" t="str">
        <f t="shared" si="44"/>
        <v/>
      </c>
      <c r="W478" s="772" t="str">
        <f t="shared" si="43"/>
        <v/>
      </c>
      <c r="X478" s="772" t="str">
        <f t="shared" si="45"/>
        <v/>
      </c>
    </row>
    <row r="479" spans="19:24">
      <c r="S479" s="6">
        <f t="shared" si="41"/>
        <v>475</v>
      </c>
      <c r="T479" s="6" t="str">
        <f t="shared" si="44"/>
        <v/>
      </c>
      <c r="U479" s="6" t="str">
        <f t="shared" si="44"/>
        <v/>
      </c>
      <c r="W479" s="772" t="str">
        <f t="shared" si="43"/>
        <v/>
      </c>
      <c r="X479" s="772" t="str">
        <f t="shared" si="45"/>
        <v/>
      </c>
    </row>
    <row r="480" spans="19:24">
      <c r="S480" s="6">
        <f t="shared" si="41"/>
        <v>476</v>
      </c>
      <c r="T480" s="6" t="str">
        <f t="shared" si="44"/>
        <v/>
      </c>
      <c r="U480" s="6" t="str">
        <f t="shared" si="44"/>
        <v/>
      </c>
      <c r="W480" s="772" t="str">
        <f t="shared" si="43"/>
        <v/>
      </c>
      <c r="X480" s="772" t="str">
        <f t="shared" si="45"/>
        <v/>
      </c>
    </row>
    <row r="481" spans="19:24">
      <c r="S481" s="6">
        <f t="shared" si="41"/>
        <v>477</v>
      </c>
      <c r="T481" s="6" t="str">
        <f t="shared" si="44"/>
        <v/>
      </c>
      <c r="U481" s="6" t="str">
        <f t="shared" si="44"/>
        <v/>
      </c>
      <c r="W481" s="772" t="str">
        <f t="shared" si="43"/>
        <v/>
      </c>
      <c r="X481" s="772" t="str">
        <f t="shared" si="45"/>
        <v/>
      </c>
    </row>
    <row r="482" spans="19:24">
      <c r="S482" s="6">
        <f t="shared" si="41"/>
        <v>478</v>
      </c>
      <c r="T482" s="6" t="str">
        <f t="shared" si="44"/>
        <v/>
      </c>
      <c r="U482" s="6" t="str">
        <f t="shared" si="44"/>
        <v/>
      </c>
      <c r="W482" s="772" t="str">
        <f t="shared" si="43"/>
        <v/>
      </c>
      <c r="X482" s="772" t="str">
        <f t="shared" si="45"/>
        <v/>
      </c>
    </row>
    <row r="483" spans="19:24">
      <c r="S483" s="6">
        <f t="shared" si="41"/>
        <v>479</v>
      </c>
      <c r="T483" s="6" t="str">
        <f t="shared" si="44"/>
        <v/>
      </c>
      <c r="U483" s="6" t="str">
        <f t="shared" si="44"/>
        <v/>
      </c>
      <c r="W483" s="772" t="str">
        <f t="shared" si="43"/>
        <v/>
      </c>
      <c r="X483" s="772" t="str">
        <f t="shared" si="45"/>
        <v/>
      </c>
    </row>
    <row r="484" spans="19:24">
      <c r="S484" s="6">
        <f t="shared" si="41"/>
        <v>480</v>
      </c>
      <c r="T484" s="6" t="str">
        <f t="shared" si="44"/>
        <v/>
      </c>
      <c r="U484" s="6" t="str">
        <f t="shared" si="44"/>
        <v/>
      </c>
      <c r="W484" s="772" t="str">
        <f t="shared" si="43"/>
        <v/>
      </c>
      <c r="X484" s="772" t="str">
        <f t="shared" si="45"/>
        <v/>
      </c>
    </row>
    <row r="485" spans="19:24">
      <c r="S485" s="6">
        <f t="shared" si="41"/>
        <v>481</v>
      </c>
      <c r="T485" s="6" t="str">
        <f t="shared" si="44"/>
        <v/>
      </c>
      <c r="U485" s="6" t="str">
        <f t="shared" si="44"/>
        <v/>
      </c>
      <c r="W485" s="772" t="str">
        <f t="shared" si="43"/>
        <v/>
      </c>
      <c r="X485" s="772" t="str">
        <f t="shared" si="45"/>
        <v/>
      </c>
    </row>
    <row r="486" spans="19:24">
      <c r="S486" s="6">
        <f t="shared" si="41"/>
        <v>482</v>
      </c>
      <c r="T486" s="6" t="str">
        <f t="shared" si="44"/>
        <v/>
      </c>
      <c r="U486" s="6" t="str">
        <f t="shared" si="44"/>
        <v/>
      </c>
      <c r="W486" s="772" t="str">
        <f t="shared" si="43"/>
        <v/>
      </c>
      <c r="X486" s="772" t="str">
        <f t="shared" si="45"/>
        <v/>
      </c>
    </row>
    <row r="487" spans="19:24">
      <c r="S487" s="6">
        <f t="shared" si="41"/>
        <v>483</v>
      </c>
      <c r="T487" s="6" t="str">
        <f t="shared" si="44"/>
        <v/>
      </c>
      <c r="U487" s="6" t="str">
        <f t="shared" si="44"/>
        <v/>
      </c>
      <c r="W487" s="772" t="str">
        <f t="shared" si="43"/>
        <v/>
      </c>
      <c r="X487" s="772" t="str">
        <f t="shared" si="45"/>
        <v/>
      </c>
    </row>
    <row r="488" spans="19:24">
      <c r="S488" s="6">
        <f t="shared" si="41"/>
        <v>484</v>
      </c>
      <c r="T488" s="6" t="str">
        <f t="shared" si="44"/>
        <v/>
      </c>
      <c r="U488" s="6" t="str">
        <f t="shared" si="44"/>
        <v/>
      </c>
      <c r="W488" s="772" t="str">
        <f t="shared" si="43"/>
        <v/>
      </c>
      <c r="X488" s="772" t="str">
        <f t="shared" si="45"/>
        <v/>
      </c>
    </row>
    <row r="489" spans="19:24">
      <c r="S489" s="6">
        <f t="shared" si="41"/>
        <v>485</v>
      </c>
      <c r="T489" s="6" t="str">
        <f t="shared" si="44"/>
        <v/>
      </c>
      <c r="U489" s="6" t="str">
        <f t="shared" si="44"/>
        <v/>
      </c>
      <c r="W489" s="772" t="str">
        <f t="shared" si="43"/>
        <v/>
      </c>
      <c r="X489" s="772" t="str">
        <f t="shared" si="45"/>
        <v/>
      </c>
    </row>
    <row r="490" spans="19:24">
      <c r="S490" s="6">
        <f t="shared" si="41"/>
        <v>486</v>
      </c>
      <c r="T490" s="6" t="str">
        <f t="shared" si="44"/>
        <v/>
      </c>
      <c r="U490" s="6" t="str">
        <f t="shared" si="44"/>
        <v/>
      </c>
      <c r="W490" s="772" t="str">
        <f t="shared" si="43"/>
        <v/>
      </c>
      <c r="X490" s="772" t="str">
        <f t="shared" si="45"/>
        <v/>
      </c>
    </row>
    <row r="491" spans="19:24">
      <c r="S491" s="6">
        <f t="shared" si="41"/>
        <v>487</v>
      </c>
      <c r="T491" s="6" t="str">
        <f t="shared" si="44"/>
        <v/>
      </c>
      <c r="U491" s="6" t="str">
        <f t="shared" si="44"/>
        <v/>
      </c>
      <c r="W491" s="772" t="str">
        <f t="shared" si="43"/>
        <v/>
      </c>
      <c r="X491" s="772" t="str">
        <f t="shared" si="45"/>
        <v/>
      </c>
    </row>
    <row r="492" spans="19:24">
      <c r="S492" s="6">
        <f t="shared" si="41"/>
        <v>488</v>
      </c>
      <c r="T492" s="6" t="str">
        <f t="shared" si="44"/>
        <v/>
      </c>
      <c r="U492" s="6" t="str">
        <f t="shared" si="44"/>
        <v/>
      </c>
      <c r="W492" s="772" t="str">
        <f t="shared" si="43"/>
        <v/>
      </c>
      <c r="X492" s="772" t="str">
        <f t="shared" si="45"/>
        <v/>
      </c>
    </row>
    <row r="493" spans="19:24">
      <c r="S493" s="6">
        <f t="shared" si="41"/>
        <v>489</v>
      </c>
      <c r="T493" s="6" t="str">
        <f t="shared" si="44"/>
        <v/>
      </c>
      <c r="U493" s="6" t="str">
        <f t="shared" si="44"/>
        <v/>
      </c>
      <c r="W493" s="772" t="str">
        <f t="shared" si="43"/>
        <v/>
      </c>
      <c r="X493" s="772" t="str">
        <f t="shared" si="45"/>
        <v/>
      </c>
    </row>
    <row r="494" spans="19:24">
      <c r="S494" s="6">
        <f t="shared" si="41"/>
        <v>490</v>
      </c>
      <c r="T494" s="6" t="str">
        <f t="shared" si="44"/>
        <v/>
      </c>
      <c r="U494" s="6" t="str">
        <f t="shared" si="44"/>
        <v/>
      </c>
      <c r="W494" s="772" t="str">
        <f t="shared" si="43"/>
        <v/>
      </c>
      <c r="X494" s="772" t="str">
        <f t="shared" si="45"/>
        <v/>
      </c>
    </row>
    <row r="495" spans="19:24">
      <c r="S495" s="6">
        <f t="shared" si="41"/>
        <v>491</v>
      </c>
      <c r="T495" s="6" t="str">
        <f t="shared" si="44"/>
        <v/>
      </c>
      <c r="U495" s="6" t="str">
        <f t="shared" si="44"/>
        <v/>
      </c>
      <c r="W495" s="772" t="str">
        <f t="shared" si="43"/>
        <v/>
      </c>
      <c r="X495" s="772" t="str">
        <f t="shared" si="45"/>
        <v/>
      </c>
    </row>
    <row r="496" spans="19:24">
      <c r="S496" s="6">
        <f t="shared" si="41"/>
        <v>492</v>
      </c>
      <c r="T496" s="6" t="str">
        <f t="shared" si="44"/>
        <v/>
      </c>
      <c r="U496" s="6" t="str">
        <f t="shared" si="44"/>
        <v/>
      </c>
      <c r="W496" s="772" t="str">
        <f t="shared" si="43"/>
        <v/>
      </c>
      <c r="X496" s="772" t="str">
        <f t="shared" si="45"/>
        <v/>
      </c>
    </row>
    <row r="497" spans="19:24">
      <c r="S497" s="6">
        <f t="shared" si="41"/>
        <v>493</v>
      </c>
      <c r="T497" s="6" t="str">
        <f t="shared" si="44"/>
        <v/>
      </c>
      <c r="U497" s="6" t="str">
        <f t="shared" si="44"/>
        <v/>
      </c>
      <c r="W497" s="772" t="str">
        <f t="shared" si="43"/>
        <v/>
      </c>
      <c r="X497" s="772" t="str">
        <f t="shared" si="45"/>
        <v/>
      </c>
    </row>
    <row r="498" spans="19:24">
      <c r="S498" s="6">
        <f t="shared" ref="S498:S561" si="46">S497+1</f>
        <v>494</v>
      </c>
      <c r="T498" s="6" t="str">
        <f t="shared" si="44"/>
        <v/>
      </c>
      <c r="U498" s="6" t="str">
        <f t="shared" si="44"/>
        <v/>
      </c>
      <c r="W498" s="772" t="str">
        <f t="shared" si="43"/>
        <v/>
      </c>
      <c r="X498" s="772" t="str">
        <f t="shared" si="45"/>
        <v/>
      </c>
    </row>
    <row r="499" spans="19:24">
      <c r="S499" s="6">
        <f t="shared" si="46"/>
        <v>495</v>
      </c>
      <c r="T499" s="6" t="str">
        <f t="shared" si="44"/>
        <v/>
      </c>
      <c r="U499" s="6" t="str">
        <f t="shared" si="44"/>
        <v/>
      </c>
      <c r="W499" s="772" t="str">
        <f t="shared" si="43"/>
        <v/>
      </c>
      <c r="X499" s="772" t="str">
        <f t="shared" si="45"/>
        <v/>
      </c>
    </row>
    <row r="500" spans="19:24">
      <c r="S500" s="6">
        <f t="shared" si="46"/>
        <v>496</v>
      </c>
      <c r="T500" s="6" t="str">
        <f t="shared" si="44"/>
        <v/>
      </c>
      <c r="U500" s="6" t="str">
        <f t="shared" si="44"/>
        <v/>
      </c>
      <c r="W500" s="772" t="str">
        <f t="shared" si="43"/>
        <v/>
      </c>
      <c r="X500" s="772" t="str">
        <f t="shared" si="45"/>
        <v/>
      </c>
    </row>
    <row r="501" spans="19:24">
      <c r="S501" s="6">
        <f t="shared" si="46"/>
        <v>497</v>
      </c>
      <c r="T501" s="6" t="str">
        <f t="shared" si="44"/>
        <v/>
      </c>
      <c r="U501" s="6" t="str">
        <f t="shared" si="44"/>
        <v/>
      </c>
      <c r="W501" s="772" t="str">
        <f t="shared" si="43"/>
        <v/>
      </c>
      <c r="X501" s="772" t="str">
        <f t="shared" si="45"/>
        <v/>
      </c>
    </row>
    <row r="502" spans="19:24">
      <c r="S502" s="6">
        <f t="shared" si="46"/>
        <v>498</v>
      </c>
      <c r="T502" s="6" t="str">
        <f t="shared" si="44"/>
        <v/>
      </c>
      <c r="U502" s="6" t="str">
        <f t="shared" si="44"/>
        <v/>
      </c>
      <c r="W502" s="772" t="str">
        <f t="shared" si="43"/>
        <v/>
      </c>
      <c r="X502" s="772" t="str">
        <f t="shared" si="45"/>
        <v/>
      </c>
    </row>
    <row r="503" spans="19:24">
      <c r="S503" s="6">
        <f t="shared" si="46"/>
        <v>499</v>
      </c>
      <c r="T503" s="6" t="str">
        <f t="shared" si="44"/>
        <v/>
      </c>
      <c r="U503" s="6" t="str">
        <f t="shared" si="44"/>
        <v/>
      </c>
      <c r="W503" s="772" t="str">
        <f t="shared" si="43"/>
        <v/>
      </c>
      <c r="X503" s="772" t="str">
        <f t="shared" si="45"/>
        <v/>
      </c>
    </row>
    <row r="504" spans="19:24">
      <c r="S504" s="6">
        <f t="shared" si="46"/>
        <v>500</v>
      </c>
      <c r="T504" s="6" t="str">
        <f t="shared" si="44"/>
        <v/>
      </c>
      <c r="U504" s="6" t="str">
        <f t="shared" si="44"/>
        <v/>
      </c>
      <c r="W504" s="772" t="str">
        <f t="shared" si="43"/>
        <v/>
      </c>
      <c r="X504" s="772" t="str">
        <f t="shared" si="45"/>
        <v/>
      </c>
    </row>
    <row r="505" spans="19:24">
      <c r="S505" s="6">
        <f t="shared" si="46"/>
        <v>501</v>
      </c>
      <c r="T505" s="6" t="str">
        <f t="shared" si="44"/>
        <v/>
      </c>
      <c r="U505" s="6" t="str">
        <f t="shared" si="44"/>
        <v/>
      </c>
      <c r="W505" s="772" t="str">
        <f t="shared" si="43"/>
        <v/>
      </c>
      <c r="X505" s="772" t="str">
        <f t="shared" si="45"/>
        <v/>
      </c>
    </row>
    <row r="506" spans="19:24">
      <c r="S506" s="6">
        <f t="shared" si="46"/>
        <v>502</v>
      </c>
      <c r="T506" s="6" t="str">
        <f t="shared" si="44"/>
        <v/>
      </c>
      <c r="U506" s="6" t="str">
        <f t="shared" si="44"/>
        <v/>
      </c>
      <c r="W506" s="772" t="str">
        <f t="shared" si="43"/>
        <v/>
      </c>
      <c r="X506" s="772" t="str">
        <f t="shared" si="45"/>
        <v/>
      </c>
    </row>
    <row r="507" spans="19:24">
      <c r="S507" s="6">
        <f t="shared" si="46"/>
        <v>503</v>
      </c>
      <c r="T507" s="6" t="str">
        <f t="shared" si="44"/>
        <v/>
      </c>
      <c r="U507" s="6" t="str">
        <f t="shared" si="44"/>
        <v/>
      </c>
      <c r="W507" s="772" t="str">
        <f t="shared" si="43"/>
        <v/>
      </c>
      <c r="X507" s="772" t="str">
        <f t="shared" si="45"/>
        <v/>
      </c>
    </row>
    <row r="508" spans="19:24">
      <c r="S508" s="6">
        <f t="shared" si="46"/>
        <v>504</v>
      </c>
      <c r="T508" s="6" t="str">
        <f t="shared" si="44"/>
        <v/>
      </c>
      <c r="U508" s="6" t="str">
        <f t="shared" si="44"/>
        <v/>
      </c>
      <c r="W508" s="772" t="str">
        <f t="shared" si="43"/>
        <v/>
      </c>
      <c r="X508" s="772" t="str">
        <f t="shared" si="45"/>
        <v/>
      </c>
    </row>
    <row r="509" spans="19:24">
      <c r="S509" s="6">
        <f t="shared" si="46"/>
        <v>505</v>
      </c>
      <c r="T509" s="6" t="str">
        <f t="shared" si="44"/>
        <v/>
      </c>
      <c r="U509" s="6" t="str">
        <f t="shared" si="44"/>
        <v/>
      </c>
      <c r="W509" s="772" t="str">
        <f t="shared" si="43"/>
        <v/>
      </c>
      <c r="X509" s="772" t="str">
        <f t="shared" si="45"/>
        <v/>
      </c>
    </row>
    <row r="510" spans="19:24">
      <c r="S510" s="6">
        <f t="shared" si="46"/>
        <v>506</v>
      </c>
      <c r="T510" s="6" t="str">
        <f t="shared" si="44"/>
        <v/>
      </c>
      <c r="U510" s="6" t="str">
        <f t="shared" si="44"/>
        <v/>
      </c>
      <c r="W510" s="772" t="str">
        <f t="shared" si="43"/>
        <v/>
      </c>
      <c r="X510" s="772" t="str">
        <f t="shared" si="45"/>
        <v/>
      </c>
    </row>
    <row r="511" spans="19:24">
      <c r="S511" s="6">
        <f t="shared" si="46"/>
        <v>507</v>
      </c>
      <c r="T511" s="6" t="str">
        <f t="shared" si="44"/>
        <v/>
      </c>
      <c r="U511" s="6" t="str">
        <f t="shared" si="44"/>
        <v/>
      </c>
      <c r="W511" s="772" t="str">
        <f t="shared" si="43"/>
        <v/>
      </c>
      <c r="X511" s="772" t="str">
        <f t="shared" si="45"/>
        <v/>
      </c>
    </row>
    <row r="512" spans="19:24">
      <c r="S512" s="6">
        <f t="shared" si="46"/>
        <v>508</v>
      </c>
      <c r="T512" s="6" t="str">
        <f t="shared" si="44"/>
        <v/>
      </c>
      <c r="U512" s="6" t="str">
        <f t="shared" si="44"/>
        <v/>
      </c>
      <c r="W512" s="772" t="str">
        <f t="shared" si="43"/>
        <v/>
      </c>
      <c r="X512" s="772" t="str">
        <f t="shared" si="45"/>
        <v/>
      </c>
    </row>
    <row r="513" spans="19:24">
      <c r="S513" s="6">
        <f t="shared" si="46"/>
        <v>509</v>
      </c>
      <c r="T513" s="6" t="str">
        <f t="shared" si="44"/>
        <v/>
      </c>
      <c r="U513" s="6" t="str">
        <f t="shared" si="44"/>
        <v/>
      </c>
      <c r="W513" s="772" t="str">
        <f t="shared" si="43"/>
        <v/>
      </c>
      <c r="X513" s="772" t="str">
        <f t="shared" si="45"/>
        <v/>
      </c>
    </row>
    <row r="514" spans="19:24">
      <c r="S514" s="6">
        <f t="shared" si="46"/>
        <v>510</v>
      </c>
      <c r="T514" s="6" t="str">
        <f t="shared" si="44"/>
        <v/>
      </c>
      <c r="U514" s="6" t="str">
        <f t="shared" si="44"/>
        <v/>
      </c>
      <c r="W514" s="772" t="str">
        <f t="shared" si="43"/>
        <v/>
      </c>
      <c r="X514" s="772" t="str">
        <f t="shared" si="45"/>
        <v/>
      </c>
    </row>
    <row r="515" spans="19:24">
      <c r="S515" s="6">
        <f t="shared" si="46"/>
        <v>511</v>
      </c>
      <c r="T515" s="6" t="str">
        <f t="shared" si="44"/>
        <v/>
      </c>
      <c r="U515" s="6" t="str">
        <f t="shared" si="44"/>
        <v/>
      </c>
      <c r="W515" s="772" t="str">
        <f t="shared" si="43"/>
        <v/>
      </c>
      <c r="X515" s="772" t="str">
        <f t="shared" si="45"/>
        <v/>
      </c>
    </row>
    <row r="516" spans="19:24">
      <c r="S516" s="6">
        <f t="shared" si="46"/>
        <v>512</v>
      </c>
      <c r="T516" s="6" t="str">
        <f t="shared" si="44"/>
        <v/>
      </c>
      <c r="U516" s="6" t="str">
        <f t="shared" si="44"/>
        <v/>
      </c>
      <c r="W516" s="772" t="str">
        <f t="shared" si="43"/>
        <v/>
      </c>
      <c r="X516" s="772" t="str">
        <f t="shared" si="45"/>
        <v/>
      </c>
    </row>
    <row r="517" spans="19:24">
      <c r="S517" s="6">
        <f t="shared" si="46"/>
        <v>513</v>
      </c>
      <c r="T517" s="6" t="str">
        <f t="shared" si="44"/>
        <v/>
      </c>
      <c r="U517" s="6" t="str">
        <f t="shared" si="44"/>
        <v/>
      </c>
      <c r="W517" s="772" t="str">
        <f t="shared" si="43"/>
        <v/>
      </c>
      <c r="X517" s="772" t="str">
        <f t="shared" si="45"/>
        <v/>
      </c>
    </row>
    <row r="518" spans="19:24">
      <c r="S518" s="6">
        <f t="shared" si="46"/>
        <v>514</v>
      </c>
      <c r="T518" s="6" t="str">
        <f t="shared" si="44"/>
        <v/>
      </c>
      <c r="U518" s="6" t="str">
        <f t="shared" si="44"/>
        <v/>
      </c>
      <c r="W518" s="772" t="str">
        <f t="shared" ref="W518:W581" si="47">IF(ISERROR(SMALL($T$5:$T$754,S518)),"",SMALL($T$5:$T$754,S518))</f>
        <v/>
      </c>
      <c r="X518" s="772" t="str">
        <f t="shared" si="45"/>
        <v/>
      </c>
    </row>
    <row r="519" spans="19:24">
      <c r="S519" s="6">
        <f t="shared" si="46"/>
        <v>515</v>
      </c>
      <c r="T519" s="6" t="str">
        <f t="shared" si="44"/>
        <v/>
      </c>
      <c r="U519" s="6" t="str">
        <f t="shared" si="44"/>
        <v/>
      </c>
      <c r="W519" s="772" t="str">
        <f t="shared" si="47"/>
        <v/>
      </c>
      <c r="X519" s="772" t="str">
        <f t="shared" si="45"/>
        <v/>
      </c>
    </row>
    <row r="520" spans="19:24">
      <c r="S520" s="6">
        <f t="shared" si="46"/>
        <v>516</v>
      </c>
      <c r="T520" s="6" t="str">
        <f t="shared" ref="T520:U529" si="48">AY70</f>
        <v/>
      </c>
      <c r="U520" s="6" t="str">
        <f t="shared" si="48"/>
        <v/>
      </c>
      <c r="W520" s="772" t="str">
        <f t="shared" si="47"/>
        <v/>
      </c>
      <c r="X520" s="772" t="str">
        <f t="shared" si="45"/>
        <v/>
      </c>
    </row>
    <row r="521" spans="19:24">
      <c r="S521" s="6">
        <f t="shared" si="46"/>
        <v>517</v>
      </c>
      <c r="T521" s="6" t="str">
        <f t="shared" si="48"/>
        <v/>
      </c>
      <c r="U521" s="6" t="str">
        <f t="shared" si="48"/>
        <v/>
      </c>
      <c r="W521" s="772" t="str">
        <f t="shared" si="47"/>
        <v/>
      </c>
      <c r="X521" s="772" t="str">
        <f t="shared" si="45"/>
        <v/>
      </c>
    </row>
    <row r="522" spans="19:24">
      <c r="S522" s="6">
        <f t="shared" si="46"/>
        <v>518</v>
      </c>
      <c r="T522" s="6" t="str">
        <f t="shared" si="48"/>
        <v/>
      </c>
      <c r="U522" s="6" t="str">
        <f t="shared" si="48"/>
        <v/>
      </c>
      <c r="W522" s="772" t="str">
        <f t="shared" si="47"/>
        <v/>
      </c>
      <c r="X522" s="772" t="str">
        <f t="shared" si="45"/>
        <v/>
      </c>
    </row>
    <row r="523" spans="19:24">
      <c r="S523" s="6">
        <f t="shared" si="46"/>
        <v>519</v>
      </c>
      <c r="T523" s="6" t="str">
        <f t="shared" si="48"/>
        <v/>
      </c>
      <c r="U523" s="6" t="str">
        <f t="shared" si="48"/>
        <v/>
      </c>
      <c r="W523" s="772" t="str">
        <f t="shared" si="47"/>
        <v/>
      </c>
      <c r="X523" s="772" t="str">
        <f t="shared" si="45"/>
        <v/>
      </c>
    </row>
    <row r="524" spans="19:24">
      <c r="S524" s="6">
        <f t="shared" si="46"/>
        <v>520</v>
      </c>
      <c r="T524" s="6" t="str">
        <f t="shared" si="48"/>
        <v/>
      </c>
      <c r="U524" s="6" t="str">
        <f t="shared" si="48"/>
        <v/>
      </c>
      <c r="W524" s="772" t="str">
        <f t="shared" si="47"/>
        <v/>
      </c>
      <c r="X524" s="772" t="str">
        <f t="shared" si="45"/>
        <v/>
      </c>
    </row>
    <row r="525" spans="19:24">
      <c r="S525" s="6">
        <f t="shared" si="46"/>
        <v>521</v>
      </c>
      <c r="T525" s="6" t="str">
        <f t="shared" si="48"/>
        <v/>
      </c>
      <c r="U525" s="6" t="str">
        <f t="shared" si="48"/>
        <v/>
      </c>
      <c r="W525" s="772" t="str">
        <f t="shared" si="47"/>
        <v/>
      </c>
      <c r="X525" s="772" t="str">
        <f t="shared" si="45"/>
        <v/>
      </c>
    </row>
    <row r="526" spans="19:24">
      <c r="S526" s="6">
        <f t="shared" si="46"/>
        <v>522</v>
      </c>
      <c r="T526" s="6" t="str">
        <f t="shared" si="48"/>
        <v/>
      </c>
      <c r="U526" s="6" t="str">
        <f t="shared" si="48"/>
        <v/>
      </c>
      <c r="W526" s="772" t="str">
        <f t="shared" si="47"/>
        <v/>
      </c>
      <c r="X526" s="772" t="str">
        <f t="shared" ref="X526:X589" si="49">VLOOKUP(W526,$T$5:$U$754,2,FALSE)</f>
        <v/>
      </c>
    </row>
    <row r="527" spans="19:24">
      <c r="S527" s="6">
        <f t="shared" si="46"/>
        <v>523</v>
      </c>
      <c r="T527" s="6" t="str">
        <f t="shared" si="48"/>
        <v/>
      </c>
      <c r="U527" s="6" t="str">
        <f t="shared" si="48"/>
        <v/>
      </c>
      <c r="W527" s="772" t="str">
        <f t="shared" si="47"/>
        <v/>
      </c>
      <c r="X527" s="772" t="str">
        <f t="shared" si="49"/>
        <v/>
      </c>
    </row>
    <row r="528" spans="19:24">
      <c r="S528" s="6">
        <f t="shared" si="46"/>
        <v>524</v>
      </c>
      <c r="T528" s="6" t="str">
        <f t="shared" si="48"/>
        <v/>
      </c>
      <c r="U528" s="6" t="str">
        <f t="shared" si="48"/>
        <v/>
      </c>
      <c r="W528" s="772" t="str">
        <f t="shared" si="47"/>
        <v/>
      </c>
      <c r="X528" s="772" t="str">
        <f t="shared" si="49"/>
        <v/>
      </c>
    </row>
    <row r="529" spans="19:24">
      <c r="S529" s="6">
        <f t="shared" si="46"/>
        <v>525</v>
      </c>
      <c r="T529" s="6" t="str">
        <f t="shared" si="48"/>
        <v/>
      </c>
      <c r="U529" s="6" t="str">
        <f t="shared" si="48"/>
        <v/>
      </c>
      <c r="W529" s="772" t="str">
        <f t="shared" si="47"/>
        <v/>
      </c>
      <c r="X529" s="772" t="str">
        <f t="shared" si="49"/>
        <v/>
      </c>
    </row>
    <row r="530" spans="19:24">
      <c r="S530" s="6">
        <f t="shared" si="46"/>
        <v>526</v>
      </c>
      <c r="T530" s="6" t="str">
        <f>BC5</f>
        <v/>
      </c>
      <c r="U530" s="6" t="str">
        <f>BD5</f>
        <v/>
      </c>
      <c r="W530" s="772" t="str">
        <f t="shared" si="47"/>
        <v/>
      </c>
      <c r="X530" s="772" t="str">
        <f t="shared" si="49"/>
        <v/>
      </c>
    </row>
    <row r="531" spans="19:24">
      <c r="S531" s="6">
        <f t="shared" si="46"/>
        <v>527</v>
      </c>
      <c r="T531" s="6" t="str">
        <f>BC6</f>
        <v/>
      </c>
      <c r="U531" s="6" t="str">
        <f t="shared" ref="U531:U594" si="50">BD6</f>
        <v/>
      </c>
      <c r="W531" s="772" t="str">
        <f t="shared" si="47"/>
        <v/>
      </c>
      <c r="X531" s="772" t="str">
        <f t="shared" si="49"/>
        <v/>
      </c>
    </row>
    <row r="532" spans="19:24">
      <c r="S532" s="6">
        <f t="shared" si="46"/>
        <v>528</v>
      </c>
      <c r="T532" s="6" t="str">
        <f t="shared" ref="T532:U595" si="51">BC7</f>
        <v/>
      </c>
      <c r="U532" s="6" t="str">
        <f t="shared" si="50"/>
        <v/>
      </c>
      <c r="W532" s="772" t="str">
        <f t="shared" si="47"/>
        <v/>
      </c>
      <c r="X532" s="772" t="str">
        <f t="shared" si="49"/>
        <v/>
      </c>
    </row>
    <row r="533" spans="19:24">
      <c r="S533" s="6">
        <f t="shared" si="46"/>
        <v>529</v>
      </c>
      <c r="T533" s="6" t="str">
        <f t="shared" si="51"/>
        <v/>
      </c>
      <c r="U533" s="6" t="str">
        <f t="shared" si="50"/>
        <v/>
      </c>
      <c r="W533" s="772" t="str">
        <f t="shared" si="47"/>
        <v/>
      </c>
      <c r="X533" s="772" t="str">
        <f t="shared" si="49"/>
        <v/>
      </c>
    </row>
    <row r="534" spans="19:24">
      <c r="S534" s="6">
        <f t="shared" si="46"/>
        <v>530</v>
      </c>
      <c r="T534" s="6" t="str">
        <f t="shared" si="51"/>
        <v/>
      </c>
      <c r="U534" s="6" t="str">
        <f t="shared" si="50"/>
        <v/>
      </c>
      <c r="W534" s="772" t="str">
        <f t="shared" si="47"/>
        <v/>
      </c>
      <c r="X534" s="772" t="str">
        <f t="shared" si="49"/>
        <v/>
      </c>
    </row>
    <row r="535" spans="19:24">
      <c r="S535" s="6">
        <f t="shared" si="46"/>
        <v>531</v>
      </c>
      <c r="T535" s="6" t="str">
        <f t="shared" si="51"/>
        <v/>
      </c>
      <c r="U535" s="6" t="str">
        <f t="shared" si="50"/>
        <v/>
      </c>
      <c r="W535" s="772" t="str">
        <f t="shared" si="47"/>
        <v/>
      </c>
      <c r="X535" s="772" t="str">
        <f t="shared" si="49"/>
        <v/>
      </c>
    </row>
    <row r="536" spans="19:24">
      <c r="S536" s="6">
        <f t="shared" si="46"/>
        <v>532</v>
      </c>
      <c r="T536" s="6" t="str">
        <f t="shared" si="51"/>
        <v/>
      </c>
      <c r="U536" s="6" t="str">
        <f t="shared" si="50"/>
        <v/>
      </c>
      <c r="W536" s="772" t="str">
        <f t="shared" si="47"/>
        <v/>
      </c>
      <c r="X536" s="772" t="str">
        <f t="shared" si="49"/>
        <v/>
      </c>
    </row>
    <row r="537" spans="19:24">
      <c r="S537" s="6">
        <f t="shared" si="46"/>
        <v>533</v>
      </c>
      <c r="T537" s="6" t="str">
        <f t="shared" si="51"/>
        <v/>
      </c>
      <c r="U537" s="6" t="str">
        <f t="shared" si="50"/>
        <v/>
      </c>
      <c r="W537" s="772" t="str">
        <f t="shared" si="47"/>
        <v/>
      </c>
      <c r="X537" s="772" t="str">
        <f t="shared" si="49"/>
        <v/>
      </c>
    </row>
    <row r="538" spans="19:24">
      <c r="S538" s="6">
        <f t="shared" si="46"/>
        <v>534</v>
      </c>
      <c r="T538" s="6" t="str">
        <f t="shared" si="51"/>
        <v/>
      </c>
      <c r="U538" s="6" t="str">
        <f t="shared" si="50"/>
        <v/>
      </c>
      <c r="W538" s="772" t="str">
        <f t="shared" si="47"/>
        <v/>
      </c>
      <c r="X538" s="772" t="str">
        <f t="shared" si="49"/>
        <v/>
      </c>
    </row>
    <row r="539" spans="19:24">
      <c r="S539" s="6">
        <f t="shared" si="46"/>
        <v>535</v>
      </c>
      <c r="T539" s="6" t="str">
        <f t="shared" si="51"/>
        <v/>
      </c>
      <c r="U539" s="6" t="str">
        <f t="shared" si="50"/>
        <v/>
      </c>
      <c r="W539" s="772" t="str">
        <f t="shared" si="47"/>
        <v/>
      </c>
      <c r="X539" s="772" t="str">
        <f t="shared" si="49"/>
        <v/>
      </c>
    </row>
    <row r="540" spans="19:24">
      <c r="S540" s="6">
        <f t="shared" si="46"/>
        <v>536</v>
      </c>
      <c r="T540" s="6" t="str">
        <f t="shared" si="51"/>
        <v/>
      </c>
      <c r="U540" s="6" t="str">
        <f t="shared" si="50"/>
        <v/>
      </c>
      <c r="W540" s="772" t="str">
        <f t="shared" si="47"/>
        <v/>
      </c>
      <c r="X540" s="772" t="str">
        <f t="shared" si="49"/>
        <v/>
      </c>
    </row>
    <row r="541" spans="19:24">
      <c r="S541" s="6">
        <f t="shared" si="46"/>
        <v>537</v>
      </c>
      <c r="T541" s="6" t="str">
        <f t="shared" si="51"/>
        <v/>
      </c>
      <c r="U541" s="6" t="str">
        <f t="shared" si="50"/>
        <v/>
      </c>
      <c r="W541" s="772" t="str">
        <f t="shared" si="47"/>
        <v/>
      </c>
      <c r="X541" s="772" t="str">
        <f t="shared" si="49"/>
        <v/>
      </c>
    </row>
    <row r="542" spans="19:24">
      <c r="S542" s="6">
        <f t="shared" si="46"/>
        <v>538</v>
      </c>
      <c r="T542" s="6" t="str">
        <f t="shared" si="51"/>
        <v/>
      </c>
      <c r="U542" s="6" t="str">
        <f t="shared" si="50"/>
        <v/>
      </c>
      <c r="W542" s="772" t="str">
        <f t="shared" si="47"/>
        <v/>
      </c>
      <c r="X542" s="772" t="str">
        <f t="shared" si="49"/>
        <v/>
      </c>
    </row>
    <row r="543" spans="19:24">
      <c r="S543" s="6">
        <f t="shared" si="46"/>
        <v>539</v>
      </c>
      <c r="T543" s="6" t="str">
        <f t="shared" si="51"/>
        <v/>
      </c>
      <c r="U543" s="6" t="str">
        <f t="shared" si="50"/>
        <v/>
      </c>
      <c r="W543" s="772" t="str">
        <f t="shared" si="47"/>
        <v/>
      </c>
      <c r="X543" s="772" t="str">
        <f t="shared" si="49"/>
        <v/>
      </c>
    </row>
    <row r="544" spans="19:24">
      <c r="S544" s="6">
        <f t="shared" si="46"/>
        <v>540</v>
      </c>
      <c r="T544" s="6" t="str">
        <f t="shared" si="51"/>
        <v/>
      </c>
      <c r="U544" s="6" t="str">
        <f t="shared" si="50"/>
        <v/>
      </c>
      <c r="W544" s="772" t="str">
        <f t="shared" si="47"/>
        <v/>
      </c>
      <c r="X544" s="772" t="str">
        <f t="shared" si="49"/>
        <v/>
      </c>
    </row>
    <row r="545" spans="19:24">
      <c r="S545" s="6">
        <f t="shared" si="46"/>
        <v>541</v>
      </c>
      <c r="T545" s="6" t="str">
        <f t="shared" si="51"/>
        <v/>
      </c>
      <c r="U545" s="6" t="str">
        <f t="shared" si="50"/>
        <v/>
      </c>
      <c r="W545" s="772" t="str">
        <f t="shared" si="47"/>
        <v/>
      </c>
      <c r="X545" s="772" t="str">
        <f t="shared" si="49"/>
        <v/>
      </c>
    </row>
    <row r="546" spans="19:24">
      <c r="S546" s="6">
        <f t="shared" si="46"/>
        <v>542</v>
      </c>
      <c r="T546" s="6" t="str">
        <f t="shared" si="51"/>
        <v/>
      </c>
      <c r="U546" s="6" t="str">
        <f t="shared" si="50"/>
        <v/>
      </c>
      <c r="W546" s="772" t="str">
        <f t="shared" si="47"/>
        <v/>
      </c>
      <c r="X546" s="772" t="str">
        <f t="shared" si="49"/>
        <v/>
      </c>
    </row>
    <row r="547" spans="19:24">
      <c r="S547" s="6">
        <f t="shared" si="46"/>
        <v>543</v>
      </c>
      <c r="T547" s="6" t="str">
        <f t="shared" si="51"/>
        <v/>
      </c>
      <c r="U547" s="6" t="str">
        <f t="shared" si="50"/>
        <v/>
      </c>
      <c r="W547" s="772" t="str">
        <f t="shared" si="47"/>
        <v/>
      </c>
      <c r="X547" s="772" t="str">
        <f t="shared" si="49"/>
        <v/>
      </c>
    </row>
    <row r="548" spans="19:24">
      <c r="S548" s="6">
        <f t="shared" si="46"/>
        <v>544</v>
      </c>
      <c r="T548" s="6" t="str">
        <f t="shared" si="51"/>
        <v/>
      </c>
      <c r="U548" s="6" t="str">
        <f t="shared" si="50"/>
        <v/>
      </c>
      <c r="W548" s="772" t="str">
        <f t="shared" si="47"/>
        <v/>
      </c>
      <c r="X548" s="772" t="str">
        <f t="shared" si="49"/>
        <v/>
      </c>
    </row>
    <row r="549" spans="19:24">
      <c r="S549" s="6">
        <f t="shared" si="46"/>
        <v>545</v>
      </c>
      <c r="T549" s="6" t="str">
        <f t="shared" si="51"/>
        <v/>
      </c>
      <c r="U549" s="6" t="str">
        <f t="shared" si="50"/>
        <v/>
      </c>
      <c r="W549" s="772" t="str">
        <f t="shared" si="47"/>
        <v/>
      </c>
      <c r="X549" s="772" t="str">
        <f t="shared" si="49"/>
        <v/>
      </c>
    </row>
    <row r="550" spans="19:24">
      <c r="S550" s="6">
        <f t="shared" si="46"/>
        <v>546</v>
      </c>
      <c r="T550" s="6" t="str">
        <f t="shared" si="51"/>
        <v/>
      </c>
      <c r="U550" s="6" t="str">
        <f t="shared" si="50"/>
        <v/>
      </c>
      <c r="W550" s="772" t="str">
        <f t="shared" si="47"/>
        <v/>
      </c>
      <c r="X550" s="772" t="str">
        <f t="shared" si="49"/>
        <v/>
      </c>
    </row>
    <row r="551" spans="19:24">
      <c r="S551" s="6">
        <f t="shared" si="46"/>
        <v>547</v>
      </c>
      <c r="T551" s="6" t="str">
        <f t="shared" si="51"/>
        <v/>
      </c>
      <c r="U551" s="6" t="str">
        <f t="shared" si="50"/>
        <v/>
      </c>
      <c r="W551" s="772" t="str">
        <f t="shared" si="47"/>
        <v/>
      </c>
      <c r="X551" s="772" t="str">
        <f t="shared" si="49"/>
        <v/>
      </c>
    </row>
    <row r="552" spans="19:24">
      <c r="S552" s="6">
        <f t="shared" si="46"/>
        <v>548</v>
      </c>
      <c r="T552" s="6" t="str">
        <f t="shared" si="51"/>
        <v/>
      </c>
      <c r="U552" s="6" t="str">
        <f t="shared" si="50"/>
        <v/>
      </c>
      <c r="W552" s="772" t="str">
        <f t="shared" si="47"/>
        <v/>
      </c>
      <c r="X552" s="772" t="str">
        <f t="shared" si="49"/>
        <v/>
      </c>
    </row>
    <row r="553" spans="19:24">
      <c r="S553" s="6">
        <f t="shared" si="46"/>
        <v>549</v>
      </c>
      <c r="T553" s="6" t="str">
        <f t="shared" si="51"/>
        <v/>
      </c>
      <c r="U553" s="6" t="str">
        <f t="shared" si="50"/>
        <v/>
      </c>
      <c r="W553" s="772" t="str">
        <f t="shared" si="47"/>
        <v/>
      </c>
      <c r="X553" s="772" t="str">
        <f t="shared" si="49"/>
        <v/>
      </c>
    </row>
    <row r="554" spans="19:24">
      <c r="S554" s="6">
        <f t="shared" si="46"/>
        <v>550</v>
      </c>
      <c r="T554" s="6" t="str">
        <f t="shared" si="51"/>
        <v/>
      </c>
      <c r="U554" s="6" t="str">
        <f t="shared" si="50"/>
        <v/>
      </c>
      <c r="W554" s="772" t="str">
        <f t="shared" si="47"/>
        <v/>
      </c>
      <c r="X554" s="772" t="str">
        <f t="shared" si="49"/>
        <v/>
      </c>
    </row>
    <row r="555" spans="19:24">
      <c r="S555" s="6">
        <f t="shared" si="46"/>
        <v>551</v>
      </c>
      <c r="T555" s="6" t="str">
        <f t="shared" si="51"/>
        <v/>
      </c>
      <c r="U555" s="6" t="str">
        <f t="shared" si="50"/>
        <v/>
      </c>
      <c r="W555" s="772" t="str">
        <f t="shared" si="47"/>
        <v/>
      </c>
      <c r="X555" s="772" t="str">
        <f t="shared" si="49"/>
        <v/>
      </c>
    </row>
    <row r="556" spans="19:24">
      <c r="S556" s="6">
        <f t="shared" si="46"/>
        <v>552</v>
      </c>
      <c r="T556" s="6" t="str">
        <f t="shared" si="51"/>
        <v/>
      </c>
      <c r="U556" s="6" t="str">
        <f t="shared" si="50"/>
        <v/>
      </c>
      <c r="W556" s="772" t="str">
        <f t="shared" si="47"/>
        <v/>
      </c>
      <c r="X556" s="772" t="str">
        <f t="shared" si="49"/>
        <v/>
      </c>
    </row>
    <row r="557" spans="19:24">
      <c r="S557" s="6">
        <f t="shared" si="46"/>
        <v>553</v>
      </c>
      <c r="T557" s="6" t="str">
        <f t="shared" si="51"/>
        <v/>
      </c>
      <c r="U557" s="6" t="str">
        <f t="shared" si="50"/>
        <v/>
      </c>
      <c r="W557" s="772" t="str">
        <f t="shared" si="47"/>
        <v/>
      </c>
      <c r="X557" s="772" t="str">
        <f t="shared" si="49"/>
        <v/>
      </c>
    </row>
    <row r="558" spans="19:24">
      <c r="S558" s="6">
        <f t="shared" si="46"/>
        <v>554</v>
      </c>
      <c r="T558" s="6" t="str">
        <f t="shared" si="51"/>
        <v/>
      </c>
      <c r="U558" s="6" t="str">
        <f t="shared" si="50"/>
        <v/>
      </c>
      <c r="W558" s="772" t="str">
        <f t="shared" si="47"/>
        <v/>
      </c>
      <c r="X558" s="772" t="str">
        <f t="shared" si="49"/>
        <v/>
      </c>
    </row>
    <row r="559" spans="19:24">
      <c r="S559" s="6">
        <f t="shared" si="46"/>
        <v>555</v>
      </c>
      <c r="T559" s="6" t="str">
        <f t="shared" si="51"/>
        <v/>
      </c>
      <c r="U559" s="6" t="str">
        <f t="shared" si="50"/>
        <v/>
      </c>
      <c r="W559" s="772" t="str">
        <f t="shared" si="47"/>
        <v/>
      </c>
      <c r="X559" s="772" t="str">
        <f t="shared" si="49"/>
        <v/>
      </c>
    </row>
    <row r="560" spans="19:24">
      <c r="S560" s="6">
        <f t="shared" si="46"/>
        <v>556</v>
      </c>
      <c r="T560" s="6" t="str">
        <f t="shared" si="51"/>
        <v/>
      </c>
      <c r="U560" s="6" t="str">
        <f t="shared" si="50"/>
        <v/>
      </c>
      <c r="W560" s="772" t="str">
        <f t="shared" si="47"/>
        <v/>
      </c>
      <c r="X560" s="772" t="str">
        <f t="shared" si="49"/>
        <v/>
      </c>
    </row>
    <row r="561" spans="19:24">
      <c r="S561" s="6">
        <f t="shared" si="46"/>
        <v>557</v>
      </c>
      <c r="T561" s="6" t="str">
        <f t="shared" si="51"/>
        <v/>
      </c>
      <c r="U561" s="6" t="str">
        <f t="shared" si="50"/>
        <v/>
      </c>
      <c r="W561" s="772" t="str">
        <f t="shared" si="47"/>
        <v/>
      </c>
      <c r="X561" s="772" t="str">
        <f t="shared" si="49"/>
        <v/>
      </c>
    </row>
    <row r="562" spans="19:24">
      <c r="S562" s="6">
        <f t="shared" ref="S562:S625" si="52">S561+1</f>
        <v>558</v>
      </c>
      <c r="T562" s="6" t="str">
        <f t="shared" si="51"/>
        <v/>
      </c>
      <c r="U562" s="6" t="str">
        <f t="shared" si="50"/>
        <v/>
      </c>
      <c r="W562" s="772" t="str">
        <f t="shared" si="47"/>
        <v/>
      </c>
      <c r="X562" s="772" t="str">
        <f t="shared" si="49"/>
        <v/>
      </c>
    </row>
    <row r="563" spans="19:24">
      <c r="S563" s="6">
        <f t="shared" si="52"/>
        <v>559</v>
      </c>
      <c r="T563" s="6" t="str">
        <f t="shared" si="51"/>
        <v/>
      </c>
      <c r="U563" s="6" t="str">
        <f t="shared" si="50"/>
        <v/>
      </c>
      <c r="W563" s="772" t="str">
        <f t="shared" si="47"/>
        <v/>
      </c>
      <c r="X563" s="772" t="str">
        <f t="shared" si="49"/>
        <v/>
      </c>
    </row>
    <row r="564" spans="19:24">
      <c r="S564" s="6">
        <f t="shared" si="52"/>
        <v>560</v>
      </c>
      <c r="T564" s="6" t="str">
        <f t="shared" si="51"/>
        <v/>
      </c>
      <c r="U564" s="6" t="str">
        <f t="shared" si="50"/>
        <v/>
      </c>
      <c r="W564" s="772" t="str">
        <f t="shared" si="47"/>
        <v/>
      </c>
      <c r="X564" s="772" t="str">
        <f t="shared" si="49"/>
        <v/>
      </c>
    </row>
    <row r="565" spans="19:24">
      <c r="S565" s="6">
        <f t="shared" si="52"/>
        <v>561</v>
      </c>
      <c r="T565" s="6" t="str">
        <f t="shared" si="51"/>
        <v/>
      </c>
      <c r="U565" s="6" t="str">
        <f t="shared" si="50"/>
        <v/>
      </c>
      <c r="W565" s="772" t="str">
        <f t="shared" si="47"/>
        <v/>
      </c>
      <c r="X565" s="772" t="str">
        <f t="shared" si="49"/>
        <v/>
      </c>
    </row>
    <row r="566" spans="19:24">
      <c r="S566" s="6">
        <f t="shared" si="52"/>
        <v>562</v>
      </c>
      <c r="T566" s="6" t="str">
        <f t="shared" si="51"/>
        <v/>
      </c>
      <c r="U566" s="6" t="str">
        <f t="shared" si="50"/>
        <v/>
      </c>
      <c r="W566" s="772" t="str">
        <f t="shared" si="47"/>
        <v/>
      </c>
      <c r="X566" s="772" t="str">
        <f t="shared" si="49"/>
        <v/>
      </c>
    </row>
    <row r="567" spans="19:24">
      <c r="S567" s="6">
        <f t="shared" si="52"/>
        <v>563</v>
      </c>
      <c r="T567" s="6" t="str">
        <f t="shared" si="51"/>
        <v/>
      </c>
      <c r="U567" s="6" t="str">
        <f t="shared" si="50"/>
        <v/>
      </c>
      <c r="W567" s="772" t="str">
        <f t="shared" si="47"/>
        <v/>
      </c>
      <c r="X567" s="772" t="str">
        <f t="shared" si="49"/>
        <v/>
      </c>
    </row>
    <row r="568" spans="19:24">
      <c r="S568" s="6">
        <f t="shared" si="52"/>
        <v>564</v>
      </c>
      <c r="T568" s="6" t="str">
        <f t="shared" si="51"/>
        <v/>
      </c>
      <c r="U568" s="6" t="str">
        <f t="shared" si="50"/>
        <v/>
      </c>
      <c r="W568" s="772" t="str">
        <f t="shared" si="47"/>
        <v/>
      </c>
      <c r="X568" s="772" t="str">
        <f t="shared" si="49"/>
        <v/>
      </c>
    </row>
    <row r="569" spans="19:24">
      <c r="S569" s="6">
        <f t="shared" si="52"/>
        <v>565</v>
      </c>
      <c r="T569" s="6" t="str">
        <f t="shared" si="51"/>
        <v/>
      </c>
      <c r="U569" s="6" t="str">
        <f t="shared" si="50"/>
        <v/>
      </c>
      <c r="W569" s="772" t="str">
        <f t="shared" si="47"/>
        <v/>
      </c>
      <c r="X569" s="772" t="str">
        <f t="shared" si="49"/>
        <v/>
      </c>
    </row>
    <row r="570" spans="19:24">
      <c r="S570" s="6">
        <f t="shared" si="52"/>
        <v>566</v>
      </c>
      <c r="T570" s="6" t="str">
        <f t="shared" si="51"/>
        <v/>
      </c>
      <c r="U570" s="6" t="str">
        <f t="shared" si="50"/>
        <v/>
      </c>
      <c r="W570" s="772" t="str">
        <f t="shared" si="47"/>
        <v/>
      </c>
      <c r="X570" s="772" t="str">
        <f t="shared" si="49"/>
        <v/>
      </c>
    </row>
    <row r="571" spans="19:24">
      <c r="S571" s="6">
        <f t="shared" si="52"/>
        <v>567</v>
      </c>
      <c r="T571" s="6" t="str">
        <f t="shared" si="51"/>
        <v/>
      </c>
      <c r="U571" s="6" t="str">
        <f t="shared" si="50"/>
        <v/>
      </c>
      <c r="W571" s="772" t="str">
        <f t="shared" si="47"/>
        <v/>
      </c>
      <c r="X571" s="772" t="str">
        <f t="shared" si="49"/>
        <v/>
      </c>
    </row>
    <row r="572" spans="19:24">
      <c r="S572" s="6">
        <f t="shared" si="52"/>
        <v>568</v>
      </c>
      <c r="T572" s="6" t="str">
        <f t="shared" si="51"/>
        <v/>
      </c>
      <c r="U572" s="6" t="str">
        <f t="shared" si="50"/>
        <v/>
      </c>
      <c r="W572" s="772" t="str">
        <f t="shared" si="47"/>
        <v/>
      </c>
      <c r="X572" s="772" t="str">
        <f t="shared" si="49"/>
        <v/>
      </c>
    </row>
    <row r="573" spans="19:24">
      <c r="S573" s="6">
        <f t="shared" si="52"/>
        <v>569</v>
      </c>
      <c r="T573" s="6" t="str">
        <f t="shared" si="51"/>
        <v/>
      </c>
      <c r="U573" s="6" t="str">
        <f t="shared" si="50"/>
        <v/>
      </c>
      <c r="W573" s="772" t="str">
        <f t="shared" si="47"/>
        <v/>
      </c>
      <c r="X573" s="772" t="str">
        <f t="shared" si="49"/>
        <v/>
      </c>
    </row>
    <row r="574" spans="19:24">
      <c r="S574" s="6">
        <f t="shared" si="52"/>
        <v>570</v>
      </c>
      <c r="T574" s="6" t="str">
        <f t="shared" si="51"/>
        <v/>
      </c>
      <c r="U574" s="6" t="str">
        <f t="shared" si="50"/>
        <v/>
      </c>
      <c r="W574" s="772" t="str">
        <f t="shared" si="47"/>
        <v/>
      </c>
      <c r="X574" s="772" t="str">
        <f t="shared" si="49"/>
        <v/>
      </c>
    </row>
    <row r="575" spans="19:24">
      <c r="S575" s="6">
        <f t="shared" si="52"/>
        <v>571</v>
      </c>
      <c r="T575" s="6" t="str">
        <f t="shared" si="51"/>
        <v/>
      </c>
      <c r="U575" s="6" t="str">
        <f t="shared" si="50"/>
        <v/>
      </c>
      <c r="W575" s="772" t="str">
        <f t="shared" si="47"/>
        <v/>
      </c>
      <c r="X575" s="772" t="str">
        <f t="shared" si="49"/>
        <v/>
      </c>
    </row>
    <row r="576" spans="19:24">
      <c r="S576" s="6">
        <f t="shared" si="52"/>
        <v>572</v>
      </c>
      <c r="T576" s="6" t="str">
        <f t="shared" si="51"/>
        <v/>
      </c>
      <c r="U576" s="6" t="str">
        <f t="shared" si="50"/>
        <v/>
      </c>
      <c r="W576" s="772" t="str">
        <f t="shared" si="47"/>
        <v/>
      </c>
      <c r="X576" s="772" t="str">
        <f t="shared" si="49"/>
        <v/>
      </c>
    </row>
    <row r="577" spans="19:24">
      <c r="S577" s="6">
        <f t="shared" si="52"/>
        <v>573</v>
      </c>
      <c r="T577" s="6" t="str">
        <f t="shared" si="51"/>
        <v/>
      </c>
      <c r="U577" s="6" t="str">
        <f t="shared" si="50"/>
        <v/>
      </c>
      <c r="W577" s="772" t="str">
        <f t="shared" si="47"/>
        <v/>
      </c>
      <c r="X577" s="772" t="str">
        <f t="shared" si="49"/>
        <v/>
      </c>
    </row>
    <row r="578" spans="19:24">
      <c r="S578" s="6">
        <f t="shared" si="52"/>
        <v>574</v>
      </c>
      <c r="T578" s="6" t="str">
        <f t="shared" si="51"/>
        <v/>
      </c>
      <c r="U578" s="6" t="str">
        <f t="shared" si="50"/>
        <v/>
      </c>
      <c r="W578" s="772" t="str">
        <f t="shared" si="47"/>
        <v/>
      </c>
      <c r="X578" s="772" t="str">
        <f t="shared" si="49"/>
        <v/>
      </c>
    </row>
    <row r="579" spans="19:24">
      <c r="S579" s="6">
        <f t="shared" si="52"/>
        <v>575</v>
      </c>
      <c r="T579" s="6" t="str">
        <f t="shared" si="51"/>
        <v/>
      </c>
      <c r="U579" s="6" t="str">
        <f t="shared" si="50"/>
        <v/>
      </c>
      <c r="W579" s="772" t="str">
        <f t="shared" si="47"/>
        <v/>
      </c>
      <c r="X579" s="772" t="str">
        <f t="shared" si="49"/>
        <v/>
      </c>
    </row>
    <row r="580" spans="19:24">
      <c r="S580" s="6">
        <f t="shared" si="52"/>
        <v>576</v>
      </c>
      <c r="T580" s="6" t="str">
        <f t="shared" si="51"/>
        <v/>
      </c>
      <c r="U580" s="6" t="str">
        <f t="shared" si="50"/>
        <v/>
      </c>
      <c r="W580" s="772" t="str">
        <f t="shared" si="47"/>
        <v/>
      </c>
      <c r="X580" s="772" t="str">
        <f t="shared" si="49"/>
        <v/>
      </c>
    </row>
    <row r="581" spans="19:24">
      <c r="S581" s="6">
        <f t="shared" si="52"/>
        <v>577</v>
      </c>
      <c r="T581" s="6" t="str">
        <f t="shared" si="51"/>
        <v/>
      </c>
      <c r="U581" s="6" t="str">
        <f t="shared" si="50"/>
        <v/>
      </c>
      <c r="W581" s="772" t="str">
        <f t="shared" si="47"/>
        <v/>
      </c>
      <c r="X581" s="772" t="str">
        <f t="shared" si="49"/>
        <v/>
      </c>
    </row>
    <row r="582" spans="19:24">
      <c r="S582" s="6">
        <f t="shared" si="52"/>
        <v>578</v>
      </c>
      <c r="T582" s="6" t="str">
        <f t="shared" si="51"/>
        <v/>
      </c>
      <c r="U582" s="6" t="str">
        <f t="shared" si="50"/>
        <v/>
      </c>
      <c r="W582" s="772" t="str">
        <f t="shared" ref="W582:W645" si="53">IF(ISERROR(SMALL($T$5:$T$754,S582)),"",SMALL($T$5:$T$754,S582))</f>
        <v/>
      </c>
      <c r="X582" s="772" t="str">
        <f t="shared" si="49"/>
        <v/>
      </c>
    </row>
    <row r="583" spans="19:24">
      <c r="S583" s="6">
        <f t="shared" si="52"/>
        <v>579</v>
      </c>
      <c r="T583" s="6" t="str">
        <f t="shared" si="51"/>
        <v/>
      </c>
      <c r="U583" s="6" t="str">
        <f t="shared" si="50"/>
        <v/>
      </c>
      <c r="W583" s="772" t="str">
        <f t="shared" si="53"/>
        <v/>
      </c>
      <c r="X583" s="772" t="str">
        <f t="shared" si="49"/>
        <v/>
      </c>
    </row>
    <row r="584" spans="19:24">
      <c r="S584" s="6">
        <f t="shared" si="52"/>
        <v>580</v>
      </c>
      <c r="T584" s="6" t="str">
        <f t="shared" si="51"/>
        <v/>
      </c>
      <c r="U584" s="6" t="str">
        <f t="shared" si="50"/>
        <v/>
      </c>
      <c r="W584" s="772" t="str">
        <f t="shared" si="53"/>
        <v/>
      </c>
      <c r="X584" s="772" t="str">
        <f t="shared" si="49"/>
        <v/>
      </c>
    </row>
    <row r="585" spans="19:24">
      <c r="S585" s="6">
        <f t="shared" si="52"/>
        <v>581</v>
      </c>
      <c r="T585" s="6" t="str">
        <f t="shared" si="51"/>
        <v/>
      </c>
      <c r="U585" s="6" t="str">
        <f t="shared" si="50"/>
        <v/>
      </c>
      <c r="W585" s="772" t="str">
        <f t="shared" si="53"/>
        <v/>
      </c>
      <c r="X585" s="772" t="str">
        <f t="shared" si="49"/>
        <v/>
      </c>
    </row>
    <row r="586" spans="19:24">
      <c r="S586" s="6">
        <f t="shared" si="52"/>
        <v>582</v>
      </c>
      <c r="T586" s="6" t="str">
        <f t="shared" si="51"/>
        <v/>
      </c>
      <c r="U586" s="6" t="str">
        <f t="shared" si="50"/>
        <v/>
      </c>
      <c r="W586" s="772" t="str">
        <f t="shared" si="53"/>
        <v/>
      </c>
      <c r="X586" s="772" t="str">
        <f t="shared" si="49"/>
        <v/>
      </c>
    </row>
    <row r="587" spans="19:24">
      <c r="S587" s="6">
        <f t="shared" si="52"/>
        <v>583</v>
      </c>
      <c r="T587" s="6" t="str">
        <f t="shared" si="51"/>
        <v/>
      </c>
      <c r="U587" s="6" t="str">
        <f t="shared" si="50"/>
        <v/>
      </c>
      <c r="W587" s="772" t="str">
        <f t="shared" si="53"/>
        <v/>
      </c>
      <c r="X587" s="772" t="str">
        <f t="shared" si="49"/>
        <v/>
      </c>
    </row>
    <row r="588" spans="19:24">
      <c r="S588" s="6">
        <f t="shared" si="52"/>
        <v>584</v>
      </c>
      <c r="T588" s="6" t="str">
        <f t="shared" si="51"/>
        <v/>
      </c>
      <c r="U588" s="6" t="str">
        <f t="shared" si="50"/>
        <v/>
      </c>
      <c r="W588" s="772" t="str">
        <f t="shared" si="53"/>
        <v/>
      </c>
      <c r="X588" s="772" t="str">
        <f t="shared" si="49"/>
        <v/>
      </c>
    </row>
    <row r="589" spans="19:24">
      <c r="S589" s="6">
        <f t="shared" si="52"/>
        <v>585</v>
      </c>
      <c r="T589" s="6" t="str">
        <f t="shared" si="51"/>
        <v/>
      </c>
      <c r="U589" s="6" t="str">
        <f t="shared" si="50"/>
        <v/>
      </c>
      <c r="W589" s="772" t="str">
        <f t="shared" si="53"/>
        <v/>
      </c>
      <c r="X589" s="772" t="str">
        <f t="shared" si="49"/>
        <v/>
      </c>
    </row>
    <row r="590" spans="19:24">
      <c r="S590" s="6">
        <f t="shared" si="52"/>
        <v>586</v>
      </c>
      <c r="T590" s="6" t="str">
        <f t="shared" si="51"/>
        <v/>
      </c>
      <c r="U590" s="6" t="str">
        <f t="shared" si="50"/>
        <v/>
      </c>
      <c r="W590" s="772" t="str">
        <f t="shared" si="53"/>
        <v/>
      </c>
      <c r="X590" s="772" t="str">
        <f t="shared" ref="X590:X653" si="54">VLOOKUP(W590,$T$5:$U$754,2,FALSE)</f>
        <v/>
      </c>
    </row>
    <row r="591" spans="19:24">
      <c r="S591" s="6">
        <f t="shared" si="52"/>
        <v>587</v>
      </c>
      <c r="T591" s="6" t="str">
        <f t="shared" si="51"/>
        <v/>
      </c>
      <c r="U591" s="6" t="str">
        <f t="shared" si="50"/>
        <v/>
      </c>
      <c r="W591" s="772" t="str">
        <f t="shared" si="53"/>
        <v/>
      </c>
      <c r="X591" s="772" t="str">
        <f t="shared" si="54"/>
        <v/>
      </c>
    </row>
    <row r="592" spans="19:24">
      <c r="S592" s="6">
        <f t="shared" si="52"/>
        <v>588</v>
      </c>
      <c r="T592" s="6" t="str">
        <f t="shared" si="51"/>
        <v/>
      </c>
      <c r="U592" s="6" t="str">
        <f t="shared" si="50"/>
        <v/>
      </c>
      <c r="W592" s="772" t="str">
        <f t="shared" si="53"/>
        <v/>
      </c>
      <c r="X592" s="772" t="str">
        <f t="shared" si="54"/>
        <v/>
      </c>
    </row>
    <row r="593" spans="19:24">
      <c r="S593" s="6">
        <f t="shared" si="52"/>
        <v>589</v>
      </c>
      <c r="T593" s="6" t="str">
        <f t="shared" si="51"/>
        <v/>
      </c>
      <c r="U593" s="6" t="str">
        <f t="shared" si="50"/>
        <v/>
      </c>
      <c r="W593" s="772" t="str">
        <f t="shared" si="53"/>
        <v/>
      </c>
      <c r="X593" s="772" t="str">
        <f t="shared" si="54"/>
        <v/>
      </c>
    </row>
    <row r="594" spans="19:24">
      <c r="S594" s="6">
        <f t="shared" si="52"/>
        <v>590</v>
      </c>
      <c r="T594" s="6" t="str">
        <f t="shared" si="51"/>
        <v/>
      </c>
      <c r="U594" s="6" t="str">
        <f t="shared" si="50"/>
        <v/>
      </c>
      <c r="W594" s="772" t="str">
        <f t="shared" si="53"/>
        <v/>
      </c>
      <c r="X594" s="772" t="str">
        <f t="shared" si="54"/>
        <v/>
      </c>
    </row>
    <row r="595" spans="19:24">
      <c r="S595" s="6">
        <f t="shared" si="52"/>
        <v>591</v>
      </c>
      <c r="T595" s="6" t="str">
        <f t="shared" si="51"/>
        <v/>
      </c>
      <c r="U595" s="6" t="str">
        <f t="shared" si="51"/>
        <v/>
      </c>
      <c r="W595" s="772" t="str">
        <f t="shared" si="53"/>
        <v/>
      </c>
      <c r="X595" s="772" t="str">
        <f t="shared" si="54"/>
        <v/>
      </c>
    </row>
    <row r="596" spans="19:24">
      <c r="S596" s="6">
        <f t="shared" si="52"/>
        <v>592</v>
      </c>
      <c r="T596" s="6" t="str">
        <f t="shared" ref="T596:U604" si="55">BC71</f>
        <v/>
      </c>
      <c r="U596" s="6" t="str">
        <f t="shared" si="55"/>
        <v/>
      </c>
      <c r="W596" s="772" t="str">
        <f t="shared" si="53"/>
        <v/>
      </c>
      <c r="X596" s="772" t="str">
        <f t="shared" si="54"/>
        <v/>
      </c>
    </row>
    <row r="597" spans="19:24">
      <c r="S597" s="6">
        <f t="shared" si="52"/>
        <v>593</v>
      </c>
      <c r="T597" s="6" t="str">
        <f t="shared" si="55"/>
        <v/>
      </c>
      <c r="U597" s="6" t="str">
        <f t="shared" si="55"/>
        <v/>
      </c>
      <c r="W597" s="772" t="str">
        <f t="shared" si="53"/>
        <v/>
      </c>
      <c r="X597" s="772" t="str">
        <f t="shared" si="54"/>
        <v/>
      </c>
    </row>
    <row r="598" spans="19:24">
      <c r="S598" s="6">
        <f t="shared" si="52"/>
        <v>594</v>
      </c>
      <c r="T598" s="6" t="str">
        <f t="shared" si="55"/>
        <v/>
      </c>
      <c r="U598" s="6" t="str">
        <f t="shared" si="55"/>
        <v/>
      </c>
      <c r="W598" s="772" t="str">
        <f t="shared" si="53"/>
        <v/>
      </c>
      <c r="X598" s="772" t="str">
        <f t="shared" si="54"/>
        <v/>
      </c>
    </row>
    <row r="599" spans="19:24">
      <c r="S599" s="6">
        <f t="shared" si="52"/>
        <v>595</v>
      </c>
      <c r="T599" s="6" t="str">
        <f t="shared" si="55"/>
        <v/>
      </c>
      <c r="U599" s="6" t="str">
        <f t="shared" si="55"/>
        <v/>
      </c>
      <c r="W599" s="772" t="str">
        <f t="shared" si="53"/>
        <v/>
      </c>
      <c r="X599" s="772" t="str">
        <f t="shared" si="54"/>
        <v/>
      </c>
    </row>
    <row r="600" spans="19:24">
      <c r="S600" s="6">
        <f t="shared" si="52"/>
        <v>596</v>
      </c>
      <c r="T600" s="6" t="str">
        <f t="shared" si="55"/>
        <v/>
      </c>
      <c r="U600" s="6" t="str">
        <f t="shared" si="55"/>
        <v/>
      </c>
      <c r="W600" s="772" t="str">
        <f t="shared" si="53"/>
        <v/>
      </c>
      <c r="X600" s="772" t="str">
        <f t="shared" si="54"/>
        <v/>
      </c>
    </row>
    <row r="601" spans="19:24">
      <c r="S601" s="6">
        <f t="shared" si="52"/>
        <v>597</v>
      </c>
      <c r="T601" s="6" t="str">
        <f t="shared" si="55"/>
        <v/>
      </c>
      <c r="U601" s="6" t="str">
        <f t="shared" si="55"/>
        <v/>
      </c>
      <c r="W601" s="772" t="str">
        <f t="shared" si="53"/>
        <v/>
      </c>
      <c r="X601" s="772" t="str">
        <f t="shared" si="54"/>
        <v/>
      </c>
    </row>
    <row r="602" spans="19:24">
      <c r="S602" s="6">
        <f t="shared" si="52"/>
        <v>598</v>
      </c>
      <c r="T602" s="6" t="str">
        <f t="shared" si="55"/>
        <v/>
      </c>
      <c r="U602" s="6" t="str">
        <f t="shared" si="55"/>
        <v/>
      </c>
      <c r="W602" s="772" t="str">
        <f t="shared" si="53"/>
        <v/>
      </c>
      <c r="X602" s="772" t="str">
        <f t="shared" si="54"/>
        <v/>
      </c>
    </row>
    <row r="603" spans="19:24">
      <c r="S603" s="6">
        <f t="shared" si="52"/>
        <v>599</v>
      </c>
      <c r="T603" s="6" t="str">
        <f t="shared" si="55"/>
        <v/>
      </c>
      <c r="U603" s="6" t="str">
        <f t="shared" si="55"/>
        <v/>
      </c>
      <c r="W603" s="772" t="str">
        <f t="shared" si="53"/>
        <v/>
      </c>
      <c r="X603" s="772" t="str">
        <f t="shared" si="54"/>
        <v/>
      </c>
    </row>
    <row r="604" spans="19:24">
      <c r="S604" s="6">
        <f t="shared" si="52"/>
        <v>600</v>
      </c>
      <c r="T604" s="6" t="str">
        <f t="shared" si="55"/>
        <v/>
      </c>
      <c r="U604" s="6" t="str">
        <f t="shared" si="55"/>
        <v/>
      </c>
      <c r="W604" s="772" t="str">
        <f t="shared" si="53"/>
        <v/>
      </c>
      <c r="X604" s="772" t="str">
        <f t="shared" si="54"/>
        <v/>
      </c>
    </row>
    <row r="605" spans="19:24">
      <c r="S605" s="6">
        <f t="shared" si="52"/>
        <v>601</v>
      </c>
      <c r="T605" s="6" t="str">
        <f>BG5</f>
        <v/>
      </c>
      <c r="U605" s="6" t="str">
        <f>BH5</f>
        <v/>
      </c>
      <c r="W605" s="772" t="str">
        <f t="shared" si="53"/>
        <v/>
      </c>
      <c r="X605" s="772" t="str">
        <f t="shared" si="54"/>
        <v/>
      </c>
    </row>
    <row r="606" spans="19:24">
      <c r="S606" s="6">
        <f t="shared" si="52"/>
        <v>602</v>
      </c>
      <c r="T606" s="6" t="str">
        <f t="shared" ref="T606:U669" si="56">BG6</f>
        <v/>
      </c>
      <c r="U606" s="6" t="str">
        <f t="shared" si="56"/>
        <v/>
      </c>
      <c r="W606" s="772" t="str">
        <f t="shared" si="53"/>
        <v/>
      </c>
      <c r="X606" s="772" t="str">
        <f t="shared" si="54"/>
        <v/>
      </c>
    </row>
    <row r="607" spans="19:24">
      <c r="S607" s="6">
        <f t="shared" si="52"/>
        <v>603</v>
      </c>
      <c r="T607" s="6" t="str">
        <f t="shared" si="56"/>
        <v/>
      </c>
      <c r="U607" s="6" t="str">
        <f t="shared" si="56"/>
        <v/>
      </c>
      <c r="W607" s="772" t="str">
        <f t="shared" si="53"/>
        <v/>
      </c>
      <c r="X607" s="772" t="str">
        <f t="shared" si="54"/>
        <v/>
      </c>
    </row>
    <row r="608" spans="19:24">
      <c r="S608" s="6">
        <f t="shared" si="52"/>
        <v>604</v>
      </c>
      <c r="T608" s="6" t="str">
        <f t="shared" si="56"/>
        <v/>
      </c>
      <c r="U608" s="6" t="str">
        <f t="shared" si="56"/>
        <v/>
      </c>
      <c r="W608" s="772" t="str">
        <f t="shared" si="53"/>
        <v/>
      </c>
      <c r="X608" s="772" t="str">
        <f t="shared" si="54"/>
        <v/>
      </c>
    </row>
    <row r="609" spans="19:24">
      <c r="S609" s="6">
        <f t="shared" si="52"/>
        <v>605</v>
      </c>
      <c r="T609" s="6" t="str">
        <f t="shared" si="56"/>
        <v/>
      </c>
      <c r="U609" s="6" t="str">
        <f t="shared" si="56"/>
        <v/>
      </c>
      <c r="W609" s="772" t="str">
        <f t="shared" si="53"/>
        <v/>
      </c>
      <c r="X609" s="772" t="str">
        <f t="shared" si="54"/>
        <v/>
      </c>
    </row>
    <row r="610" spans="19:24">
      <c r="S610" s="6">
        <f t="shared" si="52"/>
        <v>606</v>
      </c>
      <c r="T610" s="6" t="str">
        <f t="shared" si="56"/>
        <v/>
      </c>
      <c r="U610" s="6" t="str">
        <f t="shared" si="56"/>
        <v/>
      </c>
      <c r="W610" s="772" t="str">
        <f t="shared" si="53"/>
        <v/>
      </c>
      <c r="X610" s="772" t="str">
        <f t="shared" si="54"/>
        <v/>
      </c>
    </row>
    <row r="611" spans="19:24">
      <c r="S611" s="6">
        <f t="shared" si="52"/>
        <v>607</v>
      </c>
      <c r="T611" s="6" t="str">
        <f t="shared" si="56"/>
        <v/>
      </c>
      <c r="U611" s="6" t="str">
        <f t="shared" si="56"/>
        <v/>
      </c>
      <c r="W611" s="772" t="str">
        <f t="shared" si="53"/>
        <v/>
      </c>
      <c r="X611" s="772" t="str">
        <f t="shared" si="54"/>
        <v/>
      </c>
    </row>
    <row r="612" spans="19:24">
      <c r="S612" s="6">
        <f t="shared" si="52"/>
        <v>608</v>
      </c>
      <c r="T612" s="6" t="str">
        <f t="shared" si="56"/>
        <v/>
      </c>
      <c r="U612" s="6" t="str">
        <f t="shared" si="56"/>
        <v/>
      </c>
      <c r="W612" s="772" t="str">
        <f t="shared" si="53"/>
        <v/>
      </c>
      <c r="X612" s="772" t="str">
        <f t="shared" si="54"/>
        <v/>
      </c>
    </row>
    <row r="613" spans="19:24">
      <c r="S613" s="6">
        <f t="shared" si="52"/>
        <v>609</v>
      </c>
      <c r="T613" s="6" t="str">
        <f t="shared" si="56"/>
        <v/>
      </c>
      <c r="U613" s="6" t="str">
        <f t="shared" si="56"/>
        <v/>
      </c>
      <c r="W613" s="772" t="str">
        <f t="shared" si="53"/>
        <v/>
      </c>
      <c r="X613" s="772" t="str">
        <f t="shared" si="54"/>
        <v/>
      </c>
    </row>
    <row r="614" spans="19:24">
      <c r="S614" s="6">
        <f t="shared" si="52"/>
        <v>610</v>
      </c>
      <c r="T614" s="6" t="str">
        <f t="shared" si="56"/>
        <v/>
      </c>
      <c r="U614" s="6" t="str">
        <f t="shared" si="56"/>
        <v/>
      </c>
      <c r="W614" s="772" t="str">
        <f t="shared" si="53"/>
        <v/>
      </c>
      <c r="X614" s="772" t="str">
        <f t="shared" si="54"/>
        <v/>
      </c>
    </row>
    <row r="615" spans="19:24">
      <c r="S615" s="6">
        <f t="shared" si="52"/>
        <v>611</v>
      </c>
      <c r="T615" s="6" t="str">
        <f t="shared" si="56"/>
        <v/>
      </c>
      <c r="U615" s="6" t="str">
        <f t="shared" si="56"/>
        <v/>
      </c>
      <c r="W615" s="772" t="str">
        <f t="shared" si="53"/>
        <v/>
      </c>
      <c r="X615" s="772" t="str">
        <f t="shared" si="54"/>
        <v/>
      </c>
    </row>
    <row r="616" spans="19:24">
      <c r="S616" s="6">
        <f t="shared" si="52"/>
        <v>612</v>
      </c>
      <c r="T616" s="6" t="str">
        <f t="shared" si="56"/>
        <v/>
      </c>
      <c r="U616" s="6" t="str">
        <f t="shared" si="56"/>
        <v/>
      </c>
      <c r="W616" s="772" t="str">
        <f t="shared" si="53"/>
        <v/>
      </c>
      <c r="X616" s="772" t="str">
        <f t="shared" si="54"/>
        <v/>
      </c>
    </row>
    <row r="617" spans="19:24">
      <c r="S617" s="6">
        <f t="shared" si="52"/>
        <v>613</v>
      </c>
      <c r="T617" s="6" t="str">
        <f t="shared" si="56"/>
        <v/>
      </c>
      <c r="U617" s="6" t="str">
        <f t="shared" si="56"/>
        <v/>
      </c>
      <c r="W617" s="772" t="str">
        <f t="shared" si="53"/>
        <v/>
      </c>
      <c r="X617" s="772" t="str">
        <f t="shared" si="54"/>
        <v/>
      </c>
    </row>
    <row r="618" spans="19:24">
      <c r="S618" s="6">
        <f t="shared" si="52"/>
        <v>614</v>
      </c>
      <c r="T618" s="6" t="str">
        <f t="shared" si="56"/>
        <v/>
      </c>
      <c r="U618" s="6" t="str">
        <f t="shared" si="56"/>
        <v/>
      </c>
      <c r="W618" s="772" t="str">
        <f t="shared" si="53"/>
        <v/>
      </c>
      <c r="X618" s="772" t="str">
        <f t="shared" si="54"/>
        <v/>
      </c>
    </row>
    <row r="619" spans="19:24">
      <c r="S619" s="6">
        <f t="shared" si="52"/>
        <v>615</v>
      </c>
      <c r="T619" s="6" t="str">
        <f t="shared" si="56"/>
        <v/>
      </c>
      <c r="U619" s="6" t="str">
        <f t="shared" si="56"/>
        <v/>
      </c>
      <c r="W619" s="772" t="str">
        <f t="shared" si="53"/>
        <v/>
      </c>
      <c r="X619" s="772" t="str">
        <f t="shared" si="54"/>
        <v/>
      </c>
    </row>
    <row r="620" spans="19:24">
      <c r="S620" s="6">
        <f t="shared" si="52"/>
        <v>616</v>
      </c>
      <c r="T620" s="6" t="str">
        <f t="shared" si="56"/>
        <v/>
      </c>
      <c r="U620" s="6" t="str">
        <f t="shared" si="56"/>
        <v/>
      </c>
      <c r="W620" s="772" t="str">
        <f t="shared" si="53"/>
        <v/>
      </c>
      <c r="X620" s="772" t="str">
        <f t="shared" si="54"/>
        <v/>
      </c>
    </row>
    <row r="621" spans="19:24">
      <c r="S621" s="6">
        <f t="shared" si="52"/>
        <v>617</v>
      </c>
      <c r="T621" s="6" t="str">
        <f t="shared" si="56"/>
        <v/>
      </c>
      <c r="U621" s="6" t="str">
        <f t="shared" si="56"/>
        <v/>
      </c>
      <c r="W621" s="772" t="str">
        <f t="shared" si="53"/>
        <v/>
      </c>
      <c r="X621" s="772" t="str">
        <f t="shared" si="54"/>
        <v/>
      </c>
    </row>
    <row r="622" spans="19:24">
      <c r="S622" s="6">
        <f t="shared" si="52"/>
        <v>618</v>
      </c>
      <c r="T622" s="6" t="str">
        <f t="shared" si="56"/>
        <v/>
      </c>
      <c r="U622" s="6" t="str">
        <f t="shared" si="56"/>
        <v/>
      </c>
      <c r="W622" s="772" t="str">
        <f t="shared" si="53"/>
        <v/>
      </c>
      <c r="X622" s="772" t="str">
        <f t="shared" si="54"/>
        <v/>
      </c>
    </row>
    <row r="623" spans="19:24">
      <c r="S623" s="6">
        <f t="shared" si="52"/>
        <v>619</v>
      </c>
      <c r="T623" s="6" t="str">
        <f t="shared" si="56"/>
        <v/>
      </c>
      <c r="U623" s="6" t="str">
        <f t="shared" si="56"/>
        <v/>
      </c>
      <c r="W623" s="772" t="str">
        <f t="shared" si="53"/>
        <v/>
      </c>
      <c r="X623" s="772" t="str">
        <f t="shared" si="54"/>
        <v/>
      </c>
    </row>
    <row r="624" spans="19:24">
      <c r="S624" s="6">
        <f t="shared" si="52"/>
        <v>620</v>
      </c>
      <c r="T624" s="6" t="str">
        <f t="shared" si="56"/>
        <v/>
      </c>
      <c r="U624" s="6" t="str">
        <f t="shared" si="56"/>
        <v/>
      </c>
      <c r="W624" s="772" t="str">
        <f t="shared" si="53"/>
        <v/>
      </c>
      <c r="X624" s="772" t="str">
        <f t="shared" si="54"/>
        <v/>
      </c>
    </row>
    <row r="625" spans="19:24">
      <c r="S625" s="6">
        <f t="shared" si="52"/>
        <v>621</v>
      </c>
      <c r="T625" s="6" t="str">
        <f t="shared" si="56"/>
        <v/>
      </c>
      <c r="U625" s="6" t="str">
        <f t="shared" si="56"/>
        <v/>
      </c>
      <c r="W625" s="772" t="str">
        <f t="shared" si="53"/>
        <v/>
      </c>
      <c r="X625" s="772" t="str">
        <f t="shared" si="54"/>
        <v/>
      </c>
    </row>
    <row r="626" spans="19:24">
      <c r="S626" s="6">
        <f t="shared" ref="S626:S689" si="57">S625+1</f>
        <v>622</v>
      </c>
      <c r="T626" s="6" t="str">
        <f t="shared" si="56"/>
        <v/>
      </c>
      <c r="U626" s="6" t="str">
        <f t="shared" si="56"/>
        <v/>
      </c>
      <c r="W626" s="772" t="str">
        <f t="shared" si="53"/>
        <v/>
      </c>
      <c r="X626" s="772" t="str">
        <f t="shared" si="54"/>
        <v/>
      </c>
    </row>
    <row r="627" spans="19:24">
      <c r="S627" s="6">
        <f t="shared" si="57"/>
        <v>623</v>
      </c>
      <c r="T627" s="6" t="str">
        <f t="shared" si="56"/>
        <v/>
      </c>
      <c r="U627" s="6" t="str">
        <f t="shared" si="56"/>
        <v/>
      </c>
      <c r="W627" s="772" t="str">
        <f t="shared" si="53"/>
        <v/>
      </c>
      <c r="X627" s="772" t="str">
        <f t="shared" si="54"/>
        <v/>
      </c>
    </row>
    <row r="628" spans="19:24">
      <c r="S628" s="6">
        <f t="shared" si="57"/>
        <v>624</v>
      </c>
      <c r="T628" s="6" t="str">
        <f t="shared" si="56"/>
        <v/>
      </c>
      <c r="U628" s="6" t="str">
        <f t="shared" si="56"/>
        <v/>
      </c>
      <c r="W628" s="772" t="str">
        <f t="shared" si="53"/>
        <v/>
      </c>
      <c r="X628" s="772" t="str">
        <f t="shared" si="54"/>
        <v/>
      </c>
    </row>
    <row r="629" spans="19:24">
      <c r="S629" s="6">
        <f t="shared" si="57"/>
        <v>625</v>
      </c>
      <c r="T629" s="6" t="str">
        <f t="shared" si="56"/>
        <v/>
      </c>
      <c r="U629" s="6" t="str">
        <f t="shared" si="56"/>
        <v/>
      </c>
      <c r="W629" s="772" t="str">
        <f t="shared" si="53"/>
        <v/>
      </c>
      <c r="X629" s="772" t="str">
        <f t="shared" si="54"/>
        <v/>
      </c>
    </row>
    <row r="630" spans="19:24">
      <c r="S630" s="6">
        <f t="shared" si="57"/>
        <v>626</v>
      </c>
      <c r="T630" s="6" t="str">
        <f t="shared" si="56"/>
        <v/>
      </c>
      <c r="U630" s="6" t="str">
        <f t="shared" si="56"/>
        <v/>
      </c>
      <c r="W630" s="772" t="str">
        <f t="shared" si="53"/>
        <v/>
      </c>
      <c r="X630" s="772" t="str">
        <f t="shared" si="54"/>
        <v/>
      </c>
    </row>
    <row r="631" spans="19:24">
      <c r="S631" s="6">
        <f t="shared" si="57"/>
        <v>627</v>
      </c>
      <c r="T631" s="6" t="str">
        <f t="shared" si="56"/>
        <v/>
      </c>
      <c r="U631" s="6" t="str">
        <f t="shared" si="56"/>
        <v/>
      </c>
      <c r="W631" s="772" t="str">
        <f t="shared" si="53"/>
        <v/>
      </c>
      <c r="X631" s="772" t="str">
        <f t="shared" si="54"/>
        <v/>
      </c>
    </row>
    <row r="632" spans="19:24">
      <c r="S632" s="6">
        <f t="shared" si="57"/>
        <v>628</v>
      </c>
      <c r="T632" s="6" t="str">
        <f t="shared" si="56"/>
        <v/>
      </c>
      <c r="U632" s="6" t="str">
        <f t="shared" si="56"/>
        <v/>
      </c>
      <c r="W632" s="772" t="str">
        <f t="shared" si="53"/>
        <v/>
      </c>
      <c r="X632" s="772" t="str">
        <f t="shared" si="54"/>
        <v/>
      </c>
    </row>
    <row r="633" spans="19:24">
      <c r="S633" s="6">
        <f t="shared" si="57"/>
        <v>629</v>
      </c>
      <c r="T633" s="6" t="str">
        <f t="shared" si="56"/>
        <v/>
      </c>
      <c r="U633" s="6" t="str">
        <f t="shared" si="56"/>
        <v/>
      </c>
      <c r="W633" s="772" t="str">
        <f t="shared" si="53"/>
        <v/>
      </c>
      <c r="X633" s="772" t="str">
        <f t="shared" si="54"/>
        <v/>
      </c>
    </row>
    <row r="634" spans="19:24">
      <c r="S634" s="6">
        <f t="shared" si="57"/>
        <v>630</v>
      </c>
      <c r="T634" s="6" t="str">
        <f t="shared" si="56"/>
        <v/>
      </c>
      <c r="U634" s="6" t="str">
        <f t="shared" si="56"/>
        <v/>
      </c>
      <c r="W634" s="772" t="str">
        <f t="shared" si="53"/>
        <v/>
      </c>
      <c r="X634" s="772" t="str">
        <f t="shared" si="54"/>
        <v/>
      </c>
    </row>
    <row r="635" spans="19:24">
      <c r="S635" s="6">
        <f t="shared" si="57"/>
        <v>631</v>
      </c>
      <c r="T635" s="6" t="str">
        <f t="shared" si="56"/>
        <v/>
      </c>
      <c r="U635" s="6" t="str">
        <f t="shared" si="56"/>
        <v/>
      </c>
      <c r="W635" s="772" t="str">
        <f t="shared" si="53"/>
        <v/>
      </c>
      <c r="X635" s="772" t="str">
        <f t="shared" si="54"/>
        <v/>
      </c>
    </row>
    <row r="636" spans="19:24">
      <c r="S636" s="6">
        <f t="shared" si="57"/>
        <v>632</v>
      </c>
      <c r="T636" s="6" t="str">
        <f t="shared" si="56"/>
        <v/>
      </c>
      <c r="U636" s="6" t="str">
        <f t="shared" si="56"/>
        <v/>
      </c>
      <c r="W636" s="772" t="str">
        <f t="shared" si="53"/>
        <v/>
      </c>
      <c r="X636" s="772" t="str">
        <f t="shared" si="54"/>
        <v/>
      </c>
    </row>
    <row r="637" spans="19:24">
      <c r="S637" s="6">
        <f t="shared" si="57"/>
        <v>633</v>
      </c>
      <c r="T637" s="6" t="str">
        <f t="shared" si="56"/>
        <v/>
      </c>
      <c r="U637" s="6" t="str">
        <f t="shared" si="56"/>
        <v/>
      </c>
      <c r="W637" s="772" t="str">
        <f t="shared" si="53"/>
        <v/>
      </c>
      <c r="X637" s="772" t="str">
        <f t="shared" si="54"/>
        <v/>
      </c>
    </row>
    <row r="638" spans="19:24">
      <c r="S638" s="6">
        <f t="shared" si="57"/>
        <v>634</v>
      </c>
      <c r="T638" s="6" t="str">
        <f t="shared" si="56"/>
        <v/>
      </c>
      <c r="U638" s="6" t="str">
        <f t="shared" si="56"/>
        <v/>
      </c>
      <c r="W638" s="772" t="str">
        <f t="shared" si="53"/>
        <v/>
      </c>
      <c r="X638" s="772" t="str">
        <f t="shared" si="54"/>
        <v/>
      </c>
    </row>
    <row r="639" spans="19:24">
      <c r="S639" s="6">
        <f t="shared" si="57"/>
        <v>635</v>
      </c>
      <c r="T639" s="6" t="str">
        <f t="shared" si="56"/>
        <v/>
      </c>
      <c r="U639" s="6" t="str">
        <f t="shared" si="56"/>
        <v/>
      </c>
      <c r="W639" s="772" t="str">
        <f t="shared" si="53"/>
        <v/>
      </c>
      <c r="X639" s="772" t="str">
        <f t="shared" si="54"/>
        <v/>
      </c>
    </row>
    <row r="640" spans="19:24">
      <c r="S640" s="6">
        <f t="shared" si="57"/>
        <v>636</v>
      </c>
      <c r="T640" s="6" t="str">
        <f t="shared" si="56"/>
        <v/>
      </c>
      <c r="U640" s="6" t="str">
        <f t="shared" si="56"/>
        <v/>
      </c>
      <c r="W640" s="772" t="str">
        <f t="shared" si="53"/>
        <v/>
      </c>
      <c r="X640" s="772" t="str">
        <f t="shared" si="54"/>
        <v/>
      </c>
    </row>
    <row r="641" spans="19:24">
      <c r="S641" s="6">
        <f t="shared" si="57"/>
        <v>637</v>
      </c>
      <c r="T641" s="6" t="str">
        <f t="shared" si="56"/>
        <v/>
      </c>
      <c r="U641" s="6" t="str">
        <f t="shared" si="56"/>
        <v/>
      </c>
      <c r="W641" s="772" t="str">
        <f t="shared" si="53"/>
        <v/>
      </c>
      <c r="X641" s="772" t="str">
        <f t="shared" si="54"/>
        <v/>
      </c>
    </row>
    <row r="642" spans="19:24">
      <c r="S642" s="6">
        <f t="shared" si="57"/>
        <v>638</v>
      </c>
      <c r="T642" s="6" t="str">
        <f t="shared" si="56"/>
        <v/>
      </c>
      <c r="U642" s="6" t="str">
        <f t="shared" si="56"/>
        <v/>
      </c>
      <c r="W642" s="772" t="str">
        <f t="shared" si="53"/>
        <v/>
      </c>
      <c r="X642" s="772" t="str">
        <f t="shared" si="54"/>
        <v/>
      </c>
    </row>
    <row r="643" spans="19:24">
      <c r="S643" s="6">
        <f t="shared" si="57"/>
        <v>639</v>
      </c>
      <c r="T643" s="6" t="str">
        <f t="shared" si="56"/>
        <v/>
      </c>
      <c r="U643" s="6" t="str">
        <f t="shared" si="56"/>
        <v/>
      </c>
      <c r="W643" s="772" t="str">
        <f t="shared" si="53"/>
        <v/>
      </c>
      <c r="X643" s="772" t="str">
        <f t="shared" si="54"/>
        <v/>
      </c>
    </row>
    <row r="644" spans="19:24">
      <c r="S644" s="6">
        <f t="shared" si="57"/>
        <v>640</v>
      </c>
      <c r="T644" s="6" t="str">
        <f t="shared" si="56"/>
        <v/>
      </c>
      <c r="U644" s="6" t="str">
        <f t="shared" si="56"/>
        <v/>
      </c>
      <c r="W644" s="772" t="str">
        <f t="shared" si="53"/>
        <v/>
      </c>
      <c r="X644" s="772" t="str">
        <f t="shared" si="54"/>
        <v/>
      </c>
    </row>
    <row r="645" spans="19:24">
      <c r="S645" s="6">
        <f t="shared" si="57"/>
        <v>641</v>
      </c>
      <c r="T645" s="6" t="str">
        <f t="shared" si="56"/>
        <v/>
      </c>
      <c r="U645" s="6" t="str">
        <f t="shared" si="56"/>
        <v/>
      </c>
      <c r="W645" s="772" t="str">
        <f t="shared" si="53"/>
        <v/>
      </c>
      <c r="X645" s="772" t="str">
        <f t="shared" si="54"/>
        <v/>
      </c>
    </row>
    <row r="646" spans="19:24">
      <c r="S646" s="6">
        <f t="shared" si="57"/>
        <v>642</v>
      </c>
      <c r="T646" s="6" t="str">
        <f t="shared" si="56"/>
        <v/>
      </c>
      <c r="U646" s="6" t="str">
        <f t="shared" si="56"/>
        <v/>
      </c>
      <c r="W646" s="772" t="str">
        <f t="shared" ref="W646:W709" si="58">IF(ISERROR(SMALL($T$5:$T$754,S646)),"",SMALL($T$5:$T$754,S646))</f>
        <v/>
      </c>
      <c r="X646" s="772" t="str">
        <f t="shared" si="54"/>
        <v/>
      </c>
    </row>
    <row r="647" spans="19:24">
      <c r="S647" s="6">
        <f t="shared" si="57"/>
        <v>643</v>
      </c>
      <c r="T647" s="6" t="str">
        <f t="shared" si="56"/>
        <v/>
      </c>
      <c r="U647" s="6" t="str">
        <f t="shared" si="56"/>
        <v/>
      </c>
      <c r="W647" s="772" t="str">
        <f t="shared" si="58"/>
        <v/>
      </c>
      <c r="X647" s="772" t="str">
        <f t="shared" si="54"/>
        <v/>
      </c>
    </row>
    <row r="648" spans="19:24">
      <c r="S648" s="6">
        <f t="shared" si="57"/>
        <v>644</v>
      </c>
      <c r="T648" s="6" t="str">
        <f t="shared" si="56"/>
        <v/>
      </c>
      <c r="U648" s="6" t="str">
        <f t="shared" si="56"/>
        <v/>
      </c>
      <c r="W648" s="772" t="str">
        <f t="shared" si="58"/>
        <v/>
      </c>
      <c r="X648" s="772" t="str">
        <f t="shared" si="54"/>
        <v/>
      </c>
    </row>
    <row r="649" spans="19:24">
      <c r="S649" s="6">
        <f t="shared" si="57"/>
        <v>645</v>
      </c>
      <c r="T649" s="6" t="str">
        <f t="shared" si="56"/>
        <v/>
      </c>
      <c r="U649" s="6" t="str">
        <f t="shared" si="56"/>
        <v/>
      </c>
      <c r="W649" s="772" t="str">
        <f t="shared" si="58"/>
        <v/>
      </c>
      <c r="X649" s="772" t="str">
        <f t="shared" si="54"/>
        <v/>
      </c>
    </row>
    <row r="650" spans="19:24">
      <c r="S650" s="6">
        <f t="shared" si="57"/>
        <v>646</v>
      </c>
      <c r="T650" s="6" t="str">
        <f t="shared" si="56"/>
        <v/>
      </c>
      <c r="U650" s="6" t="str">
        <f t="shared" si="56"/>
        <v/>
      </c>
      <c r="W650" s="772" t="str">
        <f t="shared" si="58"/>
        <v/>
      </c>
      <c r="X650" s="772" t="str">
        <f t="shared" si="54"/>
        <v/>
      </c>
    </row>
    <row r="651" spans="19:24">
      <c r="S651" s="6">
        <f t="shared" si="57"/>
        <v>647</v>
      </c>
      <c r="T651" s="6" t="str">
        <f t="shared" si="56"/>
        <v/>
      </c>
      <c r="U651" s="6" t="str">
        <f t="shared" si="56"/>
        <v/>
      </c>
      <c r="W651" s="772" t="str">
        <f t="shared" si="58"/>
        <v/>
      </c>
      <c r="X651" s="772" t="str">
        <f t="shared" si="54"/>
        <v/>
      </c>
    </row>
    <row r="652" spans="19:24">
      <c r="S652" s="6">
        <f t="shared" si="57"/>
        <v>648</v>
      </c>
      <c r="T652" s="6" t="str">
        <f t="shared" si="56"/>
        <v/>
      </c>
      <c r="U652" s="6" t="str">
        <f t="shared" si="56"/>
        <v/>
      </c>
      <c r="W652" s="772" t="str">
        <f t="shared" si="58"/>
        <v/>
      </c>
      <c r="X652" s="772" t="str">
        <f t="shared" si="54"/>
        <v/>
      </c>
    </row>
    <row r="653" spans="19:24">
      <c r="S653" s="6">
        <f t="shared" si="57"/>
        <v>649</v>
      </c>
      <c r="T653" s="6" t="str">
        <f t="shared" si="56"/>
        <v/>
      </c>
      <c r="U653" s="6" t="str">
        <f t="shared" si="56"/>
        <v/>
      </c>
      <c r="W653" s="772" t="str">
        <f t="shared" si="58"/>
        <v/>
      </c>
      <c r="X653" s="772" t="str">
        <f t="shared" si="54"/>
        <v/>
      </c>
    </row>
    <row r="654" spans="19:24">
      <c r="S654" s="6">
        <f t="shared" si="57"/>
        <v>650</v>
      </c>
      <c r="T654" s="6" t="str">
        <f t="shared" si="56"/>
        <v/>
      </c>
      <c r="U654" s="6" t="str">
        <f t="shared" si="56"/>
        <v/>
      </c>
      <c r="W654" s="772" t="str">
        <f t="shared" si="58"/>
        <v/>
      </c>
      <c r="X654" s="772" t="str">
        <f t="shared" ref="X654:X717" si="59">VLOOKUP(W654,$T$5:$U$754,2,FALSE)</f>
        <v/>
      </c>
    </row>
    <row r="655" spans="19:24">
      <c r="S655" s="6">
        <f t="shared" si="57"/>
        <v>651</v>
      </c>
      <c r="T655" s="6" t="str">
        <f t="shared" si="56"/>
        <v/>
      </c>
      <c r="U655" s="6" t="str">
        <f t="shared" si="56"/>
        <v/>
      </c>
      <c r="W655" s="772" t="str">
        <f t="shared" si="58"/>
        <v/>
      </c>
      <c r="X655" s="772" t="str">
        <f t="shared" si="59"/>
        <v/>
      </c>
    </row>
    <row r="656" spans="19:24">
      <c r="S656" s="6">
        <f t="shared" si="57"/>
        <v>652</v>
      </c>
      <c r="T656" s="6" t="str">
        <f t="shared" si="56"/>
        <v/>
      </c>
      <c r="U656" s="6" t="str">
        <f t="shared" si="56"/>
        <v/>
      </c>
      <c r="W656" s="772" t="str">
        <f t="shared" si="58"/>
        <v/>
      </c>
      <c r="X656" s="772" t="str">
        <f t="shared" si="59"/>
        <v/>
      </c>
    </row>
    <row r="657" spans="19:24">
      <c r="S657" s="6">
        <f t="shared" si="57"/>
        <v>653</v>
      </c>
      <c r="T657" s="6" t="str">
        <f t="shared" si="56"/>
        <v/>
      </c>
      <c r="U657" s="6" t="str">
        <f t="shared" si="56"/>
        <v/>
      </c>
      <c r="W657" s="772" t="str">
        <f t="shared" si="58"/>
        <v/>
      </c>
      <c r="X657" s="772" t="str">
        <f t="shared" si="59"/>
        <v/>
      </c>
    </row>
    <row r="658" spans="19:24">
      <c r="S658" s="6">
        <f t="shared" si="57"/>
        <v>654</v>
      </c>
      <c r="T658" s="6" t="str">
        <f t="shared" si="56"/>
        <v/>
      </c>
      <c r="U658" s="6" t="str">
        <f t="shared" si="56"/>
        <v/>
      </c>
      <c r="W658" s="772" t="str">
        <f t="shared" si="58"/>
        <v/>
      </c>
      <c r="X658" s="772" t="str">
        <f t="shared" si="59"/>
        <v/>
      </c>
    </row>
    <row r="659" spans="19:24">
      <c r="S659" s="6">
        <f t="shared" si="57"/>
        <v>655</v>
      </c>
      <c r="T659" s="6" t="str">
        <f t="shared" si="56"/>
        <v/>
      </c>
      <c r="U659" s="6" t="str">
        <f t="shared" si="56"/>
        <v/>
      </c>
      <c r="W659" s="772" t="str">
        <f t="shared" si="58"/>
        <v/>
      </c>
      <c r="X659" s="772" t="str">
        <f t="shared" si="59"/>
        <v/>
      </c>
    </row>
    <row r="660" spans="19:24">
      <c r="S660" s="6">
        <f t="shared" si="57"/>
        <v>656</v>
      </c>
      <c r="T660" s="6" t="str">
        <f t="shared" si="56"/>
        <v/>
      </c>
      <c r="U660" s="6" t="str">
        <f t="shared" si="56"/>
        <v/>
      </c>
      <c r="W660" s="772" t="str">
        <f t="shared" si="58"/>
        <v/>
      </c>
      <c r="X660" s="772" t="str">
        <f t="shared" si="59"/>
        <v/>
      </c>
    </row>
    <row r="661" spans="19:24">
      <c r="S661" s="6">
        <f t="shared" si="57"/>
        <v>657</v>
      </c>
      <c r="T661" s="6" t="str">
        <f t="shared" si="56"/>
        <v/>
      </c>
      <c r="U661" s="6" t="str">
        <f t="shared" si="56"/>
        <v/>
      </c>
      <c r="W661" s="772" t="str">
        <f t="shared" si="58"/>
        <v/>
      </c>
      <c r="X661" s="772" t="str">
        <f t="shared" si="59"/>
        <v/>
      </c>
    </row>
    <row r="662" spans="19:24">
      <c r="S662" s="6">
        <f t="shared" si="57"/>
        <v>658</v>
      </c>
      <c r="T662" s="6" t="str">
        <f t="shared" si="56"/>
        <v/>
      </c>
      <c r="U662" s="6" t="str">
        <f t="shared" si="56"/>
        <v/>
      </c>
      <c r="W662" s="772" t="str">
        <f t="shared" si="58"/>
        <v/>
      </c>
      <c r="X662" s="772" t="str">
        <f t="shared" si="59"/>
        <v/>
      </c>
    </row>
    <row r="663" spans="19:24">
      <c r="S663" s="6">
        <f t="shared" si="57"/>
        <v>659</v>
      </c>
      <c r="T663" s="6" t="str">
        <f t="shared" si="56"/>
        <v/>
      </c>
      <c r="U663" s="6" t="str">
        <f t="shared" si="56"/>
        <v/>
      </c>
      <c r="W663" s="772" t="str">
        <f t="shared" si="58"/>
        <v/>
      </c>
      <c r="X663" s="772" t="str">
        <f t="shared" si="59"/>
        <v/>
      </c>
    </row>
    <row r="664" spans="19:24">
      <c r="S664" s="6">
        <f t="shared" si="57"/>
        <v>660</v>
      </c>
      <c r="T664" s="6" t="str">
        <f t="shared" si="56"/>
        <v/>
      </c>
      <c r="U664" s="6" t="str">
        <f t="shared" si="56"/>
        <v/>
      </c>
      <c r="W664" s="772" t="str">
        <f t="shared" si="58"/>
        <v/>
      </c>
      <c r="X664" s="772" t="str">
        <f t="shared" si="59"/>
        <v/>
      </c>
    </row>
    <row r="665" spans="19:24">
      <c r="S665" s="6">
        <f t="shared" si="57"/>
        <v>661</v>
      </c>
      <c r="T665" s="6" t="str">
        <f t="shared" si="56"/>
        <v/>
      </c>
      <c r="U665" s="6" t="str">
        <f t="shared" si="56"/>
        <v/>
      </c>
      <c r="W665" s="772" t="str">
        <f t="shared" si="58"/>
        <v/>
      </c>
      <c r="X665" s="772" t="str">
        <f t="shared" si="59"/>
        <v/>
      </c>
    </row>
    <row r="666" spans="19:24">
      <c r="S666" s="6">
        <f t="shared" si="57"/>
        <v>662</v>
      </c>
      <c r="T666" s="6" t="str">
        <f t="shared" si="56"/>
        <v/>
      </c>
      <c r="U666" s="6" t="str">
        <f t="shared" si="56"/>
        <v/>
      </c>
      <c r="W666" s="772" t="str">
        <f t="shared" si="58"/>
        <v/>
      </c>
      <c r="X666" s="772" t="str">
        <f t="shared" si="59"/>
        <v/>
      </c>
    </row>
    <row r="667" spans="19:24">
      <c r="S667" s="6">
        <f t="shared" si="57"/>
        <v>663</v>
      </c>
      <c r="T667" s="6" t="str">
        <f t="shared" si="56"/>
        <v/>
      </c>
      <c r="U667" s="6" t="str">
        <f t="shared" si="56"/>
        <v/>
      </c>
      <c r="W667" s="772" t="str">
        <f t="shared" si="58"/>
        <v/>
      </c>
      <c r="X667" s="772" t="str">
        <f t="shared" si="59"/>
        <v/>
      </c>
    </row>
    <row r="668" spans="19:24">
      <c r="S668" s="6">
        <f t="shared" si="57"/>
        <v>664</v>
      </c>
      <c r="T668" s="6" t="str">
        <f t="shared" si="56"/>
        <v/>
      </c>
      <c r="U668" s="6" t="str">
        <f t="shared" si="56"/>
        <v/>
      </c>
      <c r="W668" s="772" t="str">
        <f t="shared" si="58"/>
        <v/>
      </c>
      <c r="X668" s="772" t="str">
        <f t="shared" si="59"/>
        <v/>
      </c>
    </row>
    <row r="669" spans="19:24">
      <c r="S669" s="6">
        <f t="shared" si="57"/>
        <v>665</v>
      </c>
      <c r="T669" s="6" t="str">
        <f t="shared" si="56"/>
        <v/>
      </c>
      <c r="U669" s="6" t="str">
        <f t="shared" si="56"/>
        <v/>
      </c>
      <c r="W669" s="772" t="str">
        <f t="shared" si="58"/>
        <v/>
      </c>
      <c r="X669" s="772" t="str">
        <f t="shared" si="59"/>
        <v/>
      </c>
    </row>
    <row r="670" spans="19:24">
      <c r="S670" s="6">
        <f t="shared" si="57"/>
        <v>666</v>
      </c>
      <c r="T670" s="6" t="str">
        <f t="shared" ref="T670:U679" si="60">BG70</f>
        <v/>
      </c>
      <c r="U670" s="6" t="str">
        <f t="shared" si="60"/>
        <v/>
      </c>
      <c r="W670" s="772" t="str">
        <f t="shared" si="58"/>
        <v/>
      </c>
      <c r="X670" s="772" t="str">
        <f t="shared" si="59"/>
        <v/>
      </c>
    </row>
    <row r="671" spans="19:24">
      <c r="S671" s="6">
        <f t="shared" si="57"/>
        <v>667</v>
      </c>
      <c r="T671" s="6" t="str">
        <f t="shared" si="60"/>
        <v/>
      </c>
      <c r="U671" s="6" t="str">
        <f t="shared" si="60"/>
        <v/>
      </c>
      <c r="W671" s="772" t="str">
        <f t="shared" si="58"/>
        <v/>
      </c>
      <c r="X671" s="772" t="str">
        <f t="shared" si="59"/>
        <v/>
      </c>
    </row>
    <row r="672" spans="19:24">
      <c r="S672" s="6">
        <f t="shared" si="57"/>
        <v>668</v>
      </c>
      <c r="T672" s="6" t="str">
        <f t="shared" si="60"/>
        <v/>
      </c>
      <c r="U672" s="6" t="str">
        <f t="shared" si="60"/>
        <v/>
      </c>
      <c r="W672" s="772" t="str">
        <f t="shared" si="58"/>
        <v/>
      </c>
      <c r="X672" s="772" t="str">
        <f t="shared" si="59"/>
        <v/>
      </c>
    </row>
    <row r="673" spans="19:24">
      <c r="S673" s="6">
        <f t="shared" si="57"/>
        <v>669</v>
      </c>
      <c r="T673" s="6" t="str">
        <f t="shared" si="60"/>
        <v/>
      </c>
      <c r="U673" s="6" t="str">
        <f t="shared" si="60"/>
        <v/>
      </c>
      <c r="W673" s="772" t="str">
        <f t="shared" si="58"/>
        <v/>
      </c>
      <c r="X673" s="772" t="str">
        <f t="shared" si="59"/>
        <v/>
      </c>
    </row>
    <row r="674" spans="19:24">
      <c r="S674" s="6">
        <f t="shared" si="57"/>
        <v>670</v>
      </c>
      <c r="T674" s="6" t="str">
        <f t="shared" si="60"/>
        <v/>
      </c>
      <c r="U674" s="6" t="str">
        <f t="shared" si="60"/>
        <v/>
      </c>
      <c r="W674" s="772" t="str">
        <f t="shared" si="58"/>
        <v/>
      </c>
      <c r="X674" s="772" t="str">
        <f t="shared" si="59"/>
        <v/>
      </c>
    </row>
    <row r="675" spans="19:24">
      <c r="S675" s="6">
        <f t="shared" si="57"/>
        <v>671</v>
      </c>
      <c r="T675" s="6" t="str">
        <f t="shared" si="60"/>
        <v/>
      </c>
      <c r="U675" s="6" t="str">
        <f t="shared" si="60"/>
        <v/>
      </c>
      <c r="W675" s="772" t="str">
        <f t="shared" si="58"/>
        <v/>
      </c>
      <c r="X675" s="772" t="str">
        <f t="shared" si="59"/>
        <v/>
      </c>
    </row>
    <row r="676" spans="19:24">
      <c r="S676" s="6">
        <f t="shared" si="57"/>
        <v>672</v>
      </c>
      <c r="T676" s="6" t="str">
        <f t="shared" si="60"/>
        <v/>
      </c>
      <c r="U676" s="6" t="str">
        <f t="shared" si="60"/>
        <v/>
      </c>
      <c r="W676" s="772" t="str">
        <f t="shared" si="58"/>
        <v/>
      </c>
      <c r="X676" s="772" t="str">
        <f t="shared" si="59"/>
        <v/>
      </c>
    </row>
    <row r="677" spans="19:24">
      <c r="S677" s="6">
        <f t="shared" si="57"/>
        <v>673</v>
      </c>
      <c r="T677" s="6" t="str">
        <f t="shared" si="60"/>
        <v/>
      </c>
      <c r="U677" s="6" t="str">
        <f t="shared" si="60"/>
        <v/>
      </c>
      <c r="W677" s="772" t="str">
        <f t="shared" si="58"/>
        <v/>
      </c>
      <c r="X677" s="772" t="str">
        <f t="shared" si="59"/>
        <v/>
      </c>
    </row>
    <row r="678" spans="19:24">
      <c r="S678" s="6">
        <f t="shared" si="57"/>
        <v>674</v>
      </c>
      <c r="T678" s="6" t="str">
        <f t="shared" si="60"/>
        <v/>
      </c>
      <c r="U678" s="6" t="str">
        <f t="shared" si="60"/>
        <v/>
      </c>
      <c r="W678" s="772" t="str">
        <f t="shared" si="58"/>
        <v/>
      </c>
      <c r="X678" s="772" t="str">
        <f t="shared" si="59"/>
        <v/>
      </c>
    </row>
    <row r="679" spans="19:24">
      <c r="S679" s="6">
        <f t="shared" si="57"/>
        <v>675</v>
      </c>
      <c r="T679" s="6" t="str">
        <f t="shared" si="60"/>
        <v/>
      </c>
      <c r="U679" s="6" t="str">
        <f t="shared" si="60"/>
        <v/>
      </c>
      <c r="W679" s="772" t="str">
        <f t="shared" si="58"/>
        <v/>
      </c>
      <c r="X679" s="772" t="str">
        <f t="shared" si="59"/>
        <v/>
      </c>
    </row>
    <row r="680" spans="19:24">
      <c r="S680" s="6">
        <f t="shared" si="57"/>
        <v>676</v>
      </c>
      <c r="T680" s="6" t="str">
        <f>BK5</f>
        <v/>
      </c>
      <c r="U680" s="6" t="str">
        <f>BL5</f>
        <v/>
      </c>
      <c r="W680" s="772" t="str">
        <f t="shared" si="58"/>
        <v/>
      </c>
      <c r="X680" s="772" t="str">
        <f t="shared" si="59"/>
        <v/>
      </c>
    </row>
    <row r="681" spans="19:24">
      <c r="S681" s="6">
        <f t="shared" si="57"/>
        <v>677</v>
      </c>
      <c r="T681" s="6" t="str">
        <f t="shared" ref="T681:U744" si="61">BK6</f>
        <v/>
      </c>
      <c r="U681" s="6" t="str">
        <f t="shared" si="61"/>
        <v/>
      </c>
      <c r="W681" s="772" t="str">
        <f t="shared" si="58"/>
        <v/>
      </c>
      <c r="X681" s="772" t="str">
        <f t="shared" si="59"/>
        <v/>
      </c>
    </row>
    <row r="682" spans="19:24">
      <c r="S682" s="6">
        <f t="shared" si="57"/>
        <v>678</v>
      </c>
      <c r="T682" s="6" t="str">
        <f t="shared" si="61"/>
        <v/>
      </c>
      <c r="U682" s="6" t="str">
        <f t="shared" si="61"/>
        <v/>
      </c>
      <c r="W682" s="772" t="str">
        <f t="shared" si="58"/>
        <v/>
      </c>
      <c r="X682" s="772" t="str">
        <f t="shared" si="59"/>
        <v/>
      </c>
    </row>
    <row r="683" spans="19:24">
      <c r="S683" s="6">
        <f t="shared" si="57"/>
        <v>679</v>
      </c>
      <c r="T683" s="6" t="str">
        <f t="shared" si="61"/>
        <v/>
      </c>
      <c r="U683" s="6" t="str">
        <f t="shared" si="61"/>
        <v/>
      </c>
      <c r="W683" s="772" t="str">
        <f t="shared" si="58"/>
        <v/>
      </c>
      <c r="X683" s="772" t="str">
        <f t="shared" si="59"/>
        <v/>
      </c>
    </row>
    <row r="684" spans="19:24">
      <c r="S684" s="6">
        <f t="shared" si="57"/>
        <v>680</v>
      </c>
      <c r="T684" s="6" t="str">
        <f t="shared" si="61"/>
        <v/>
      </c>
      <c r="U684" s="6" t="str">
        <f t="shared" si="61"/>
        <v/>
      </c>
      <c r="W684" s="772" t="str">
        <f t="shared" si="58"/>
        <v/>
      </c>
      <c r="X684" s="772" t="str">
        <f t="shared" si="59"/>
        <v/>
      </c>
    </row>
    <row r="685" spans="19:24">
      <c r="S685" s="6">
        <f t="shared" si="57"/>
        <v>681</v>
      </c>
      <c r="T685" s="6" t="str">
        <f t="shared" si="61"/>
        <v/>
      </c>
      <c r="U685" s="6" t="str">
        <f t="shared" si="61"/>
        <v/>
      </c>
      <c r="W685" s="772" t="str">
        <f t="shared" si="58"/>
        <v/>
      </c>
      <c r="X685" s="772" t="str">
        <f t="shared" si="59"/>
        <v/>
      </c>
    </row>
    <row r="686" spans="19:24">
      <c r="S686" s="6">
        <f t="shared" si="57"/>
        <v>682</v>
      </c>
      <c r="T686" s="6" t="str">
        <f t="shared" si="61"/>
        <v/>
      </c>
      <c r="U686" s="6" t="str">
        <f t="shared" si="61"/>
        <v/>
      </c>
      <c r="W686" s="772" t="str">
        <f t="shared" si="58"/>
        <v/>
      </c>
      <c r="X686" s="772" t="str">
        <f t="shared" si="59"/>
        <v/>
      </c>
    </row>
    <row r="687" spans="19:24">
      <c r="S687" s="6">
        <f t="shared" si="57"/>
        <v>683</v>
      </c>
      <c r="T687" s="6" t="str">
        <f t="shared" si="61"/>
        <v/>
      </c>
      <c r="U687" s="6" t="str">
        <f t="shared" si="61"/>
        <v/>
      </c>
      <c r="W687" s="772" t="str">
        <f t="shared" si="58"/>
        <v/>
      </c>
      <c r="X687" s="772" t="str">
        <f t="shared" si="59"/>
        <v/>
      </c>
    </row>
    <row r="688" spans="19:24">
      <c r="S688" s="6">
        <f t="shared" si="57"/>
        <v>684</v>
      </c>
      <c r="T688" s="6" t="str">
        <f t="shared" si="61"/>
        <v/>
      </c>
      <c r="U688" s="6" t="str">
        <f t="shared" si="61"/>
        <v/>
      </c>
      <c r="W688" s="772" t="str">
        <f t="shared" si="58"/>
        <v/>
      </c>
      <c r="X688" s="772" t="str">
        <f t="shared" si="59"/>
        <v/>
      </c>
    </row>
    <row r="689" spans="19:24">
      <c r="S689" s="6">
        <f t="shared" si="57"/>
        <v>685</v>
      </c>
      <c r="T689" s="6" t="str">
        <f t="shared" si="61"/>
        <v/>
      </c>
      <c r="U689" s="6" t="str">
        <f t="shared" si="61"/>
        <v/>
      </c>
      <c r="W689" s="772" t="str">
        <f t="shared" si="58"/>
        <v/>
      </c>
      <c r="X689" s="772" t="str">
        <f t="shared" si="59"/>
        <v/>
      </c>
    </row>
    <row r="690" spans="19:24">
      <c r="S690" s="6">
        <f t="shared" ref="S690:S754" si="62">S689+1</f>
        <v>686</v>
      </c>
      <c r="T690" s="6" t="str">
        <f t="shared" si="61"/>
        <v/>
      </c>
      <c r="U690" s="6" t="str">
        <f t="shared" si="61"/>
        <v/>
      </c>
      <c r="W690" s="772" t="str">
        <f t="shared" si="58"/>
        <v/>
      </c>
      <c r="X690" s="772" t="str">
        <f t="shared" si="59"/>
        <v/>
      </c>
    </row>
    <row r="691" spans="19:24">
      <c r="S691" s="6">
        <f t="shared" si="62"/>
        <v>687</v>
      </c>
      <c r="T691" s="6" t="str">
        <f t="shared" si="61"/>
        <v/>
      </c>
      <c r="U691" s="6" t="str">
        <f t="shared" si="61"/>
        <v/>
      </c>
      <c r="W691" s="772" t="str">
        <f t="shared" si="58"/>
        <v/>
      </c>
      <c r="X691" s="772" t="str">
        <f t="shared" si="59"/>
        <v/>
      </c>
    </row>
    <row r="692" spans="19:24">
      <c r="S692" s="6">
        <f t="shared" si="62"/>
        <v>688</v>
      </c>
      <c r="T692" s="6" t="str">
        <f t="shared" si="61"/>
        <v/>
      </c>
      <c r="U692" s="6" t="str">
        <f t="shared" si="61"/>
        <v/>
      </c>
      <c r="W692" s="772" t="str">
        <f t="shared" si="58"/>
        <v/>
      </c>
      <c r="X692" s="772" t="str">
        <f t="shared" si="59"/>
        <v/>
      </c>
    </row>
    <row r="693" spans="19:24">
      <c r="S693" s="6">
        <f t="shared" si="62"/>
        <v>689</v>
      </c>
      <c r="T693" s="6" t="str">
        <f t="shared" si="61"/>
        <v/>
      </c>
      <c r="U693" s="6" t="str">
        <f t="shared" si="61"/>
        <v/>
      </c>
      <c r="W693" s="772" t="str">
        <f t="shared" si="58"/>
        <v/>
      </c>
      <c r="X693" s="772" t="str">
        <f t="shared" si="59"/>
        <v/>
      </c>
    </row>
    <row r="694" spans="19:24">
      <c r="S694" s="6">
        <f t="shared" si="62"/>
        <v>690</v>
      </c>
      <c r="T694" s="6" t="str">
        <f t="shared" si="61"/>
        <v/>
      </c>
      <c r="U694" s="6" t="str">
        <f t="shared" si="61"/>
        <v/>
      </c>
      <c r="W694" s="772" t="str">
        <f t="shared" si="58"/>
        <v/>
      </c>
      <c r="X694" s="772" t="str">
        <f t="shared" si="59"/>
        <v/>
      </c>
    </row>
    <row r="695" spans="19:24">
      <c r="S695" s="6">
        <f t="shared" si="62"/>
        <v>691</v>
      </c>
      <c r="T695" s="6" t="str">
        <f t="shared" si="61"/>
        <v/>
      </c>
      <c r="U695" s="6" t="str">
        <f t="shared" si="61"/>
        <v/>
      </c>
      <c r="W695" s="772" t="str">
        <f t="shared" si="58"/>
        <v/>
      </c>
      <c r="X695" s="772" t="str">
        <f t="shared" si="59"/>
        <v/>
      </c>
    </row>
    <row r="696" spans="19:24">
      <c r="S696" s="6">
        <f t="shared" si="62"/>
        <v>692</v>
      </c>
      <c r="T696" s="6" t="str">
        <f t="shared" si="61"/>
        <v/>
      </c>
      <c r="U696" s="6" t="str">
        <f t="shared" si="61"/>
        <v/>
      </c>
      <c r="W696" s="772" t="str">
        <f t="shared" si="58"/>
        <v/>
      </c>
      <c r="X696" s="772" t="str">
        <f t="shared" si="59"/>
        <v/>
      </c>
    </row>
    <row r="697" spans="19:24">
      <c r="S697" s="6">
        <f t="shared" si="62"/>
        <v>693</v>
      </c>
      <c r="T697" s="6" t="str">
        <f t="shared" si="61"/>
        <v/>
      </c>
      <c r="U697" s="6" t="str">
        <f t="shared" si="61"/>
        <v/>
      </c>
      <c r="W697" s="772" t="str">
        <f t="shared" si="58"/>
        <v/>
      </c>
      <c r="X697" s="772" t="str">
        <f t="shared" si="59"/>
        <v/>
      </c>
    </row>
    <row r="698" spans="19:24">
      <c r="S698" s="6">
        <f t="shared" si="62"/>
        <v>694</v>
      </c>
      <c r="T698" s="6" t="str">
        <f t="shared" si="61"/>
        <v/>
      </c>
      <c r="U698" s="6" t="str">
        <f t="shared" si="61"/>
        <v/>
      </c>
      <c r="W698" s="772" t="str">
        <f t="shared" si="58"/>
        <v/>
      </c>
      <c r="X698" s="772" t="str">
        <f t="shared" si="59"/>
        <v/>
      </c>
    </row>
    <row r="699" spans="19:24">
      <c r="S699" s="6">
        <f t="shared" si="62"/>
        <v>695</v>
      </c>
      <c r="T699" s="6" t="str">
        <f t="shared" si="61"/>
        <v/>
      </c>
      <c r="U699" s="6" t="str">
        <f t="shared" si="61"/>
        <v/>
      </c>
      <c r="W699" s="772" t="str">
        <f t="shared" si="58"/>
        <v/>
      </c>
      <c r="X699" s="772" t="str">
        <f t="shared" si="59"/>
        <v/>
      </c>
    </row>
    <row r="700" spans="19:24">
      <c r="S700" s="6">
        <f t="shared" si="62"/>
        <v>696</v>
      </c>
      <c r="T700" s="6" t="str">
        <f t="shared" si="61"/>
        <v/>
      </c>
      <c r="U700" s="6" t="str">
        <f t="shared" si="61"/>
        <v/>
      </c>
      <c r="W700" s="772" t="str">
        <f t="shared" si="58"/>
        <v/>
      </c>
      <c r="X700" s="772" t="str">
        <f t="shared" si="59"/>
        <v/>
      </c>
    </row>
    <row r="701" spans="19:24">
      <c r="S701" s="6">
        <f t="shared" si="62"/>
        <v>697</v>
      </c>
      <c r="T701" s="6" t="str">
        <f t="shared" si="61"/>
        <v/>
      </c>
      <c r="U701" s="6" t="str">
        <f t="shared" si="61"/>
        <v/>
      </c>
      <c r="W701" s="772" t="str">
        <f t="shared" si="58"/>
        <v/>
      </c>
      <c r="X701" s="772" t="str">
        <f t="shared" si="59"/>
        <v/>
      </c>
    </row>
    <row r="702" spans="19:24">
      <c r="S702" s="6">
        <f t="shared" si="62"/>
        <v>698</v>
      </c>
      <c r="T702" s="6" t="str">
        <f t="shared" si="61"/>
        <v/>
      </c>
      <c r="U702" s="6" t="str">
        <f t="shared" si="61"/>
        <v/>
      </c>
      <c r="W702" s="772" t="str">
        <f t="shared" si="58"/>
        <v/>
      </c>
      <c r="X702" s="772" t="str">
        <f t="shared" si="59"/>
        <v/>
      </c>
    </row>
    <row r="703" spans="19:24">
      <c r="S703" s="6">
        <f t="shared" si="62"/>
        <v>699</v>
      </c>
      <c r="T703" s="6" t="str">
        <f t="shared" si="61"/>
        <v/>
      </c>
      <c r="U703" s="6" t="str">
        <f t="shared" si="61"/>
        <v/>
      </c>
      <c r="W703" s="772" t="str">
        <f t="shared" si="58"/>
        <v/>
      </c>
      <c r="X703" s="772" t="str">
        <f t="shared" si="59"/>
        <v/>
      </c>
    </row>
    <row r="704" spans="19:24">
      <c r="S704" s="6">
        <f t="shared" si="62"/>
        <v>700</v>
      </c>
      <c r="T704" s="6" t="str">
        <f t="shared" si="61"/>
        <v/>
      </c>
      <c r="U704" s="6" t="str">
        <f t="shared" si="61"/>
        <v/>
      </c>
      <c r="W704" s="772" t="str">
        <f t="shared" si="58"/>
        <v/>
      </c>
      <c r="X704" s="772" t="str">
        <f t="shared" si="59"/>
        <v/>
      </c>
    </row>
    <row r="705" spans="19:24">
      <c r="S705" s="6">
        <f t="shared" si="62"/>
        <v>701</v>
      </c>
      <c r="T705" s="6" t="str">
        <f t="shared" si="61"/>
        <v/>
      </c>
      <c r="U705" s="6" t="str">
        <f t="shared" si="61"/>
        <v/>
      </c>
      <c r="W705" s="772" t="str">
        <f t="shared" si="58"/>
        <v/>
      </c>
      <c r="X705" s="772" t="str">
        <f t="shared" si="59"/>
        <v/>
      </c>
    </row>
    <row r="706" spans="19:24">
      <c r="S706" s="6">
        <f t="shared" si="62"/>
        <v>702</v>
      </c>
      <c r="T706" s="6" t="str">
        <f t="shared" si="61"/>
        <v/>
      </c>
      <c r="U706" s="6" t="str">
        <f t="shared" si="61"/>
        <v/>
      </c>
      <c r="W706" s="772" t="str">
        <f t="shared" si="58"/>
        <v/>
      </c>
      <c r="X706" s="772" t="str">
        <f t="shared" si="59"/>
        <v/>
      </c>
    </row>
    <row r="707" spans="19:24">
      <c r="S707" s="6">
        <f t="shared" si="62"/>
        <v>703</v>
      </c>
      <c r="T707" s="6" t="str">
        <f t="shared" si="61"/>
        <v/>
      </c>
      <c r="U707" s="6" t="str">
        <f t="shared" si="61"/>
        <v/>
      </c>
      <c r="W707" s="772" t="str">
        <f t="shared" si="58"/>
        <v/>
      </c>
      <c r="X707" s="772" t="str">
        <f t="shared" si="59"/>
        <v/>
      </c>
    </row>
    <row r="708" spans="19:24">
      <c r="S708" s="6">
        <f t="shared" si="62"/>
        <v>704</v>
      </c>
      <c r="T708" s="6" t="str">
        <f t="shared" si="61"/>
        <v/>
      </c>
      <c r="U708" s="6" t="str">
        <f t="shared" si="61"/>
        <v/>
      </c>
      <c r="W708" s="772" t="str">
        <f t="shared" si="58"/>
        <v/>
      </c>
      <c r="X708" s="772" t="str">
        <f t="shared" si="59"/>
        <v/>
      </c>
    </row>
    <row r="709" spans="19:24">
      <c r="S709" s="6">
        <f t="shared" si="62"/>
        <v>705</v>
      </c>
      <c r="T709" s="6" t="str">
        <f t="shared" si="61"/>
        <v/>
      </c>
      <c r="U709" s="6" t="str">
        <f t="shared" si="61"/>
        <v/>
      </c>
      <c r="W709" s="772" t="str">
        <f t="shared" si="58"/>
        <v/>
      </c>
      <c r="X709" s="772" t="str">
        <f t="shared" si="59"/>
        <v/>
      </c>
    </row>
    <row r="710" spans="19:24">
      <c r="S710" s="6">
        <f t="shared" si="62"/>
        <v>706</v>
      </c>
      <c r="T710" s="6" t="str">
        <f t="shared" si="61"/>
        <v/>
      </c>
      <c r="U710" s="6" t="str">
        <f t="shared" si="61"/>
        <v/>
      </c>
      <c r="W710" s="772" t="str">
        <f t="shared" ref="W710:W754" si="63">IF(ISERROR(SMALL($T$5:$T$754,S710)),"",SMALL($T$5:$T$754,S710))</f>
        <v/>
      </c>
      <c r="X710" s="772" t="str">
        <f t="shared" si="59"/>
        <v/>
      </c>
    </row>
    <row r="711" spans="19:24">
      <c r="S711" s="6">
        <f t="shared" si="62"/>
        <v>707</v>
      </c>
      <c r="T711" s="6" t="str">
        <f t="shared" si="61"/>
        <v/>
      </c>
      <c r="U711" s="6" t="str">
        <f t="shared" si="61"/>
        <v/>
      </c>
      <c r="W711" s="772" t="str">
        <f t="shared" si="63"/>
        <v/>
      </c>
      <c r="X711" s="772" t="str">
        <f t="shared" si="59"/>
        <v/>
      </c>
    </row>
    <row r="712" spans="19:24">
      <c r="S712" s="6">
        <f t="shared" si="62"/>
        <v>708</v>
      </c>
      <c r="T712" s="6" t="str">
        <f t="shared" si="61"/>
        <v/>
      </c>
      <c r="U712" s="6" t="str">
        <f t="shared" si="61"/>
        <v/>
      </c>
      <c r="W712" s="772" t="str">
        <f t="shared" si="63"/>
        <v/>
      </c>
      <c r="X712" s="772" t="str">
        <f t="shared" si="59"/>
        <v/>
      </c>
    </row>
    <row r="713" spans="19:24">
      <c r="S713" s="6">
        <f t="shared" si="62"/>
        <v>709</v>
      </c>
      <c r="T713" s="6" t="str">
        <f t="shared" si="61"/>
        <v/>
      </c>
      <c r="U713" s="6" t="str">
        <f t="shared" si="61"/>
        <v/>
      </c>
      <c r="W713" s="772" t="str">
        <f t="shared" si="63"/>
        <v/>
      </c>
      <c r="X713" s="772" t="str">
        <f t="shared" si="59"/>
        <v/>
      </c>
    </row>
    <row r="714" spans="19:24">
      <c r="S714" s="6">
        <f t="shared" si="62"/>
        <v>710</v>
      </c>
      <c r="T714" s="6" t="str">
        <f t="shared" si="61"/>
        <v/>
      </c>
      <c r="U714" s="6" t="str">
        <f t="shared" si="61"/>
        <v/>
      </c>
      <c r="W714" s="772" t="str">
        <f t="shared" si="63"/>
        <v/>
      </c>
      <c r="X714" s="772" t="str">
        <f t="shared" si="59"/>
        <v/>
      </c>
    </row>
    <row r="715" spans="19:24">
      <c r="S715" s="6">
        <f t="shared" si="62"/>
        <v>711</v>
      </c>
      <c r="T715" s="6" t="str">
        <f t="shared" si="61"/>
        <v/>
      </c>
      <c r="U715" s="6" t="str">
        <f t="shared" si="61"/>
        <v/>
      </c>
      <c r="W715" s="772" t="str">
        <f t="shared" si="63"/>
        <v/>
      </c>
      <c r="X715" s="772" t="str">
        <f t="shared" si="59"/>
        <v/>
      </c>
    </row>
    <row r="716" spans="19:24">
      <c r="S716" s="6">
        <f t="shared" si="62"/>
        <v>712</v>
      </c>
      <c r="T716" s="6" t="str">
        <f t="shared" si="61"/>
        <v/>
      </c>
      <c r="U716" s="6" t="str">
        <f t="shared" si="61"/>
        <v/>
      </c>
      <c r="W716" s="772" t="str">
        <f t="shared" si="63"/>
        <v/>
      </c>
      <c r="X716" s="772" t="str">
        <f t="shared" si="59"/>
        <v/>
      </c>
    </row>
    <row r="717" spans="19:24">
      <c r="S717" s="6">
        <f t="shared" si="62"/>
        <v>713</v>
      </c>
      <c r="T717" s="6" t="str">
        <f t="shared" si="61"/>
        <v/>
      </c>
      <c r="U717" s="6" t="str">
        <f t="shared" si="61"/>
        <v/>
      </c>
      <c r="W717" s="772" t="str">
        <f t="shared" si="63"/>
        <v/>
      </c>
      <c r="X717" s="772" t="str">
        <f t="shared" si="59"/>
        <v/>
      </c>
    </row>
    <row r="718" spans="19:24">
      <c r="S718" s="6">
        <f t="shared" si="62"/>
        <v>714</v>
      </c>
      <c r="T718" s="6" t="str">
        <f t="shared" si="61"/>
        <v/>
      </c>
      <c r="U718" s="6" t="str">
        <f t="shared" si="61"/>
        <v/>
      </c>
      <c r="W718" s="772" t="str">
        <f t="shared" si="63"/>
        <v/>
      </c>
      <c r="X718" s="772" t="str">
        <f t="shared" ref="X718:X754" si="64">VLOOKUP(W718,$T$5:$U$754,2,FALSE)</f>
        <v/>
      </c>
    </row>
    <row r="719" spans="19:24">
      <c r="S719" s="6">
        <f t="shared" si="62"/>
        <v>715</v>
      </c>
      <c r="T719" s="6" t="str">
        <f t="shared" si="61"/>
        <v/>
      </c>
      <c r="U719" s="6" t="str">
        <f t="shared" si="61"/>
        <v/>
      </c>
      <c r="W719" s="772" t="str">
        <f t="shared" si="63"/>
        <v/>
      </c>
      <c r="X719" s="772" t="str">
        <f t="shared" si="64"/>
        <v/>
      </c>
    </row>
    <row r="720" spans="19:24">
      <c r="S720" s="6">
        <f t="shared" si="62"/>
        <v>716</v>
      </c>
      <c r="T720" s="6" t="str">
        <f t="shared" si="61"/>
        <v/>
      </c>
      <c r="U720" s="6" t="str">
        <f t="shared" si="61"/>
        <v/>
      </c>
      <c r="W720" s="772" t="str">
        <f t="shared" si="63"/>
        <v/>
      </c>
      <c r="X720" s="772" t="str">
        <f t="shared" si="64"/>
        <v/>
      </c>
    </row>
    <row r="721" spans="19:24">
      <c r="S721" s="6">
        <f t="shared" si="62"/>
        <v>717</v>
      </c>
      <c r="T721" s="6" t="str">
        <f t="shared" si="61"/>
        <v/>
      </c>
      <c r="U721" s="6" t="str">
        <f t="shared" si="61"/>
        <v/>
      </c>
      <c r="W721" s="772" t="str">
        <f t="shared" si="63"/>
        <v/>
      </c>
      <c r="X721" s="772" t="str">
        <f t="shared" si="64"/>
        <v/>
      </c>
    </row>
    <row r="722" spans="19:24">
      <c r="S722" s="6">
        <f t="shared" si="62"/>
        <v>718</v>
      </c>
      <c r="T722" s="6" t="str">
        <f t="shared" si="61"/>
        <v/>
      </c>
      <c r="U722" s="6" t="str">
        <f t="shared" si="61"/>
        <v/>
      </c>
      <c r="W722" s="772" t="str">
        <f t="shared" si="63"/>
        <v/>
      </c>
      <c r="X722" s="772" t="str">
        <f t="shared" si="64"/>
        <v/>
      </c>
    </row>
    <row r="723" spans="19:24">
      <c r="S723" s="6">
        <f t="shared" si="62"/>
        <v>719</v>
      </c>
      <c r="T723" s="6" t="str">
        <f t="shared" si="61"/>
        <v/>
      </c>
      <c r="U723" s="6" t="str">
        <f t="shared" si="61"/>
        <v/>
      </c>
      <c r="W723" s="772" t="str">
        <f t="shared" si="63"/>
        <v/>
      </c>
      <c r="X723" s="772" t="str">
        <f t="shared" si="64"/>
        <v/>
      </c>
    </row>
    <row r="724" spans="19:24">
      <c r="S724" s="6">
        <f t="shared" si="62"/>
        <v>720</v>
      </c>
      <c r="T724" s="6" t="str">
        <f t="shared" si="61"/>
        <v/>
      </c>
      <c r="U724" s="6" t="str">
        <f t="shared" si="61"/>
        <v/>
      </c>
      <c r="W724" s="772" t="str">
        <f t="shared" si="63"/>
        <v/>
      </c>
      <c r="X724" s="772" t="str">
        <f t="shared" si="64"/>
        <v/>
      </c>
    </row>
    <row r="725" spans="19:24">
      <c r="S725" s="6">
        <f t="shared" si="62"/>
        <v>721</v>
      </c>
      <c r="T725" s="6" t="str">
        <f t="shared" si="61"/>
        <v/>
      </c>
      <c r="U725" s="6" t="str">
        <f t="shared" si="61"/>
        <v/>
      </c>
      <c r="W725" s="772" t="str">
        <f t="shared" si="63"/>
        <v/>
      </c>
      <c r="X725" s="772" t="str">
        <f t="shared" si="64"/>
        <v/>
      </c>
    </row>
    <row r="726" spans="19:24">
      <c r="S726" s="6">
        <f t="shared" si="62"/>
        <v>722</v>
      </c>
      <c r="T726" s="6" t="str">
        <f t="shared" si="61"/>
        <v/>
      </c>
      <c r="U726" s="6" t="str">
        <f t="shared" si="61"/>
        <v/>
      </c>
      <c r="W726" s="772" t="str">
        <f t="shared" si="63"/>
        <v/>
      </c>
      <c r="X726" s="772" t="str">
        <f t="shared" si="64"/>
        <v/>
      </c>
    </row>
    <row r="727" spans="19:24">
      <c r="S727" s="6">
        <f t="shared" si="62"/>
        <v>723</v>
      </c>
      <c r="T727" s="6" t="str">
        <f t="shared" si="61"/>
        <v/>
      </c>
      <c r="U727" s="6" t="str">
        <f t="shared" si="61"/>
        <v/>
      </c>
      <c r="W727" s="772" t="str">
        <f t="shared" si="63"/>
        <v/>
      </c>
      <c r="X727" s="772" t="str">
        <f t="shared" si="64"/>
        <v/>
      </c>
    </row>
    <row r="728" spans="19:24">
      <c r="S728" s="6">
        <f t="shared" si="62"/>
        <v>724</v>
      </c>
      <c r="T728" s="6" t="str">
        <f t="shared" si="61"/>
        <v/>
      </c>
      <c r="U728" s="6" t="str">
        <f t="shared" si="61"/>
        <v/>
      </c>
      <c r="W728" s="772" t="str">
        <f t="shared" si="63"/>
        <v/>
      </c>
      <c r="X728" s="772" t="str">
        <f t="shared" si="64"/>
        <v/>
      </c>
    </row>
    <row r="729" spans="19:24">
      <c r="S729" s="6">
        <f t="shared" si="62"/>
        <v>725</v>
      </c>
      <c r="T729" s="6" t="str">
        <f t="shared" si="61"/>
        <v/>
      </c>
      <c r="U729" s="6" t="str">
        <f t="shared" si="61"/>
        <v/>
      </c>
      <c r="W729" s="772" t="str">
        <f t="shared" si="63"/>
        <v/>
      </c>
      <c r="X729" s="772" t="str">
        <f t="shared" si="64"/>
        <v/>
      </c>
    </row>
    <row r="730" spans="19:24">
      <c r="S730" s="6">
        <f t="shared" si="62"/>
        <v>726</v>
      </c>
      <c r="T730" s="6" t="str">
        <f t="shared" si="61"/>
        <v/>
      </c>
      <c r="U730" s="6" t="str">
        <f t="shared" si="61"/>
        <v/>
      </c>
      <c r="W730" s="772" t="str">
        <f t="shared" si="63"/>
        <v/>
      </c>
      <c r="X730" s="772" t="str">
        <f t="shared" si="64"/>
        <v/>
      </c>
    </row>
    <row r="731" spans="19:24">
      <c r="S731" s="6">
        <f t="shared" si="62"/>
        <v>727</v>
      </c>
      <c r="T731" s="6" t="str">
        <f t="shared" si="61"/>
        <v/>
      </c>
      <c r="U731" s="6" t="str">
        <f t="shared" si="61"/>
        <v/>
      </c>
      <c r="W731" s="772" t="str">
        <f t="shared" si="63"/>
        <v/>
      </c>
      <c r="X731" s="772" t="str">
        <f t="shared" si="64"/>
        <v/>
      </c>
    </row>
    <row r="732" spans="19:24">
      <c r="S732" s="6">
        <f t="shared" si="62"/>
        <v>728</v>
      </c>
      <c r="T732" s="6" t="str">
        <f t="shared" si="61"/>
        <v/>
      </c>
      <c r="U732" s="6" t="str">
        <f t="shared" si="61"/>
        <v/>
      </c>
      <c r="W732" s="772" t="str">
        <f t="shared" si="63"/>
        <v/>
      </c>
      <c r="X732" s="772" t="str">
        <f t="shared" si="64"/>
        <v/>
      </c>
    </row>
    <row r="733" spans="19:24">
      <c r="S733" s="6">
        <f t="shared" si="62"/>
        <v>729</v>
      </c>
      <c r="T733" s="6" t="str">
        <f t="shared" si="61"/>
        <v/>
      </c>
      <c r="U733" s="6" t="str">
        <f t="shared" si="61"/>
        <v/>
      </c>
      <c r="W733" s="772" t="str">
        <f t="shared" si="63"/>
        <v/>
      </c>
      <c r="X733" s="772" t="str">
        <f t="shared" si="64"/>
        <v/>
      </c>
    </row>
    <row r="734" spans="19:24">
      <c r="S734" s="6">
        <f t="shared" si="62"/>
        <v>730</v>
      </c>
      <c r="T734" s="6" t="str">
        <f t="shared" si="61"/>
        <v/>
      </c>
      <c r="U734" s="6" t="str">
        <f t="shared" si="61"/>
        <v/>
      </c>
      <c r="W734" s="772" t="str">
        <f t="shared" si="63"/>
        <v/>
      </c>
      <c r="X734" s="772" t="str">
        <f t="shared" si="64"/>
        <v/>
      </c>
    </row>
    <row r="735" spans="19:24">
      <c r="S735" s="6">
        <f t="shared" si="62"/>
        <v>731</v>
      </c>
      <c r="T735" s="6" t="str">
        <f t="shared" si="61"/>
        <v/>
      </c>
      <c r="U735" s="6" t="str">
        <f t="shared" si="61"/>
        <v/>
      </c>
      <c r="W735" s="772" t="str">
        <f t="shared" si="63"/>
        <v/>
      </c>
      <c r="X735" s="772" t="str">
        <f t="shared" si="64"/>
        <v/>
      </c>
    </row>
    <row r="736" spans="19:24">
      <c r="S736" s="6">
        <f t="shared" si="62"/>
        <v>732</v>
      </c>
      <c r="T736" s="6" t="str">
        <f t="shared" si="61"/>
        <v/>
      </c>
      <c r="U736" s="6" t="str">
        <f t="shared" si="61"/>
        <v/>
      </c>
      <c r="W736" s="772" t="str">
        <f t="shared" si="63"/>
        <v/>
      </c>
      <c r="X736" s="772" t="str">
        <f t="shared" si="64"/>
        <v/>
      </c>
    </row>
    <row r="737" spans="19:24">
      <c r="S737" s="6">
        <f t="shared" si="62"/>
        <v>733</v>
      </c>
      <c r="T737" s="6" t="str">
        <f t="shared" si="61"/>
        <v/>
      </c>
      <c r="U737" s="6" t="str">
        <f t="shared" si="61"/>
        <v/>
      </c>
      <c r="W737" s="772" t="str">
        <f t="shared" si="63"/>
        <v/>
      </c>
      <c r="X737" s="772" t="str">
        <f t="shared" si="64"/>
        <v/>
      </c>
    </row>
    <row r="738" spans="19:24">
      <c r="S738" s="6">
        <f t="shared" si="62"/>
        <v>734</v>
      </c>
      <c r="T738" s="6" t="str">
        <f t="shared" si="61"/>
        <v/>
      </c>
      <c r="U738" s="6" t="str">
        <f t="shared" si="61"/>
        <v/>
      </c>
      <c r="W738" s="772" t="str">
        <f t="shared" si="63"/>
        <v/>
      </c>
      <c r="X738" s="772" t="str">
        <f t="shared" si="64"/>
        <v/>
      </c>
    </row>
    <row r="739" spans="19:24">
      <c r="S739" s="6">
        <f t="shared" si="62"/>
        <v>735</v>
      </c>
      <c r="T739" s="6" t="str">
        <f t="shared" si="61"/>
        <v/>
      </c>
      <c r="U739" s="6" t="str">
        <f t="shared" si="61"/>
        <v/>
      </c>
      <c r="W739" s="772" t="str">
        <f t="shared" si="63"/>
        <v/>
      </c>
      <c r="X739" s="772" t="str">
        <f t="shared" si="64"/>
        <v/>
      </c>
    </row>
    <row r="740" spans="19:24">
      <c r="S740" s="6">
        <f t="shared" si="62"/>
        <v>736</v>
      </c>
      <c r="T740" s="6" t="str">
        <f t="shared" si="61"/>
        <v/>
      </c>
      <c r="U740" s="6" t="str">
        <f t="shared" si="61"/>
        <v/>
      </c>
      <c r="W740" s="772" t="str">
        <f t="shared" si="63"/>
        <v/>
      </c>
      <c r="X740" s="772" t="str">
        <f t="shared" si="64"/>
        <v/>
      </c>
    </row>
    <row r="741" spans="19:24">
      <c r="S741" s="6">
        <f t="shared" si="62"/>
        <v>737</v>
      </c>
      <c r="T741" s="6" t="str">
        <f t="shared" si="61"/>
        <v/>
      </c>
      <c r="U741" s="6" t="str">
        <f t="shared" si="61"/>
        <v/>
      </c>
      <c r="W741" s="772" t="str">
        <f t="shared" si="63"/>
        <v/>
      </c>
      <c r="X741" s="772" t="str">
        <f t="shared" si="64"/>
        <v/>
      </c>
    </row>
    <row r="742" spans="19:24">
      <c r="S742" s="6">
        <f t="shared" si="62"/>
        <v>738</v>
      </c>
      <c r="T742" s="6" t="str">
        <f t="shared" si="61"/>
        <v/>
      </c>
      <c r="U742" s="6" t="str">
        <f t="shared" si="61"/>
        <v/>
      </c>
      <c r="W742" s="772" t="str">
        <f t="shared" si="63"/>
        <v/>
      </c>
      <c r="X742" s="772" t="str">
        <f t="shared" si="64"/>
        <v/>
      </c>
    </row>
    <row r="743" spans="19:24">
      <c r="S743" s="6">
        <f t="shared" si="62"/>
        <v>739</v>
      </c>
      <c r="T743" s="6" t="str">
        <f t="shared" si="61"/>
        <v/>
      </c>
      <c r="U743" s="6" t="str">
        <f t="shared" si="61"/>
        <v/>
      </c>
      <c r="W743" s="772" t="str">
        <f t="shared" si="63"/>
        <v/>
      </c>
      <c r="X743" s="772" t="str">
        <f t="shared" si="64"/>
        <v/>
      </c>
    </row>
    <row r="744" spans="19:24">
      <c r="S744" s="6">
        <f t="shared" si="62"/>
        <v>740</v>
      </c>
      <c r="T744" s="6" t="str">
        <f t="shared" si="61"/>
        <v/>
      </c>
      <c r="U744" s="6" t="str">
        <f t="shared" si="61"/>
        <v/>
      </c>
      <c r="W744" s="772" t="str">
        <f t="shared" si="63"/>
        <v/>
      </c>
      <c r="X744" s="772" t="str">
        <f t="shared" si="64"/>
        <v/>
      </c>
    </row>
    <row r="745" spans="19:24">
      <c r="S745" s="6">
        <f t="shared" si="62"/>
        <v>741</v>
      </c>
      <c r="T745" s="6" t="str">
        <f t="shared" ref="T745:U754" si="65">BK70</f>
        <v/>
      </c>
      <c r="U745" s="6" t="str">
        <f t="shared" si="65"/>
        <v/>
      </c>
      <c r="W745" s="772" t="str">
        <f t="shared" si="63"/>
        <v/>
      </c>
      <c r="X745" s="772" t="str">
        <f t="shared" si="64"/>
        <v/>
      </c>
    </row>
    <row r="746" spans="19:24">
      <c r="S746" s="6">
        <f t="shared" si="62"/>
        <v>742</v>
      </c>
      <c r="T746" s="6" t="str">
        <f t="shared" si="65"/>
        <v/>
      </c>
      <c r="U746" s="6" t="str">
        <f t="shared" si="65"/>
        <v/>
      </c>
      <c r="W746" s="772" t="str">
        <f t="shared" si="63"/>
        <v/>
      </c>
      <c r="X746" s="772" t="str">
        <f t="shared" si="64"/>
        <v/>
      </c>
    </row>
    <row r="747" spans="19:24">
      <c r="S747" s="6">
        <f t="shared" si="62"/>
        <v>743</v>
      </c>
      <c r="T747" s="6" t="str">
        <f t="shared" si="65"/>
        <v/>
      </c>
      <c r="U747" s="6" t="str">
        <f t="shared" si="65"/>
        <v/>
      </c>
      <c r="W747" s="772" t="str">
        <f t="shared" si="63"/>
        <v/>
      </c>
      <c r="X747" s="772" t="str">
        <f t="shared" si="64"/>
        <v/>
      </c>
    </row>
    <row r="748" spans="19:24">
      <c r="S748" s="6">
        <f t="shared" si="62"/>
        <v>744</v>
      </c>
      <c r="T748" s="6" t="str">
        <f t="shared" si="65"/>
        <v/>
      </c>
      <c r="U748" s="6" t="str">
        <f t="shared" si="65"/>
        <v/>
      </c>
      <c r="W748" s="772" t="str">
        <f t="shared" si="63"/>
        <v/>
      </c>
      <c r="X748" s="772" t="str">
        <f t="shared" si="64"/>
        <v/>
      </c>
    </row>
    <row r="749" spans="19:24">
      <c r="S749" s="6">
        <f t="shared" si="62"/>
        <v>745</v>
      </c>
      <c r="T749" s="6" t="str">
        <f t="shared" si="65"/>
        <v/>
      </c>
      <c r="U749" s="6" t="str">
        <f t="shared" si="65"/>
        <v/>
      </c>
      <c r="W749" s="772" t="str">
        <f t="shared" si="63"/>
        <v/>
      </c>
      <c r="X749" s="772" t="str">
        <f t="shared" si="64"/>
        <v/>
      </c>
    </row>
    <row r="750" spans="19:24">
      <c r="S750" s="6">
        <f t="shared" si="62"/>
        <v>746</v>
      </c>
      <c r="T750" s="6" t="str">
        <f t="shared" si="65"/>
        <v/>
      </c>
      <c r="U750" s="6" t="str">
        <f t="shared" si="65"/>
        <v/>
      </c>
      <c r="W750" s="772" t="str">
        <f t="shared" si="63"/>
        <v/>
      </c>
      <c r="X750" s="772" t="str">
        <f t="shared" si="64"/>
        <v/>
      </c>
    </row>
    <row r="751" spans="19:24">
      <c r="S751" s="6">
        <f t="shared" si="62"/>
        <v>747</v>
      </c>
      <c r="T751" s="6" t="str">
        <f t="shared" si="65"/>
        <v/>
      </c>
      <c r="U751" s="6" t="str">
        <f t="shared" si="65"/>
        <v/>
      </c>
      <c r="W751" s="772" t="str">
        <f t="shared" si="63"/>
        <v/>
      </c>
      <c r="X751" s="772" t="str">
        <f t="shared" si="64"/>
        <v/>
      </c>
    </row>
    <row r="752" spans="19:24">
      <c r="S752" s="6">
        <f t="shared" si="62"/>
        <v>748</v>
      </c>
      <c r="T752" s="6" t="str">
        <f t="shared" si="65"/>
        <v/>
      </c>
      <c r="U752" s="6" t="str">
        <f t="shared" si="65"/>
        <v/>
      </c>
      <c r="W752" s="772" t="str">
        <f t="shared" si="63"/>
        <v/>
      </c>
      <c r="X752" s="772" t="str">
        <f t="shared" si="64"/>
        <v/>
      </c>
    </row>
    <row r="753" spans="19:24">
      <c r="S753" s="6">
        <f t="shared" si="62"/>
        <v>749</v>
      </c>
      <c r="T753" s="6" t="str">
        <f t="shared" si="65"/>
        <v/>
      </c>
      <c r="U753" s="6" t="str">
        <f t="shared" si="65"/>
        <v/>
      </c>
      <c r="W753" s="772" t="str">
        <f t="shared" si="63"/>
        <v/>
      </c>
      <c r="X753" s="772" t="str">
        <f t="shared" si="64"/>
        <v/>
      </c>
    </row>
    <row r="754" spans="19:24">
      <c r="S754" s="6">
        <f t="shared" si="62"/>
        <v>750</v>
      </c>
      <c r="T754" s="6" t="str">
        <f t="shared" si="65"/>
        <v/>
      </c>
      <c r="U754" s="6" t="str">
        <f t="shared" si="65"/>
        <v/>
      </c>
      <c r="W754" s="772" t="str">
        <f t="shared" si="63"/>
        <v/>
      </c>
      <c r="X754" s="772" t="str">
        <f t="shared" si="64"/>
        <v/>
      </c>
    </row>
  </sheetData>
  <mergeCells count="50">
    <mergeCell ref="BF66:BF79"/>
    <mergeCell ref="BJ6:BJ19"/>
    <mergeCell ref="BJ21:BJ34"/>
    <mergeCell ref="BJ36:BJ49"/>
    <mergeCell ref="BJ51:BJ64"/>
    <mergeCell ref="BJ66:BJ79"/>
    <mergeCell ref="BF6:BF19"/>
    <mergeCell ref="BF21:BF34"/>
    <mergeCell ref="BF36:BF49"/>
    <mergeCell ref="BF51:BF64"/>
    <mergeCell ref="AX66:AX79"/>
    <mergeCell ref="BB6:BB19"/>
    <mergeCell ref="BB21:BB34"/>
    <mergeCell ref="BB36:BB49"/>
    <mergeCell ref="BB51:BB64"/>
    <mergeCell ref="BB66:BB79"/>
    <mergeCell ref="AX6:AX19"/>
    <mergeCell ref="AX21:AX34"/>
    <mergeCell ref="AX36:AX49"/>
    <mergeCell ref="AX51:AX64"/>
    <mergeCell ref="AP66:AP79"/>
    <mergeCell ref="AT6:AT19"/>
    <mergeCell ref="AT21:AT34"/>
    <mergeCell ref="AT36:AT49"/>
    <mergeCell ref="AT51:AT64"/>
    <mergeCell ref="AT66:AT79"/>
    <mergeCell ref="AP6:AP19"/>
    <mergeCell ref="AP21:AP34"/>
    <mergeCell ref="AP36:AP49"/>
    <mergeCell ref="AP51:AP64"/>
    <mergeCell ref="AH66:AH79"/>
    <mergeCell ref="AL6:AL19"/>
    <mergeCell ref="AL21:AL34"/>
    <mergeCell ref="AL36:AL49"/>
    <mergeCell ref="AL51:AL64"/>
    <mergeCell ref="AL66:AL79"/>
    <mergeCell ref="AH6:AH19"/>
    <mergeCell ref="AH21:AH34"/>
    <mergeCell ref="AH36:AH49"/>
    <mergeCell ref="AH51:AH64"/>
    <mergeCell ref="Z66:Z79"/>
    <mergeCell ref="AD6:AD19"/>
    <mergeCell ref="AD66:AD79"/>
    <mergeCell ref="AD51:AD64"/>
    <mergeCell ref="AD36:AD49"/>
    <mergeCell ref="AD21:AD34"/>
    <mergeCell ref="Z6:Z19"/>
    <mergeCell ref="Z21:Z34"/>
    <mergeCell ref="Z36:Z49"/>
    <mergeCell ref="Z51:Z64"/>
  </mergeCells>
  <phoneticPr fontId="4"/>
  <pageMargins left="0.75" right="0.75" top="0.22" bottom="0.22" header="0.2" footer="0.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000"/>
  </sheetPr>
  <dimension ref="A1:FV57"/>
  <sheetViews>
    <sheetView showGridLines="0" showZeros="0" zoomScaleNormal="100" workbookViewId="0">
      <selection activeCell="A14" sqref="A14"/>
    </sheetView>
  </sheetViews>
  <sheetFormatPr defaultColWidth="2.625" defaultRowHeight="12" customHeight="1"/>
  <cols>
    <col min="1" max="1" width="3.125" style="207" customWidth="1"/>
    <col min="2" max="35" width="2.125" style="207" customWidth="1"/>
    <col min="36" max="36" width="3.125" style="207" customWidth="1"/>
    <col min="37" max="40" width="2.125" style="207" customWidth="1"/>
    <col min="41" max="41" width="4.125" style="207" customWidth="1"/>
    <col min="42" max="45" width="2.125" style="207" customWidth="1"/>
    <col min="46" max="46" width="4.125" style="207" customWidth="1"/>
    <col min="47" max="51" width="2.125" style="207" customWidth="1"/>
    <col min="52" max="53" width="4.125" style="207" customWidth="1"/>
    <col min="54" max="55" width="2.125" style="207" customWidth="1"/>
    <col min="56" max="56" width="4.125" style="207" customWidth="1"/>
    <col min="57" max="63" width="2.125" style="207" customWidth="1"/>
    <col min="64" max="69" width="1.25" style="207" customWidth="1"/>
    <col min="70" max="81" width="2.125" style="207" customWidth="1"/>
    <col min="82" max="87" width="2.875" style="207" customWidth="1"/>
    <col min="88" max="140" width="2.125" style="207" customWidth="1"/>
    <col min="141" max="161" width="3.625" style="207" customWidth="1"/>
    <col min="162" max="167" width="2.625" style="207"/>
    <col min="168" max="168" width="4.125" style="1083" hidden="1" customWidth="1"/>
    <col min="169" max="169" width="2.625" style="241" hidden="1" customWidth="1"/>
    <col min="170" max="170" width="4.125" style="1083" hidden="1" customWidth="1"/>
    <col min="171" max="171" width="2.625" style="241" hidden="1" customWidth="1"/>
    <col min="172" max="172" width="4.125" style="1083" hidden="1" customWidth="1"/>
    <col min="173" max="173" width="2.625" style="241" hidden="1" customWidth="1"/>
    <col min="174" max="16384" width="2.625" style="207"/>
  </cols>
  <sheetData>
    <row r="1" spans="1:173" ht="10.5" customHeight="1">
      <c r="A1" s="2059" t="s">
        <v>1901</v>
      </c>
      <c r="B1" s="203" t="s">
        <v>1902</v>
      </c>
      <c r="C1" s="204"/>
      <c r="D1" s="205"/>
      <c r="E1" s="205"/>
      <c r="F1" s="206"/>
      <c r="G1" s="2062">
        <f>申請書!D97</f>
        <v>0</v>
      </c>
      <c r="H1" s="2063"/>
      <c r="I1" s="2063"/>
      <c r="J1" s="2063"/>
      <c r="K1" s="2063"/>
      <c r="L1" s="2063"/>
      <c r="M1" s="2063"/>
      <c r="N1" s="2063"/>
      <c r="O1" s="2063"/>
      <c r="P1" s="2063"/>
      <c r="Q1" s="2063"/>
      <c r="R1" s="2063"/>
      <c r="S1" s="2063"/>
      <c r="T1" s="2063"/>
      <c r="U1" s="2063"/>
      <c r="V1" s="2063"/>
      <c r="W1" s="2063"/>
      <c r="X1" s="2063"/>
      <c r="Y1" s="2063"/>
      <c r="Z1" s="2063"/>
      <c r="AA1" s="2063"/>
      <c r="AB1" s="2063"/>
      <c r="AC1" s="2063"/>
      <c r="AD1" s="2063"/>
      <c r="AE1" s="2063"/>
      <c r="AF1" s="2063"/>
      <c r="AG1" s="2063"/>
      <c r="AH1" s="2063"/>
      <c r="AI1" s="2064"/>
      <c r="AJ1" s="1081"/>
      <c r="AK1" s="260"/>
      <c r="AL1" s="2065" t="s">
        <v>1903</v>
      </c>
      <c r="AM1" s="2066"/>
      <c r="AN1" s="208" t="s">
        <v>1904</v>
      </c>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9"/>
      <c r="BS1" s="209"/>
      <c r="BT1" s="209"/>
      <c r="BU1" s="209"/>
      <c r="BV1" s="209"/>
      <c r="BW1" s="209"/>
      <c r="BX1" s="209"/>
      <c r="BY1" s="209"/>
      <c r="BZ1" s="209"/>
      <c r="CA1" s="209"/>
      <c r="CB1" s="209"/>
      <c r="CC1" s="209"/>
      <c r="CD1" s="209"/>
      <c r="CE1" s="210"/>
      <c r="CG1" s="2071" t="s">
        <v>2478</v>
      </c>
      <c r="CH1" s="2072"/>
      <c r="CI1" s="2072"/>
      <c r="CJ1" s="2072"/>
      <c r="CK1" s="2072"/>
      <c r="CL1" s="2072"/>
      <c r="CM1" s="2072"/>
      <c r="CN1" s="2072"/>
      <c r="CO1" s="2072"/>
      <c r="CP1" s="2072"/>
      <c r="CQ1" s="2072"/>
      <c r="CR1" s="2072"/>
      <c r="CS1" s="2072"/>
      <c r="CT1" s="2072"/>
      <c r="CU1" s="2072"/>
      <c r="CV1" s="2072"/>
      <c r="CW1" s="2072"/>
      <c r="CX1" s="2072"/>
      <c r="CY1" s="2072"/>
      <c r="CZ1" s="2072"/>
      <c r="DA1" s="2073"/>
      <c r="DB1" s="1082"/>
      <c r="DC1" s="1082"/>
      <c r="DD1" s="211"/>
      <c r="DE1" s="211"/>
      <c r="DF1" s="211"/>
      <c r="DG1" s="211"/>
      <c r="DH1" s="211"/>
      <c r="DI1" s="211"/>
      <c r="DJ1" s="211"/>
      <c r="DK1" s="211"/>
      <c r="DL1" s="211"/>
      <c r="DM1" s="211"/>
      <c r="DN1" s="211"/>
      <c r="DO1" s="211"/>
      <c r="DP1" s="211"/>
      <c r="DS1" s="51"/>
      <c r="DT1" s="1615"/>
      <c r="DU1" s="1615"/>
      <c r="DV1" s="1615"/>
      <c r="DW1" s="1615"/>
      <c r="DX1" s="1615"/>
      <c r="DY1" s="1615"/>
      <c r="DZ1" s="1615"/>
      <c r="EA1" s="1615"/>
      <c r="EB1" s="1615"/>
      <c r="EC1" s="1615"/>
      <c r="ED1" s="1615"/>
      <c r="EE1" s="1615"/>
      <c r="EF1" s="1615"/>
      <c r="EG1" s="1615"/>
      <c r="EH1" s="1615"/>
      <c r="EI1" s="1615"/>
      <c r="EJ1" s="1615"/>
      <c r="EK1" s="51"/>
      <c r="EL1" s="51"/>
      <c r="EM1" s="51"/>
      <c r="EN1" s="51"/>
      <c r="EO1" s="51"/>
      <c r="EP1" s="51"/>
      <c r="EQ1" s="51"/>
      <c r="ER1" s="51"/>
      <c r="ES1" s="51"/>
      <c r="ET1" s="51"/>
      <c r="EU1" s="51"/>
      <c r="EV1" s="51"/>
      <c r="EW1" s="51"/>
      <c r="EX1" s="51"/>
      <c r="EY1" s="51"/>
      <c r="EZ1" s="51"/>
      <c r="FA1" s="51"/>
      <c r="FB1" s="51"/>
      <c r="FC1" s="51"/>
      <c r="FD1" s="51"/>
      <c r="FE1" s="51"/>
    </row>
    <row r="2" spans="1:173" ht="11.1" customHeight="1">
      <c r="A2" s="2060"/>
      <c r="B2" s="212" t="s">
        <v>2479</v>
      </c>
      <c r="C2" s="214"/>
      <c r="D2" s="214"/>
      <c r="E2" s="214"/>
      <c r="F2" s="214"/>
      <c r="G2" s="2077">
        <f>申請書!B167</f>
        <v>0</v>
      </c>
      <c r="H2" s="2078"/>
      <c r="I2" s="2078"/>
      <c r="J2" s="2078"/>
      <c r="K2" s="2078"/>
      <c r="L2" s="2078"/>
      <c r="M2" s="2078"/>
      <c r="N2" s="2078"/>
      <c r="O2" s="2078"/>
      <c r="P2" s="2078"/>
      <c r="Q2" s="2078"/>
      <c r="R2" s="2078"/>
      <c r="S2" s="2078"/>
      <c r="T2" s="2078"/>
      <c r="U2" s="2078"/>
      <c r="V2" s="2078"/>
      <c r="W2" s="2078"/>
      <c r="X2" s="2078"/>
      <c r="Y2" s="2078"/>
      <c r="Z2" s="2078"/>
      <c r="AA2" s="2078"/>
      <c r="AB2" s="2078"/>
      <c r="AC2" s="2078"/>
      <c r="AD2" s="2078"/>
      <c r="AE2" s="2078"/>
      <c r="AF2" s="2078"/>
      <c r="AG2" s="2078"/>
      <c r="AH2" s="2078"/>
      <c r="AI2" s="2079"/>
      <c r="AJ2" s="1081"/>
      <c r="AK2" s="223"/>
      <c r="AL2" s="2067"/>
      <c r="AM2" s="2068"/>
      <c r="AN2" s="217" t="s">
        <v>1907</v>
      </c>
      <c r="AO2" s="217"/>
      <c r="AP2" s="217"/>
      <c r="AQ2" s="217"/>
      <c r="AR2" s="217"/>
      <c r="AS2" s="217"/>
      <c r="AT2" s="217"/>
      <c r="AU2" s="217"/>
      <c r="AV2" s="217"/>
      <c r="AW2" s="217"/>
      <c r="AX2" s="217"/>
      <c r="AY2" s="217"/>
      <c r="AZ2" s="217"/>
      <c r="BA2" s="217"/>
      <c r="BB2" s="218"/>
      <c r="BC2" s="1038"/>
      <c r="BD2" s="2080">
        <f>'1'!F12</f>
        <v>1</v>
      </c>
      <c r="BE2" s="2081"/>
      <c r="BF2" s="2082"/>
      <c r="BG2" s="2080" t="s">
        <v>195</v>
      </c>
      <c r="BH2" s="2081"/>
      <c r="BI2" s="2083"/>
      <c r="BJ2" s="1084" t="s">
        <v>1908</v>
      </c>
      <c r="BK2" s="1085"/>
      <c r="BL2" s="1086"/>
      <c r="BM2" s="1086"/>
      <c r="BN2" s="1086"/>
      <c r="BO2" s="1086"/>
      <c r="BP2" s="1086"/>
      <c r="BQ2" s="1086"/>
      <c r="BR2" s="1086"/>
      <c r="BS2" s="1086"/>
      <c r="BT2" s="1086"/>
      <c r="BU2" s="1087"/>
      <c r="BV2" s="1087"/>
      <c r="BW2" s="1087"/>
      <c r="BX2" s="1087"/>
      <c r="BY2" s="1087"/>
      <c r="BZ2" s="1087"/>
      <c r="CA2" s="1087"/>
      <c r="CB2" s="1087"/>
      <c r="CC2" s="1087"/>
      <c r="CD2" s="1087"/>
      <c r="CE2" s="219"/>
      <c r="CG2" s="2074"/>
      <c r="CH2" s="2075"/>
      <c r="CI2" s="2075"/>
      <c r="CJ2" s="2075"/>
      <c r="CK2" s="2075"/>
      <c r="CL2" s="2075"/>
      <c r="CM2" s="2075"/>
      <c r="CN2" s="2075"/>
      <c r="CO2" s="2075"/>
      <c r="CP2" s="2075"/>
      <c r="CQ2" s="2075"/>
      <c r="CR2" s="2075"/>
      <c r="CS2" s="2075"/>
      <c r="CT2" s="2075"/>
      <c r="CU2" s="2075"/>
      <c r="CV2" s="2075"/>
      <c r="CW2" s="2075"/>
      <c r="CX2" s="2075"/>
      <c r="CY2" s="2075"/>
      <c r="CZ2" s="2075"/>
      <c r="DA2" s="2076"/>
      <c r="DB2" s="1082"/>
      <c r="DC2" s="1082"/>
      <c r="DD2" s="211"/>
      <c r="DE2" s="211"/>
      <c r="DF2" s="211"/>
      <c r="DG2" s="211"/>
      <c r="DH2" s="211"/>
      <c r="DI2" s="211"/>
      <c r="DJ2" s="211"/>
      <c r="DK2" s="211"/>
      <c r="DL2" s="211"/>
      <c r="DM2" s="211"/>
      <c r="DN2" s="211"/>
      <c r="DO2" s="211"/>
      <c r="DP2" s="211"/>
      <c r="DQ2" s="211"/>
      <c r="DR2" s="51"/>
      <c r="DS2" s="51"/>
      <c r="DT2" s="1615"/>
      <c r="DU2" s="1615"/>
      <c r="DV2" s="1615"/>
      <c r="DW2" s="1615"/>
      <c r="DX2" s="1615"/>
      <c r="DY2" s="1615"/>
      <c r="DZ2" s="1615"/>
      <c r="EA2" s="1615"/>
      <c r="EB2" s="1615"/>
      <c r="EC2" s="1615"/>
      <c r="ED2" s="1615"/>
      <c r="EE2" s="1615"/>
      <c r="EF2" s="1615"/>
      <c r="EG2" s="1615"/>
      <c r="EH2" s="1615"/>
      <c r="EI2" s="1615"/>
      <c r="EJ2" s="1615"/>
      <c r="EK2" s="51"/>
      <c r="EL2" s="51"/>
      <c r="EM2" s="51"/>
      <c r="EN2" s="51"/>
      <c r="EO2" s="51"/>
      <c r="EP2" s="51"/>
      <c r="EQ2" s="51"/>
      <c r="ER2" s="51"/>
      <c r="ES2" s="51"/>
      <c r="ET2" s="51"/>
      <c r="EU2" s="51"/>
      <c r="EV2" s="51"/>
      <c r="EW2" s="51"/>
      <c r="EX2" s="51"/>
      <c r="EY2" s="51"/>
      <c r="EZ2" s="51"/>
      <c r="FA2" s="51"/>
      <c r="FB2" s="51"/>
      <c r="FC2" s="51"/>
      <c r="FD2" s="51"/>
      <c r="FE2" s="51"/>
      <c r="FL2" s="1088" t="s">
        <v>415</v>
      </c>
      <c r="FM2" s="1089"/>
      <c r="FN2" s="1088" t="s">
        <v>984</v>
      </c>
      <c r="FO2" s="1089"/>
      <c r="FP2" s="1090" t="s">
        <v>2480</v>
      </c>
      <c r="FQ2" s="241" t="str">
        <f>IF(自己評価書表紙!A58="■",1,"")</f>
        <v/>
      </c>
    </row>
    <row r="3" spans="1:173" ht="11.1" customHeight="1">
      <c r="A3" s="2060"/>
      <c r="B3" s="212" t="s">
        <v>1905</v>
      </c>
      <c r="C3" s="213"/>
      <c r="D3" s="214"/>
      <c r="E3" s="214"/>
      <c r="F3" s="215"/>
      <c r="G3" s="2084" t="str">
        <f>申請書!V169</f>
        <v/>
      </c>
      <c r="H3" s="2085"/>
      <c r="I3" s="2085"/>
      <c r="J3" s="2085"/>
      <c r="K3" s="2085"/>
      <c r="L3" s="2085"/>
      <c r="M3" s="2086"/>
      <c r="N3" s="1091" t="s">
        <v>2263</v>
      </c>
      <c r="O3" s="256"/>
      <c r="P3" s="256"/>
      <c r="Q3" s="215"/>
      <c r="R3" s="2084" t="str">
        <f>申請書!V172</f>
        <v/>
      </c>
      <c r="S3" s="2085"/>
      <c r="T3" s="2085"/>
      <c r="U3" s="2085"/>
      <c r="V3" s="2085"/>
      <c r="W3" s="2085"/>
      <c r="X3" s="2086"/>
      <c r="Y3" s="1091" t="s">
        <v>1906</v>
      </c>
      <c r="Z3" s="256"/>
      <c r="AA3" s="256"/>
      <c r="AB3" s="257"/>
      <c r="AC3" s="2087">
        <f>申請書!B174</f>
        <v>0</v>
      </c>
      <c r="AD3" s="2088"/>
      <c r="AE3" s="2088"/>
      <c r="AF3" s="2088"/>
      <c r="AG3" s="2088"/>
      <c r="AH3" s="2088"/>
      <c r="AI3" s="2089"/>
      <c r="AJ3" s="1081"/>
      <c r="AK3" s="223"/>
      <c r="AL3" s="2067"/>
      <c r="AM3" s="2068"/>
      <c r="AN3" s="220" t="s">
        <v>1912</v>
      </c>
      <c r="AO3" s="220"/>
      <c r="AP3" s="220"/>
      <c r="AQ3" s="220"/>
      <c r="AR3" s="220"/>
      <c r="AS3" s="220"/>
      <c r="AT3" s="220"/>
      <c r="AU3" s="220"/>
      <c r="AV3" s="220"/>
      <c r="AW3" s="220"/>
      <c r="AX3" s="220"/>
      <c r="AY3" s="221"/>
      <c r="AZ3" s="221"/>
      <c r="BA3" s="221"/>
      <c r="BB3" s="222"/>
      <c r="BC3" s="1039"/>
      <c r="BD3" s="2090" t="str">
        <f>'1'!F19</f>
        <v>-</v>
      </c>
      <c r="BE3" s="2091"/>
      <c r="BF3" s="2091"/>
      <c r="BG3" s="2090" t="s">
        <v>195</v>
      </c>
      <c r="BH3" s="2091"/>
      <c r="BI3" s="2092"/>
      <c r="BJ3" s="2093" t="str">
        <f>IF(BY3="","□","■")</f>
        <v>□</v>
      </c>
      <c r="BK3" s="2094"/>
      <c r="BL3" s="223" t="s">
        <v>1913</v>
      </c>
      <c r="BM3" s="223"/>
      <c r="BX3" s="1048" t="s">
        <v>196</v>
      </c>
      <c r="BY3" s="2095" t="str">
        <f>IF('2'!Y7="","",'2'!AS28)</f>
        <v/>
      </c>
      <c r="BZ3" s="2095"/>
      <c r="CA3" s="2095"/>
      <c r="CB3" s="2095"/>
      <c r="CC3" s="2095"/>
      <c r="CD3" s="2095"/>
      <c r="CE3" s="224" t="s">
        <v>197</v>
      </c>
      <c r="CF3" s="223"/>
      <c r="CG3" s="2074"/>
      <c r="CH3" s="2075"/>
      <c r="CI3" s="2075"/>
      <c r="CJ3" s="2075"/>
      <c r="CK3" s="2075"/>
      <c r="CL3" s="2075"/>
      <c r="CM3" s="2075"/>
      <c r="CN3" s="2075"/>
      <c r="CO3" s="2075"/>
      <c r="CP3" s="2075"/>
      <c r="CQ3" s="2075"/>
      <c r="CR3" s="2075"/>
      <c r="CS3" s="2075"/>
      <c r="CT3" s="2075"/>
      <c r="CU3" s="2075"/>
      <c r="CV3" s="2075"/>
      <c r="CW3" s="2075"/>
      <c r="CX3" s="2075"/>
      <c r="CY3" s="2075"/>
      <c r="CZ3" s="2075"/>
      <c r="DA3" s="2076"/>
      <c r="DB3" s="1082"/>
      <c r="DC3" s="1082"/>
      <c r="DD3" s="211"/>
      <c r="DE3" s="211"/>
      <c r="DF3" s="211"/>
      <c r="DG3" s="211"/>
      <c r="DH3" s="211"/>
      <c r="DI3" s="211"/>
      <c r="DJ3" s="211"/>
      <c r="DK3" s="211"/>
      <c r="DL3" s="211"/>
      <c r="DM3" s="211"/>
      <c r="DN3" s="211"/>
      <c r="DO3" s="211"/>
      <c r="DP3" s="211"/>
      <c r="DQ3" s="211"/>
      <c r="DR3" s="51"/>
      <c r="DS3" s="51"/>
      <c r="DT3" s="1615"/>
      <c r="DU3" s="1615"/>
      <c r="DV3" s="1615"/>
      <c r="DW3" s="1615"/>
      <c r="DX3" s="1615"/>
      <c r="DY3" s="1615"/>
      <c r="DZ3" s="1615"/>
      <c r="EA3" s="1615"/>
      <c r="EB3" s="1615"/>
      <c r="EC3" s="1615"/>
      <c r="ED3" s="1615"/>
      <c r="EE3" s="1615"/>
      <c r="EF3" s="1615"/>
      <c r="EG3" s="1615"/>
      <c r="EH3" s="1615"/>
      <c r="EI3" s="1615"/>
      <c r="EJ3" s="1615"/>
      <c r="EK3" s="225"/>
      <c r="EL3" s="225"/>
      <c r="EM3" s="225"/>
      <c r="EN3" s="225"/>
      <c r="EO3" s="225"/>
      <c r="EP3" s="225"/>
      <c r="EQ3" s="225"/>
      <c r="ER3" s="225"/>
      <c r="ES3" s="225"/>
      <c r="ET3" s="225"/>
      <c r="EU3" s="225"/>
      <c r="EV3" s="225"/>
      <c r="EW3" s="225"/>
      <c r="EX3" s="225"/>
      <c r="EY3" s="225"/>
      <c r="EZ3" s="225"/>
      <c r="FA3" s="225"/>
      <c r="FB3" s="225"/>
      <c r="FC3" s="225"/>
      <c r="FD3" s="225"/>
      <c r="FE3" s="225"/>
      <c r="FL3" s="1090" t="s">
        <v>2481</v>
      </c>
      <c r="FM3" s="241" t="str">
        <f>IF(自己評価書表紙!A15="■",1,"")</f>
        <v/>
      </c>
      <c r="FN3" s="1088" t="s">
        <v>2482</v>
      </c>
      <c r="FO3" s="1089"/>
      <c r="FP3" s="1090" t="s">
        <v>2635</v>
      </c>
      <c r="FQ3" s="241" t="str">
        <f>IF(自己評価書表紙!A59="■",1,"")</f>
        <v/>
      </c>
    </row>
    <row r="4" spans="1:173" ht="10.5" customHeight="1">
      <c r="A4" s="2060"/>
      <c r="B4" s="212" t="s">
        <v>1909</v>
      </c>
      <c r="C4" s="213"/>
      <c r="D4" s="214"/>
      <c r="E4" s="214"/>
      <c r="F4" s="215"/>
      <c r="G4" s="2096" t="s">
        <v>1071</v>
      </c>
      <c r="H4" s="2097"/>
      <c r="I4" s="2097"/>
      <c r="J4" s="2097"/>
      <c r="K4" s="2097"/>
      <c r="L4" s="2097"/>
      <c r="M4" s="2098"/>
      <c r="N4" s="216" t="s">
        <v>1910</v>
      </c>
      <c r="O4" s="214"/>
      <c r="P4" s="214"/>
      <c r="Q4" s="215"/>
      <c r="R4" s="2087">
        <f>申請書!B178</f>
        <v>0</v>
      </c>
      <c r="S4" s="2088"/>
      <c r="T4" s="2088"/>
      <c r="U4" s="2088"/>
      <c r="V4" s="2088"/>
      <c r="W4" s="2088"/>
      <c r="X4" s="2099"/>
      <c r="Y4" s="216" t="s">
        <v>1911</v>
      </c>
      <c r="Z4" s="214"/>
      <c r="AA4" s="214"/>
      <c r="AB4" s="215"/>
      <c r="AC4" s="2087">
        <f>申請書!B180</f>
        <v>0</v>
      </c>
      <c r="AD4" s="2088"/>
      <c r="AE4" s="2088"/>
      <c r="AF4" s="2088"/>
      <c r="AG4" s="2088"/>
      <c r="AH4" s="2088"/>
      <c r="AI4" s="2089"/>
      <c r="AJ4" s="1081"/>
      <c r="AK4" s="223"/>
      <c r="AL4" s="2067"/>
      <c r="AM4" s="2068"/>
      <c r="AN4" s="220" t="s">
        <v>2255</v>
      </c>
      <c r="AO4" s="220"/>
      <c r="AP4" s="220"/>
      <c r="AQ4" s="220"/>
      <c r="AR4" s="220"/>
      <c r="AS4" s="220"/>
      <c r="AT4" s="220"/>
      <c r="AU4" s="220"/>
      <c r="AV4" s="220"/>
      <c r="AW4" s="220"/>
      <c r="AX4" s="220"/>
      <c r="BA4" s="1040" t="s">
        <v>1085</v>
      </c>
      <c r="BB4" s="221" t="s">
        <v>1781</v>
      </c>
      <c r="BC4" s="221"/>
      <c r="BD4" s="226"/>
      <c r="BE4" s="226"/>
      <c r="BF4" s="1040" t="s">
        <v>192</v>
      </c>
      <c r="BG4" s="1041" t="s">
        <v>1715</v>
      </c>
      <c r="BH4" s="226"/>
      <c r="BI4" s="227"/>
      <c r="BJ4" s="2093" t="str">
        <f>IF(BY4="","□","■")</f>
        <v>□</v>
      </c>
      <c r="BK4" s="2094"/>
      <c r="BL4" s="223" t="s">
        <v>1917</v>
      </c>
      <c r="BM4" s="223"/>
      <c r="BX4" s="1048" t="s">
        <v>196</v>
      </c>
      <c r="BY4" s="2095" t="str">
        <f>IF('2'!Y8="","",'2'!AS29)</f>
        <v/>
      </c>
      <c r="BZ4" s="2095"/>
      <c r="CA4" s="2095"/>
      <c r="CB4" s="2095"/>
      <c r="CC4" s="2095"/>
      <c r="CD4" s="2095"/>
      <c r="CE4" s="224" t="s">
        <v>197</v>
      </c>
      <c r="CF4" s="223"/>
      <c r="CG4" s="2100" t="s">
        <v>1918</v>
      </c>
      <c r="CH4" s="2075"/>
      <c r="CI4" s="2075"/>
      <c r="CJ4" s="2075"/>
      <c r="CK4" s="2075"/>
      <c r="CL4" s="2075"/>
      <c r="CM4" s="2075"/>
      <c r="CN4" s="2075"/>
      <c r="CO4" s="2075"/>
      <c r="CP4" s="2075"/>
      <c r="CQ4" s="2075"/>
      <c r="CR4" s="2075"/>
      <c r="CS4" s="2075"/>
      <c r="CT4" s="2075"/>
      <c r="CU4" s="2075"/>
      <c r="CV4" s="2075"/>
      <c r="CW4" s="2075"/>
      <c r="CX4" s="2075"/>
      <c r="CY4" s="2075"/>
      <c r="CZ4" s="2075"/>
      <c r="DA4" s="2076"/>
      <c r="DB4" s="1093"/>
      <c r="DC4" s="1093"/>
      <c r="DD4" s="211"/>
      <c r="DE4" s="211"/>
      <c r="DF4" s="211"/>
      <c r="DG4" s="211"/>
      <c r="DH4" s="211"/>
      <c r="DI4" s="211"/>
      <c r="DJ4" s="211"/>
      <c r="DK4" s="211"/>
      <c r="DL4" s="211"/>
      <c r="DM4" s="211"/>
      <c r="DN4" s="211"/>
      <c r="DO4" s="211"/>
      <c r="DP4" s="211"/>
      <c r="DQ4" s="211"/>
      <c r="DR4" s="51"/>
      <c r="DS4" s="51"/>
      <c r="DT4" s="1615"/>
      <c r="DU4" s="1615"/>
      <c r="DV4" s="1615"/>
      <c r="DW4" s="1615"/>
      <c r="DX4" s="1615"/>
      <c r="DY4" s="1615"/>
      <c r="DZ4" s="1615"/>
      <c r="EA4" s="1615"/>
      <c r="EB4" s="1615"/>
      <c r="EC4" s="1615"/>
      <c r="ED4" s="1615"/>
      <c r="EE4" s="1615"/>
      <c r="EF4" s="1615"/>
      <c r="EG4" s="1615"/>
      <c r="EH4" s="1615"/>
      <c r="EI4" s="1615"/>
      <c r="EJ4" s="1615"/>
      <c r="EK4" s="225"/>
      <c r="EL4" s="225"/>
      <c r="EM4" s="225"/>
      <c r="EN4" s="225"/>
      <c r="EO4" s="225"/>
      <c r="EP4" s="225"/>
      <c r="EQ4" s="225"/>
      <c r="ER4" s="225"/>
      <c r="ES4" s="225"/>
      <c r="ET4" s="225"/>
      <c r="EU4" s="225"/>
      <c r="EV4" s="225"/>
      <c r="EW4" s="225"/>
      <c r="EX4" s="225"/>
      <c r="EY4" s="225"/>
      <c r="EZ4" s="225"/>
      <c r="FA4" s="225"/>
      <c r="FB4" s="225"/>
      <c r="FC4" s="225"/>
      <c r="FD4" s="225"/>
      <c r="FE4" s="225"/>
      <c r="FL4" s="1088" t="s">
        <v>2483</v>
      </c>
      <c r="FM4" s="1089"/>
      <c r="FN4" s="1088" t="s">
        <v>2484</v>
      </c>
      <c r="FO4" s="1089"/>
      <c r="FP4" s="1090" t="s">
        <v>2485</v>
      </c>
      <c r="FQ4" s="241" t="str">
        <f>IF(自己評価書表紙!A60="■",1,"")</f>
        <v/>
      </c>
    </row>
    <row r="5" spans="1:173" ht="11.1" customHeight="1">
      <c r="A5" s="2060"/>
      <c r="B5" s="212" t="s">
        <v>1914</v>
      </c>
      <c r="C5" s="213"/>
      <c r="D5" s="214"/>
      <c r="E5" s="214"/>
      <c r="F5" s="215"/>
      <c r="G5" s="2101" t="s">
        <v>1915</v>
      </c>
      <c r="H5" s="2102"/>
      <c r="I5" s="2102"/>
      <c r="J5" s="2103">
        <f>申請書!F182</f>
        <v>0</v>
      </c>
      <c r="K5" s="2103"/>
      <c r="L5" s="2103"/>
      <c r="M5" s="2103"/>
      <c r="N5" s="2102" t="s">
        <v>1916</v>
      </c>
      <c r="O5" s="2102"/>
      <c r="P5" s="2102"/>
      <c r="Q5" s="2102"/>
      <c r="R5" s="2103">
        <f>申請書!F183</f>
        <v>0</v>
      </c>
      <c r="S5" s="2103"/>
      <c r="T5" s="2103"/>
      <c r="U5" s="2103"/>
      <c r="V5" s="226"/>
      <c r="W5" s="226"/>
      <c r="X5" s="226"/>
      <c r="Y5" s="226"/>
      <c r="Z5" s="226"/>
      <c r="AA5" s="226"/>
      <c r="AB5" s="226"/>
      <c r="AC5" s="226"/>
      <c r="AD5" s="226"/>
      <c r="AE5" s="226"/>
      <c r="AF5" s="226"/>
      <c r="AG5" s="226"/>
      <c r="AH5" s="226"/>
      <c r="AI5" s="227"/>
      <c r="AJ5" s="1081"/>
      <c r="AK5" s="223"/>
      <c r="AL5" s="2067"/>
      <c r="AM5" s="2068"/>
      <c r="AN5" s="220" t="s">
        <v>1925</v>
      </c>
      <c r="AO5" s="220"/>
      <c r="AP5" s="220"/>
      <c r="AQ5" s="220"/>
      <c r="AR5" s="220"/>
      <c r="AS5" s="220"/>
      <c r="AT5" s="220"/>
      <c r="AU5" s="220"/>
      <c r="AV5" s="220"/>
      <c r="AW5" s="220"/>
      <c r="AX5" s="220"/>
      <c r="AY5" s="221"/>
      <c r="AZ5" s="221"/>
      <c r="BA5" s="221"/>
      <c r="BB5" s="230"/>
      <c r="BC5" s="1042"/>
      <c r="BD5" s="2104" t="str">
        <f>'1'!F33</f>
        <v>-</v>
      </c>
      <c r="BE5" s="2105"/>
      <c r="BF5" s="2105"/>
      <c r="BG5" s="2090" t="s">
        <v>195</v>
      </c>
      <c r="BH5" s="2091"/>
      <c r="BI5" s="2092"/>
      <c r="BJ5" s="1092"/>
      <c r="BK5" s="271"/>
      <c r="BL5" s="223"/>
      <c r="BM5" s="223"/>
      <c r="CE5" s="224"/>
      <c r="CG5" s="2106" t="s">
        <v>1927</v>
      </c>
      <c r="CH5" s="2075"/>
      <c r="CI5" s="2075"/>
      <c r="CJ5" s="2075"/>
      <c r="CK5" s="2075"/>
      <c r="CL5" s="2075"/>
      <c r="CM5" s="2075"/>
      <c r="CN5" s="2075"/>
      <c r="CO5" s="2075"/>
      <c r="CP5" s="2075"/>
      <c r="CQ5" s="2075"/>
      <c r="CR5" s="2075"/>
      <c r="CS5" s="2075"/>
      <c r="CT5" s="2075"/>
      <c r="CU5" s="2075"/>
      <c r="CV5" s="2075"/>
      <c r="CW5" s="2075"/>
      <c r="CX5" s="2075"/>
      <c r="CY5" s="2075"/>
      <c r="CZ5" s="2075"/>
      <c r="DA5" s="2076"/>
      <c r="DB5" s="1094"/>
      <c r="DC5" s="1094"/>
      <c r="DD5" s="233"/>
      <c r="DE5" s="233"/>
      <c r="DF5" s="233"/>
      <c r="DG5" s="233"/>
      <c r="DH5" s="233"/>
      <c r="DI5" s="233"/>
      <c r="DJ5" s="233"/>
      <c r="DK5" s="233"/>
      <c r="DL5" s="233"/>
      <c r="DM5" s="233"/>
      <c r="DN5" s="233"/>
      <c r="DO5" s="233"/>
      <c r="DP5" s="233"/>
      <c r="DQ5" s="233"/>
      <c r="DR5" s="233"/>
      <c r="DS5" s="233"/>
      <c r="DT5" s="233"/>
      <c r="DU5" s="233"/>
      <c r="DV5" s="233"/>
      <c r="DW5" s="234"/>
      <c r="EE5" s="234"/>
      <c r="EI5" s="225"/>
      <c r="EJ5" s="225"/>
      <c r="EK5" s="225"/>
      <c r="EL5" s="225"/>
      <c r="EM5" s="225"/>
      <c r="EN5" s="225"/>
      <c r="EO5" s="225"/>
      <c r="EP5" s="225"/>
      <c r="EQ5" s="225"/>
      <c r="ER5" s="225"/>
      <c r="ES5" s="225"/>
      <c r="ET5" s="225"/>
      <c r="EU5" s="73"/>
      <c r="EV5" s="74"/>
      <c r="EW5" s="225"/>
      <c r="EX5" s="225"/>
      <c r="EY5" s="225"/>
      <c r="EZ5" s="225"/>
      <c r="FA5" s="225"/>
      <c r="FB5" s="225"/>
      <c r="FC5" s="225"/>
      <c r="FD5" s="225"/>
      <c r="FE5" s="225"/>
      <c r="FL5" s="1090" t="s">
        <v>2486</v>
      </c>
      <c r="FM5" s="241" t="str">
        <f>IF(自己評価書表紙!A17="■",1,"")</f>
        <v/>
      </c>
      <c r="FN5" s="1090" t="s">
        <v>2487</v>
      </c>
      <c r="FO5" s="241" t="str">
        <f>IF(自己評価書表紙!A38="■",1,"")</f>
        <v/>
      </c>
      <c r="FP5" s="1090" t="s">
        <v>2488</v>
      </c>
      <c r="FQ5" s="241" t="str">
        <f>IF(自己評価書表紙!A61="■",1,"")</f>
        <v/>
      </c>
    </row>
    <row r="6" spans="1:173" ht="11.1" customHeight="1">
      <c r="A6" s="2060"/>
      <c r="B6" s="212" t="s">
        <v>1919</v>
      </c>
      <c r="C6" s="213"/>
      <c r="D6" s="214"/>
      <c r="E6" s="214"/>
      <c r="F6" s="215"/>
      <c r="G6" s="2101" t="s">
        <v>1920</v>
      </c>
      <c r="H6" s="2102"/>
      <c r="I6" s="2102"/>
      <c r="J6" s="2107">
        <f>申請書!F186</f>
        <v>0</v>
      </c>
      <c r="K6" s="2107"/>
      <c r="L6" s="2107"/>
      <c r="M6" s="2107"/>
      <c r="N6" s="2102" t="s">
        <v>1921</v>
      </c>
      <c r="O6" s="2102"/>
      <c r="P6" s="2102"/>
      <c r="Q6" s="2102"/>
      <c r="R6" s="2107">
        <f>申請書!F187</f>
        <v>0</v>
      </c>
      <c r="S6" s="2107"/>
      <c r="T6" s="2107"/>
      <c r="U6" s="2107"/>
      <c r="V6" s="1095"/>
      <c r="W6" s="216" t="s">
        <v>1922</v>
      </c>
      <c r="X6" s="228"/>
      <c r="Y6" s="229"/>
      <c r="Z6" s="2101" t="s">
        <v>1923</v>
      </c>
      <c r="AA6" s="2102"/>
      <c r="AB6" s="2108">
        <f>申請書!G188</f>
        <v>0</v>
      </c>
      <c r="AC6" s="2108"/>
      <c r="AD6" s="226" t="s">
        <v>1078</v>
      </c>
      <c r="AE6" s="2102" t="s">
        <v>1924</v>
      </c>
      <c r="AF6" s="2102"/>
      <c r="AG6" s="2109">
        <f>申請書!G189</f>
        <v>0</v>
      </c>
      <c r="AH6" s="2110"/>
      <c r="AI6" s="227" t="s">
        <v>1078</v>
      </c>
      <c r="AJ6" s="1081"/>
      <c r="AK6" s="223"/>
      <c r="AL6" s="2067"/>
      <c r="AM6" s="2068"/>
      <c r="AN6" s="220" t="s">
        <v>1929</v>
      </c>
      <c r="AO6" s="220"/>
      <c r="AP6" s="220"/>
      <c r="AQ6" s="220"/>
      <c r="AR6" s="220"/>
      <c r="AS6" s="220"/>
      <c r="AT6" s="220"/>
      <c r="AU6" s="220"/>
      <c r="AV6" s="220"/>
      <c r="AW6" s="220"/>
      <c r="AX6" s="220"/>
      <c r="AY6" s="223"/>
      <c r="AZ6" s="223"/>
      <c r="BA6" s="223"/>
      <c r="BB6" s="242"/>
      <c r="BC6" s="1043"/>
      <c r="BD6" s="2111" t="str">
        <f>IF('1'!F41="なし","-",'1'!F41)</f>
        <v>-</v>
      </c>
      <c r="BE6" s="2112"/>
      <c r="BF6" s="2112"/>
      <c r="BG6" s="2111" t="s">
        <v>66</v>
      </c>
      <c r="BH6" s="2112"/>
      <c r="BI6" s="2113"/>
      <c r="BJ6" s="2093" t="str">
        <f>IF(BY6="","□","■")</f>
        <v>□</v>
      </c>
      <c r="BK6" s="2094"/>
      <c r="BL6" s="223" t="s">
        <v>2256</v>
      </c>
      <c r="BM6" s="223"/>
      <c r="BX6" s="1048" t="s">
        <v>196</v>
      </c>
      <c r="BY6" s="2114" t="str">
        <f>IF('2'!AB9="","",'2'!AT28)</f>
        <v/>
      </c>
      <c r="BZ6" s="2114"/>
      <c r="CA6" s="2114"/>
      <c r="CB6" s="2114"/>
      <c r="CC6" s="2114"/>
      <c r="CD6" s="2114"/>
      <c r="CE6" s="224" t="s">
        <v>197</v>
      </c>
      <c r="CF6" s="1096"/>
      <c r="CG6" s="243" t="s">
        <v>195</v>
      </c>
      <c r="CH6" s="244" t="s">
        <v>1931</v>
      </c>
      <c r="CI6" s="231" t="s">
        <v>1932</v>
      </c>
      <c r="CK6" s="231"/>
      <c r="CL6" s="231"/>
      <c r="CM6" s="231"/>
      <c r="CN6" s="231"/>
      <c r="CO6" s="231"/>
      <c r="CP6" s="231"/>
      <c r="CQ6" s="231"/>
      <c r="CR6" s="231"/>
      <c r="CS6" s="231"/>
      <c r="CT6" s="231"/>
      <c r="CU6" s="231"/>
      <c r="CV6" s="231"/>
      <c r="CW6" s="231"/>
      <c r="CX6" s="231"/>
      <c r="CY6" s="231"/>
      <c r="CZ6" s="231"/>
      <c r="DA6" s="245"/>
      <c r="DD6" s="233"/>
      <c r="DE6" s="233"/>
      <c r="DF6" s="233"/>
      <c r="DG6" s="233"/>
      <c r="DH6" s="233"/>
      <c r="DI6" s="233"/>
      <c r="DJ6" s="233"/>
      <c r="DK6" s="233"/>
      <c r="DL6" s="233"/>
      <c r="DM6" s="233"/>
      <c r="DN6" s="233"/>
      <c r="DO6" s="233"/>
      <c r="DP6" s="233"/>
      <c r="DQ6" s="233"/>
      <c r="DR6" s="233"/>
      <c r="DS6" s="233"/>
      <c r="DT6" s="233"/>
      <c r="DU6" s="233"/>
      <c r="DV6" s="233"/>
      <c r="DW6" s="234"/>
      <c r="EE6" s="234"/>
      <c r="EI6" s="246"/>
      <c r="EJ6" s="246"/>
      <c r="EK6" s="246"/>
      <c r="EL6" s="246"/>
      <c r="EM6" s="246"/>
      <c r="EN6" s="246"/>
      <c r="EO6" s="246"/>
      <c r="EP6" s="246"/>
      <c r="EQ6" s="246"/>
      <c r="ER6" s="246"/>
      <c r="ES6" s="246"/>
      <c r="ET6" s="246"/>
      <c r="EU6" s="73"/>
      <c r="EV6" s="74"/>
      <c r="EW6" s="246"/>
      <c r="EX6" s="246"/>
      <c r="EY6" s="246"/>
      <c r="EZ6" s="246"/>
      <c r="FA6" s="246"/>
      <c r="FB6" s="246"/>
      <c r="FC6" s="246"/>
      <c r="FD6" s="246"/>
      <c r="FE6" s="246"/>
      <c r="FL6" s="1090" t="s">
        <v>2489</v>
      </c>
      <c r="FM6" s="241" t="str">
        <f>IF(自己評価書表紙!A18="■",1,"")</f>
        <v/>
      </c>
    </row>
    <row r="7" spans="1:173" ht="11.1" customHeight="1">
      <c r="A7" s="2060"/>
      <c r="B7" s="1097" t="s">
        <v>464</v>
      </c>
      <c r="C7" s="235"/>
      <c r="D7" s="236"/>
      <c r="E7" s="236"/>
      <c r="F7" s="237"/>
      <c r="G7" s="2115" t="str">
        <f>申請書!F190&amp;"造"</f>
        <v>木（枠組壁工法）造</v>
      </c>
      <c r="H7" s="2116"/>
      <c r="I7" s="2116"/>
      <c r="J7" s="2116"/>
      <c r="K7" s="2116"/>
      <c r="L7" s="2116"/>
      <c r="M7" s="2116"/>
      <c r="N7" s="2117"/>
      <c r="O7" s="2115" t="str">
        <f>申請書!N190</f>
        <v>-</v>
      </c>
      <c r="P7" s="2116"/>
      <c r="Q7" s="2116"/>
      <c r="R7" s="2116"/>
      <c r="S7" s="2116"/>
      <c r="T7" s="2116"/>
      <c r="U7" s="2116"/>
      <c r="V7" s="2117"/>
      <c r="W7" s="238" t="s">
        <v>1928</v>
      </c>
      <c r="X7" s="239"/>
      <c r="Y7" s="240"/>
      <c r="Z7" s="2115" t="s">
        <v>66</v>
      </c>
      <c r="AA7" s="2116"/>
      <c r="AB7" s="2116"/>
      <c r="AC7" s="2116"/>
      <c r="AD7" s="2116"/>
      <c r="AE7" s="2116"/>
      <c r="AF7" s="2116"/>
      <c r="AG7" s="2116"/>
      <c r="AH7" s="2116"/>
      <c r="AI7" s="2118"/>
      <c r="AJ7" s="1081"/>
      <c r="AK7" s="260"/>
      <c r="AL7" s="2067"/>
      <c r="AM7" s="2068"/>
      <c r="AN7" s="208" t="s">
        <v>1934</v>
      </c>
      <c r="AO7" s="208"/>
      <c r="AP7" s="208"/>
      <c r="AQ7" s="208"/>
      <c r="AR7" s="208"/>
      <c r="AS7" s="208"/>
      <c r="AT7" s="208"/>
      <c r="AU7" s="208"/>
      <c r="AV7" s="208"/>
      <c r="AW7" s="208"/>
      <c r="AX7" s="208"/>
      <c r="AY7" s="247"/>
      <c r="AZ7" s="247"/>
      <c r="BA7" s="247"/>
      <c r="BB7" s="247"/>
      <c r="BC7" s="247"/>
      <c r="BD7" s="247"/>
      <c r="BE7" s="247"/>
      <c r="BF7" s="247"/>
      <c r="BG7" s="247"/>
      <c r="BH7" s="247"/>
      <c r="BI7" s="247"/>
      <c r="BJ7" s="2093" t="str">
        <f>IF(BY7="","□","■")</f>
        <v>□</v>
      </c>
      <c r="BK7" s="2094"/>
      <c r="BL7" s="223" t="s">
        <v>2257</v>
      </c>
      <c r="BM7" s="223"/>
      <c r="BX7" s="1048" t="s">
        <v>196</v>
      </c>
      <c r="BY7" s="2114" t="str">
        <f>IF('2'!AB10="","",'2'!AT29)</f>
        <v/>
      </c>
      <c r="BZ7" s="2114"/>
      <c r="CA7" s="2114"/>
      <c r="CB7" s="2114"/>
      <c r="CC7" s="2114"/>
      <c r="CD7" s="2114"/>
      <c r="CE7" s="224" t="s">
        <v>197</v>
      </c>
      <c r="CF7" s="223"/>
      <c r="CG7" s="249" t="s">
        <v>1937</v>
      </c>
      <c r="CH7" s="250" t="s">
        <v>1931</v>
      </c>
      <c r="CI7" s="251" t="s">
        <v>1938</v>
      </c>
      <c r="CJ7" s="226"/>
      <c r="CK7" s="251"/>
      <c r="CL7" s="251"/>
      <c r="CM7" s="251"/>
      <c r="CN7" s="251"/>
      <c r="CO7" s="251"/>
      <c r="CP7" s="251"/>
      <c r="CQ7" s="251"/>
      <c r="CR7" s="251"/>
      <c r="CS7" s="251"/>
      <c r="CT7" s="251"/>
      <c r="CU7" s="226"/>
      <c r="CV7" s="226"/>
      <c r="CW7" s="226"/>
      <c r="CX7" s="226"/>
      <c r="CY7" s="226"/>
      <c r="CZ7" s="226"/>
      <c r="DA7" s="227"/>
      <c r="DD7" s="233"/>
      <c r="DE7" s="233"/>
      <c r="DF7" s="233"/>
      <c r="DG7" s="233"/>
      <c r="DH7" s="233"/>
      <c r="DI7" s="233"/>
      <c r="DJ7" s="233"/>
      <c r="DK7" s="233"/>
      <c r="DL7" s="233"/>
      <c r="DM7" s="233"/>
      <c r="DN7" s="233"/>
      <c r="DO7" s="233"/>
      <c r="DP7" s="233"/>
      <c r="DQ7" s="233"/>
      <c r="DR7" s="233"/>
      <c r="DS7" s="233"/>
      <c r="DT7" s="233"/>
      <c r="DU7" s="233"/>
      <c r="DV7" s="233"/>
      <c r="DW7" s="234"/>
      <c r="EE7" s="234"/>
      <c r="EI7" s="246"/>
      <c r="EJ7" s="246"/>
      <c r="EK7" s="246"/>
      <c r="EL7" s="246"/>
      <c r="EM7" s="246"/>
      <c r="EN7" s="246"/>
      <c r="EO7" s="246"/>
      <c r="EP7" s="246"/>
      <c r="EQ7" s="246"/>
      <c r="ER7" s="246"/>
      <c r="ES7" s="246"/>
      <c r="ET7" s="246"/>
      <c r="EU7" s="73"/>
      <c r="EV7" s="74"/>
      <c r="EW7" s="246"/>
      <c r="EX7" s="246"/>
      <c r="EY7" s="246"/>
      <c r="EZ7" s="246"/>
      <c r="FA7" s="246"/>
      <c r="FB7" s="246"/>
      <c r="FC7" s="246"/>
      <c r="FD7" s="246"/>
      <c r="FE7" s="246"/>
      <c r="FL7" s="1088" t="s">
        <v>2490</v>
      </c>
      <c r="FM7" s="1089"/>
      <c r="FN7" s="1090" t="s">
        <v>2636</v>
      </c>
      <c r="FO7" s="241" t="str">
        <f>IF(自己評価書表紙!A40="■",1,"")</f>
        <v/>
      </c>
      <c r="FP7" s="1090" t="s">
        <v>2637</v>
      </c>
      <c r="FQ7" s="241" t="str">
        <f>IF(自己評価書表紙!A53="■",1,"")</f>
        <v/>
      </c>
    </row>
    <row r="8" spans="1:173" ht="11.1" customHeight="1">
      <c r="A8" s="2060"/>
      <c r="B8" s="203" t="s">
        <v>1933</v>
      </c>
      <c r="C8" s="204"/>
      <c r="D8" s="205"/>
      <c r="E8" s="205"/>
      <c r="F8" s="206"/>
      <c r="G8" s="2119">
        <f>申請書!D62</f>
        <v>0</v>
      </c>
      <c r="H8" s="2120"/>
      <c r="I8" s="2120"/>
      <c r="J8" s="2120"/>
      <c r="K8" s="2120"/>
      <c r="L8" s="2120"/>
      <c r="M8" s="2120"/>
      <c r="N8" s="2120"/>
      <c r="O8" s="2120"/>
      <c r="P8" s="2120"/>
      <c r="Q8" s="2120"/>
      <c r="R8" s="2120"/>
      <c r="S8" s="2120"/>
      <c r="T8" s="2120"/>
      <c r="U8" s="2120"/>
      <c r="V8" s="2120"/>
      <c r="W8" s="2120"/>
      <c r="X8" s="2120"/>
      <c r="Y8" s="2120"/>
      <c r="Z8" s="2120"/>
      <c r="AA8" s="2120"/>
      <c r="AB8" s="2120"/>
      <c r="AC8" s="2120"/>
      <c r="AD8" s="2120"/>
      <c r="AE8" s="2120"/>
      <c r="AF8" s="2120"/>
      <c r="AG8" s="2120"/>
      <c r="AH8" s="2120"/>
      <c r="AI8" s="2121"/>
      <c r="AJ8" s="1081"/>
      <c r="AK8" s="223"/>
      <c r="AL8" s="2067"/>
      <c r="AM8" s="2068"/>
      <c r="AN8" s="220" t="s">
        <v>1940</v>
      </c>
      <c r="AO8" s="220"/>
      <c r="AP8" s="220"/>
      <c r="AQ8" s="220"/>
      <c r="AR8" s="220"/>
      <c r="AS8" s="220"/>
      <c r="AT8" s="220"/>
      <c r="AU8" s="220"/>
      <c r="AV8" s="220"/>
      <c r="AW8" s="220"/>
      <c r="AX8" s="220"/>
      <c r="AY8" s="220"/>
      <c r="AZ8" s="220"/>
      <c r="BA8" s="220"/>
      <c r="BB8" s="218"/>
      <c r="BC8" s="218"/>
      <c r="BD8" s="2080" t="str">
        <f>'3'!F6</f>
        <v>-</v>
      </c>
      <c r="BE8" s="2081"/>
      <c r="BF8" s="2081"/>
      <c r="BG8" s="2080" t="s">
        <v>195</v>
      </c>
      <c r="BH8" s="2081"/>
      <c r="BI8" s="2083"/>
      <c r="BJ8" s="2122"/>
      <c r="BK8" s="2123"/>
      <c r="BL8" s="223"/>
      <c r="BS8" s="223"/>
      <c r="BU8" s="223"/>
      <c r="CE8" s="224"/>
      <c r="CG8" s="249" t="s">
        <v>1942</v>
      </c>
      <c r="CH8" s="250" t="s">
        <v>1931</v>
      </c>
      <c r="CI8" s="251" t="s">
        <v>1943</v>
      </c>
      <c r="CJ8" s="226"/>
      <c r="CK8" s="251"/>
      <c r="CL8" s="251"/>
      <c r="CM8" s="251"/>
      <c r="CN8" s="251"/>
      <c r="CO8" s="251"/>
      <c r="CP8" s="251"/>
      <c r="CQ8" s="251"/>
      <c r="CR8" s="251"/>
      <c r="CS8" s="251"/>
      <c r="CT8" s="251"/>
      <c r="CU8" s="226"/>
      <c r="CV8" s="226"/>
      <c r="CW8" s="226"/>
      <c r="CX8" s="226"/>
      <c r="CY8" s="226"/>
      <c r="CZ8" s="226"/>
      <c r="DA8" s="227"/>
      <c r="DD8" s="233"/>
      <c r="DE8" s="233"/>
      <c r="DF8" s="233"/>
      <c r="DG8" s="233"/>
      <c r="DH8" s="233"/>
      <c r="DI8" s="233"/>
      <c r="DJ8" s="233"/>
      <c r="DK8" s="233"/>
      <c r="DL8" s="233"/>
      <c r="DM8" s="233"/>
      <c r="DN8" s="233"/>
      <c r="DO8" s="233"/>
      <c r="DP8" s="233"/>
      <c r="DQ8" s="233"/>
      <c r="DR8" s="233"/>
      <c r="DS8" s="233"/>
      <c r="DT8" s="233"/>
      <c r="DU8" s="233"/>
      <c r="DV8" s="233"/>
      <c r="DW8" s="234"/>
      <c r="EE8" s="234"/>
      <c r="EI8" s="246"/>
      <c r="EJ8" s="246"/>
      <c r="EK8" s="246"/>
      <c r="EL8" s="246"/>
      <c r="EM8" s="246"/>
      <c r="EN8" s="246"/>
      <c r="EO8" s="246"/>
      <c r="EP8" s="246"/>
      <c r="EQ8" s="246"/>
      <c r="ER8" s="246"/>
      <c r="ES8" s="246"/>
      <c r="ET8" s="246"/>
      <c r="EU8" s="73"/>
      <c r="EV8" s="74"/>
      <c r="EW8" s="246"/>
      <c r="EX8" s="246"/>
      <c r="EY8" s="246"/>
      <c r="EZ8" s="246"/>
      <c r="FA8" s="246"/>
      <c r="FB8" s="246"/>
      <c r="FC8" s="246"/>
      <c r="FD8" s="246"/>
      <c r="FE8" s="246"/>
      <c r="FL8" s="1088" t="s">
        <v>2491</v>
      </c>
      <c r="FM8" s="1089"/>
      <c r="FN8" s="1090" t="s">
        <v>2492</v>
      </c>
      <c r="FO8" s="241" t="str">
        <f>IF(自己評価書表紙!A41="■",1,"")</f>
        <v/>
      </c>
      <c r="FP8" s="1090" t="s">
        <v>2638</v>
      </c>
      <c r="FQ8" s="241" t="str">
        <f>IF(自己評価書表紙!A54="■",1,"")</f>
        <v/>
      </c>
    </row>
    <row r="9" spans="1:173" ht="11.1" customHeight="1">
      <c r="A9" s="2060"/>
      <c r="B9" s="212" t="s">
        <v>1939</v>
      </c>
      <c r="C9" s="213"/>
      <c r="D9" s="214"/>
      <c r="E9" s="214"/>
      <c r="F9" s="214"/>
      <c r="G9" s="2135">
        <f>申請書!D64</f>
        <v>0</v>
      </c>
      <c r="H9" s="2136"/>
      <c r="I9" s="2136"/>
      <c r="J9" s="2136"/>
      <c r="K9" s="2136"/>
      <c r="L9" s="2136"/>
      <c r="M9" s="2136"/>
      <c r="N9" s="2136"/>
      <c r="O9" s="2136"/>
      <c r="P9" s="2136"/>
      <c r="Q9" s="2136"/>
      <c r="R9" s="2136"/>
      <c r="S9" s="2136"/>
      <c r="T9" s="2136"/>
      <c r="U9" s="2136"/>
      <c r="V9" s="2136"/>
      <c r="W9" s="2136"/>
      <c r="X9" s="2136"/>
      <c r="Y9" s="2136"/>
      <c r="Z9" s="2136"/>
      <c r="AA9" s="2136"/>
      <c r="AB9" s="2136"/>
      <c r="AC9" s="2136"/>
      <c r="AD9" s="2136"/>
      <c r="AE9" s="2136"/>
      <c r="AF9" s="2136"/>
      <c r="AG9" s="2136"/>
      <c r="AH9" s="2136"/>
      <c r="AI9" s="2137"/>
      <c r="AJ9" s="1081"/>
      <c r="AK9" s="223"/>
      <c r="AL9" s="2067"/>
      <c r="AM9" s="2068"/>
      <c r="AN9" s="223" t="s">
        <v>1945</v>
      </c>
      <c r="AO9" s="223"/>
      <c r="AP9" s="223"/>
      <c r="AQ9" s="223"/>
      <c r="AR9" s="223"/>
      <c r="AS9" s="223"/>
      <c r="AT9" s="223"/>
      <c r="AU9" s="223"/>
      <c r="AV9" s="223"/>
      <c r="AW9" s="223"/>
      <c r="AX9" s="223"/>
      <c r="AY9" s="223"/>
      <c r="AZ9" s="223"/>
      <c r="BA9" s="223"/>
      <c r="BB9" s="252"/>
      <c r="BC9" s="1044"/>
      <c r="BD9" s="2111" t="str">
        <f>'3'!F14</f>
        <v>-</v>
      </c>
      <c r="BE9" s="2112"/>
      <c r="BF9" s="2112"/>
      <c r="BG9" s="2111" t="s">
        <v>195</v>
      </c>
      <c r="BH9" s="2112"/>
      <c r="BI9" s="2113"/>
      <c r="BJ9" s="2138"/>
      <c r="BK9" s="2114"/>
      <c r="BL9" s="223" t="s">
        <v>1926</v>
      </c>
      <c r="BM9" s="223"/>
      <c r="BV9" s="1048" t="s">
        <v>196</v>
      </c>
      <c r="BW9" s="2139" t="str">
        <f>IF('2'!X11="","",'2'!X11)</f>
        <v/>
      </c>
      <c r="BX9" s="2139"/>
      <c r="BY9" s="2139"/>
      <c r="BZ9" s="2139"/>
      <c r="CA9" s="2139"/>
      <c r="CB9" s="2139"/>
      <c r="CC9" s="2139"/>
      <c r="CD9" s="2139"/>
      <c r="CE9" s="224" t="s">
        <v>197</v>
      </c>
      <c r="CF9" s="223"/>
      <c r="CG9" s="249" t="s">
        <v>2535</v>
      </c>
      <c r="CH9" s="250" t="s">
        <v>1931</v>
      </c>
      <c r="CI9" s="251" t="s">
        <v>189</v>
      </c>
      <c r="CJ9" s="226"/>
      <c r="CK9" s="251"/>
      <c r="CL9" s="251"/>
      <c r="CM9" s="251"/>
      <c r="CN9" s="251"/>
      <c r="CO9" s="251"/>
      <c r="CP9" s="251"/>
      <c r="CQ9" s="251"/>
      <c r="CR9" s="251"/>
      <c r="CS9" s="251"/>
      <c r="CT9" s="251"/>
      <c r="CU9" s="226"/>
      <c r="CV9" s="226"/>
      <c r="CW9" s="226"/>
      <c r="CX9" s="226"/>
      <c r="CY9" s="226"/>
      <c r="CZ9" s="226"/>
      <c r="DA9" s="227"/>
      <c r="EU9" s="73"/>
      <c r="EV9" s="74"/>
    </row>
    <row r="10" spans="1:173" ht="11.1" customHeight="1">
      <c r="A10" s="2060"/>
      <c r="B10" s="212" t="s">
        <v>1944</v>
      </c>
      <c r="C10" s="213"/>
      <c r="D10" s="214"/>
      <c r="E10" s="214"/>
      <c r="F10" s="214"/>
      <c r="G10" s="2135">
        <f>申請書!D76</f>
        <v>0</v>
      </c>
      <c r="H10" s="2136"/>
      <c r="I10" s="2136"/>
      <c r="J10" s="2136"/>
      <c r="K10" s="2136"/>
      <c r="L10" s="2136"/>
      <c r="M10" s="2136"/>
      <c r="N10" s="2136"/>
      <c r="O10" s="2136"/>
      <c r="P10" s="2136"/>
      <c r="Q10" s="2136"/>
      <c r="R10" s="2136"/>
      <c r="S10" s="2136"/>
      <c r="T10" s="2136"/>
      <c r="U10" s="2136"/>
      <c r="V10" s="2136"/>
      <c r="W10" s="2136"/>
      <c r="X10" s="2136"/>
      <c r="Y10" s="2136"/>
      <c r="Z10" s="2136"/>
      <c r="AA10" s="2140"/>
      <c r="AB10" s="2141">
        <f>申請書!D79</f>
        <v>0</v>
      </c>
      <c r="AC10" s="2142"/>
      <c r="AD10" s="2142"/>
      <c r="AE10" s="2142"/>
      <c r="AF10" s="2142"/>
      <c r="AG10" s="2142"/>
      <c r="AH10" s="2142"/>
      <c r="AI10" s="2143"/>
      <c r="AJ10" s="1081"/>
      <c r="AK10" s="260"/>
      <c r="AL10" s="2067"/>
      <c r="AM10" s="2068"/>
      <c r="AN10" s="208" t="s">
        <v>191</v>
      </c>
      <c r="AO10" s="208"/>
      <c r="AP10" s="208"/>
      <c r="AQ10" s="208"/>
      <c r="AR10" s="208"/>
      <c r="AS10" s="208"/>
      <c r="AT10" s="208"/>
      <c r="AU10" s="208"/>
      <c r="AV10" s="208"/>
      <c r="AW10" s="208"/>
      <c r="AX10" s="208"/>
      <c r="AY10" s="247"/>
      <c r="AZ10" s="247"/>
      <c r="BA10" s="247"/>
      <c r="BB10" s="247"/>
      <c r="BC10" s="247"/>
      <c r="BD10" s="247"/>
      <c r="BE10" s="247"/>
      <c r="BF10" s="247"/>
      <c r="BG10" s="247"/>
      <c r="BH10" s="247"/>
      <c r="BI10" s="247"/>
      <c r="BJ10" s="1050"/>
      <c r="BK10" s="220"/>
      <c r="BL10" s="220" t="s">
        <v>2258</v>
      </c>
      <c r="BM10" s="220"/>
      <c r="BN10" s="231"/>
      <c r="BO10" s="231"/>
      <c r="BP10" s="231"/>
      <c r="BQ10" s="231"/>
      <c r="BR10" s="231"/>
      <c r="BS10" s="231"/>
      <c r="BT10" s="231"/>
      <c r="BU10" s="231"/>
      <c r="BV10" s="1098" t="s">
        <v>196</v>
      </c>
      <c r="BW10" s="2144" t="str">
        <f>IF('2'!X13="","",'2'!X13)</f>
        <v/>
      </c>
      <c r="BX10" s="2144"/>
      <c r="BY10" s="2144"/>
      <c r="BZ10" s="2144"/>
      <c r="CA10" s="2144"/>
      <c r="CB10" s="2144"/>
      <c r="CC10" s="2144"/>
      <c r="CD10" s="2144"/>
      <c r="CE10" s="232" t="s">
        <v>197</v>
      </c>
      <c r="CF10" s="223"/>
      <c r="CG10" s="254" t="s">
        <v>2536</v>
      </c>
      <c r="CH10" s="226"/>
      <c r="CI10" s="226"/>
      <c r="CJ10" s="226"/>
      <c r="CK10" s="226"/>
      <c r="CM10" s="250" t="s">
        <v>192</v>
      </c>
      <c r="CN10" s="226" t="s">
        <v>193</v>
      </c>
      <c r="CO10" s="226"/>
      <c r="CP10" s="226"/>
      <c r="CS10" s="226"/>
      <c r="CT10" s="226"/>
      <c r="CU10" s="226"/>
      <c r="CV10" s="226"/>
      <c r="CW10" s="226"/>
      <c r="CX10" s="226"/>
      <c r="CY10" s="226"/>
      <c r="CZ10" s="226"/>
      <c r="DA10" s="227"/>
      <c r="DM10" s="255"/>
      <c r="DN10" s="2132"/>
      <c r="DO10" s="2132"/>
      <c r="DP10" s="2132"/>
      <c r="DQ10" s="2132"/>
      <c r="DR10" s="2132"/>
      <c r="DS10" s="2132"/>
      <c r="DT10" s="2132"/>
      <c r="DU10" s="2132"/>
      <c r="DV10" s="2132"/>
      <c r="DW10" s="2132"/>
      <c r="DX10" s="2132"/>
      <c r="DY10" s="2132"/>
      <c r="DZ10" s="2132"/>
      <c r="EA10" s="2132"/>
      <c r="EU10" s="255"/>
      <c r="FL10" s="1090" t="s">
        <v>2639</v>
      </c>
      <c r="FM10" s="241" t="str">
        <f>IF(自己評価書表紙!A31="■",1,"")</f>
        <v/>
      </c>
      <c r="FN10" s="1090" t="s">
        <v>2640</v>
      </c>
      <c r="FO10" s="241" t="str">
        <f>IF(自己評価書表紙!A43="■",1,"")</f>
        <v/>
      </c>
      <c r="FP10" s="1090" t="s">
        <v>2641</v>
      </c>
      <c r="FQ10" s="241" t="str">
        <f>IF(自己評価書表紙!A56="■",1,"")</f>
        <v/>
      </c>
    </row>
    <row r="11" spans="1:173" ht="11.1" customHeight="1">
      <c r="A11" s="2060"/>
      <c r="B11" s="253" t="s">
        <v>190</v>
      </c>
      <c r="C11" s="235"/>
      <c r="D11" s="236"/>
      <c r="E11" s="236"/>
      <c r="F11" s="237"/>
      <c r="G11" s="2124" t="str">
        <f>申請書!D85&amp;"　"&amp;申請書!D83</f>
        <v>　</v>
      </c>
      <c r="H11" s="2125"/>
      <c r="I11" s="2125"/>
      <c r="J11" s="2125"/>
      <c r="K11" s="2125"/>
      <c r="L11" s="2125"/>
      <c r="M11" s="2125"/>
      <c r="N11" s="2125"/>
      <c r="O11" s="2125"/>
      <c r="P11" s="2125"/>
      <c r="Q11" s="2125"/>
      <c r="R11" s="2125"/>
      <c r="S11" s="2125"/>
      <c r="T11" s="2125"/>
      <c r="U11" s="2125"/>
      <c r="V11" s="2125"/>
      <c r="W11" s="2125"/>
      <c r="X11" s="2125"/>
      <c r="Y11" s="2125"/>
      <c r="Z11" s="2125"/>
      <c r="AA11" s="2126"/>
      <c r="AB11" s="2127">
        <f>申請書!D88</f>
        <v>0</v>
      </c>
      <c r="AC11" s="2128"/>
      <c r="AD11" s="2128"/>
      <c r="AE11" s="2128"/>
      <c r="AF11" s="2128"/>
      <c r="AG11" s="2128"/>
      <c r="AH11" s="2128"/>
      <c r="AI11" s="2129"/>
      <c r="AJ11" s="1081"/>
      <c r="AK11" s="223"/>
      <c r="AL11" s="2067"/>
      <c r="AM11" s="2068"/>
      <c r="AN11" s="223" t="s">
        <v>194</v>
      </c>
      <c r="AO11" s="223"/>
      <c r="AP11" s="223"/>
      <c r="AQ11" s="223"/>
      <c r="AR11" s="223"/>
      <c r="AS11" s="223"/>
      <c r="AT11" s="223"/>
      <c r="AU11" s="223"/>
      <c r="AV11" s="223"/>
      <c r="AW11" s="223"/>
      <c r="AX11" s="223"/>
      <c r="AY11" s="223"/>
      <c r="AZ11" s="223"/>
      <c r="BA11" s="223"/>
      <c r="BB11" s="258"/>
      <c r="BC11" s="1045"/>
      <c r="BD11" s="2130">
        <f>'3'!F24</f>
        <v>1</v>
      </c>
      <c r="BE11" s="2131"/>
      <c r="BF11" s="2131"/>
      <c r="BG11" s="2080" t="s">
        <v>195</v>
      </c>
      <c r="BH11" s="2081"/>
      <c r="BI11" s="2083"/>
      <c r="BJ11" s="1099" t="s">
        <v>1930</v>
      </c>
      <c r="BL11" s="223"/>
      <c r="BM11" s="223"/>
      <c r="CE11" s="224"/>
      <c r="CG11" s="254" t="s">
        <v>2537</v>
      </c>
      <c r="CH11" s="226"/>
      <c r="CI11" s="226"/>
      <c r="CJ11" s="226"/>
      <c r="CK11" s="226"/>
      <c r="CL11" s="226"/>
      <c r="CM11" s="226"/>
      <c r="CN11" s="226"/>
      <c r="CO11" s="226"/>
      <c r="CP11" s="226"/>
      <c r="CQ11" s="226"/>
      <c r="CR11" s="226"/>
      <c r="CS11" s="226"/>
      <c r="CT11" s="226"/>
      <c r="CU11" s="226"/>
      <c r="CV11" s="226"/>
      <c r="CW11" s="226"/>
      <c r="CX11" s="226"/>
      <c r="CY11" s="226"/>
      <c r="CZ11" s="226"/>
      <c r="DA11" s="227"/>
      <c r="DD11" s="255"/>
      <c r="DE11" s="255"/>
      <c r="DF11" s="255"/>
      <c r="DG11" s="255"/>
      <c r="DH11" s="255"/>
      <c r="DI11" s="2132"/>
      <c r="DJ11" s="2132"/>
      <c r="DK11" s="2132"/>
      <c r="DL11" s="2132"/>
      <c r="DM11" s="2132"/>
      <c r="DN11" s="2132"/>
      <c r="DO11" s="2132"/>
      <c r="DP11" s="2132"/>
      <c r="DQ11" s="2132"/>
      <c r="DR11" s="2132"/>
      <c r="DS11" s="2132"/>
      <c r="DT11" s="2132"/>
      <c r="DU11" s="2132"/>
      <c r="DV11" s="2132"/>
      <c r="DW11" s="2132"/>
      <c r="DX11" s="2132"/>
      <c r="DY11" s="255"/>
      <c r="DZ11" s="255"/>
      <c r="EU11" s="255"/>
      <c r="FL11" s="1090" t="s">
        <v>2642</v>
      </c>
      <c r="FM11" s="241" t="str">
        <f>IF(自己評価書表紙!A32="■",1,"")</f>
        <v/>
      </c>
      <c r="FN11" s="1198" t="s">
        <v>2643</v>
      </c>
      <c r="FO11" s="2133" t="str">
        <f>IF(自己評価書表紙!A46="■",1,"")</f>
        <v/>
      </c>
    </row>
    <row r="12" spans="1:173" ht="11.1" customHeight="1">
      <c r="A12" s="2060"/>
      <c r="B12" s="1049" t="s">
        <v>2876</v>
      </c>
      <c r="C12" s="260"/>
      <c r="D12" s="260"/>
      <c r="E12" s="260"/>
      <c r="F12" s="260"/>
      <c r="G12" s="260"/>
      <c r="H12" s="260"/>
      <c r="L12" s="1048" t="str">
        <f>申請書!B94</f>
        <v>□</v>
      </c>
      <c r="M12" s="260" t="s">
        <v>2841</v>
      </c>
      <c r="O12" s="1048" t="str">
        <f>申請書!D94</f>
        <v>■</v>
      </c>
      <c r="P12" s="260" t="s">
        <v>2842</v>
      </c>
      <c r="Q12" s="1085"/>
      <c r="R12" s="1256"/>
      <c r="S12" s="1256"/>
      <c r="T12" s="1256"/>
      <c r="U12" s="1256"/>
      <c r="V12" s="1256"/>
      <c r="W12" s="1256"/>
      <c r="X12" s="1287"/>
      <c r="Y12" s="1287"/>
      <c r="Z12" s="1287"/>
      <c r="AA12" s="1287"/>
      <c r="AB12" s="1287"/>
      <c r="AC12" s="1287"/>
      <c r="AD12" s="1287"/>
      <c r="AE12" s="1287"/>
      <c r="AF12" s="1287"/>
      <c r="AG12" s="1287"/>
      <c r="AH12" s="1287"/>
      <c r="AI12" s="1288"/>
      <c r="AJ12" s="1081"/>
      <c r="AK12" s="260"/>
      <c r="AL12" s="2067"/>
      <c r="AM12" s="2068"/>
      <c r="AN12" s="208" t="s">
        <v>198</v>
      </c>
      <c r="AO12" s="208"/>
      <c r="AP12" s="208"/>
      <c r="AQ12" s="208"/>
      <c r="AR12" s="208"/>
      <c r="AS12" s="208"/>
      <c r="AT12" s="208"/>
      <c r="AU12" s="208"/>
      <c r="AV12" s="208"/>
      <c r="AW12" s="208"/>
      <c r="AX12" s="208"/>
      <c r="AY12" s="208"/>
      <c r="AZ12" s="208"/>
      <c r="BA12" s="208"/>
      <c r="BB12" s="208"/>
      <c r="BC12" s="208"/>
      <c r="BD12" s="208"/>
      <c r="BE12" s="208"/>
      <c r="BF12" s="208"/>
      <c r="BG12" s="208"/>
      <c r="BH12" s="208"/>
      <c r="BI12" s="248"/>
      <c r="BJ12" s="2093" t="str">
        <f>IF(BY12="","□","■")</f>
        <v>□</v>
      </c>
      <c r="BK12" s="2094"/>
      <c r="BL12" s="1051" t="s">
        <v>1935</v>
      </c>
      <c r="BS12" s="223"/>
      <c r="BU12" s="223" t="s">
        <v>1936</v>
      </c>
      <c r="BX12" s="1048" t="s">
        <v>196</v>
      </c>
      <c r="BY12" s="2134" t="str">
        <f>IF('2'!U16="","",'2'!U16)</f>
        <v/>
      </c>
      <c r="BZ12" s="2134"/>
      <c r="CA12" s="2134"/>
      <c r="CB12" s="2134"/>
      <c r="CC12" s="2134"/>
      <c r="CD12" s="2134"/>
      <c r="CE12" s="224" t="s">
        <v>197</v>
      </c>
      <c r="CF12" s="1100"/>
      <c r="CG12" s="261" t="s">
        <v>2538</v>
      </c>
      <c r="CH12" s="262"/>
      <c r="CI12" s="259"/>
      <c r="CJ12" s="259"/>
      <c r="CK12" s="259"/>
      <c r="CL12" s="259"/>
      <c r="CM12" s="259"/>
      <c r="CN12" s="259"/>
      <c r="CO12" s="259"/>
      <c r="CP12" s="259"/>
      <c r="CQ12" s="259"/>
      <c r="CR12" s="259"/>
      <c r="CS12" s="259"/>
      <c r="CT12" s="259"/>
      <c r="CU12" s="259"/>
      <c r="CV12" s="259"/>
      <c r="CW12" s="259"/>
      <c r="CX12" s="259"/>
      <c r="CY12" s="259"/>
      <c r="CZ12" s="259"/>
      <c r="DA12" s="263"/>
      <c r="EU12" s="73"/>
      <c r="FL12" s="1090" t="s">
        <v>2648</v>
      </c>
      <c r="FM12" s="241" t="str">
        <f>IF(自己評価書表紙!A33="■",1,"")</f>
        <v/>
      </c>
      <c r="FN12" s="1199" t="s">
        <v>2649</v>
      </c>
      <c r="FO12" s="2133"/>
    </row>
    <row r="13" spans="1:173" ht="11.1" customHeight="1">
      <c r="A13" s="2061"/>
      <c r="B13" s="1257"/>
      <c r="C13" s="1258"/>
      <c r="D13" s="1259"/>
      <c r="E13" s="1259"/>
      <c r="F13" s="1259"/>
      <c r="G13" s="2148"/>
      <c r="H13" s="2148"/>
      <c r="I13" s="2148"/>
      <c r="J13" s="2148"/>
      <c r="K13" s="2148"/>
      <c r="L13" s="2148"/>
      <c r="M13" s="2148"/>
      <c r="N13" s="2148"/>
      <c r="O13" s="2148"/>
      <c r="P13" s="2148"/>
      <c r="Q13" s="2148"/>
      <c r="R13" s="1258"/>
      <c r="S13" s="1260"/>
      <c r="T13" s="1260"/>
      <c r="U13" s="1260"/>
      <c r="V13" s="1260"/>
      <c r="W13" s="1260"/>
      <c r="X13" s="2149"/>
      <c r="Y13" s="2149"/>
      <c r="Z13" s="2149"/>
      <c r="AA13" s="2149"/>
      <c r="AB13" s="2149"/>
      <c r="AC13" s="2149"/>
      <c r="AD13" s="2149"/>
      <c r="AE13" s="2149"/>
      <c r="AF13" s="2149"/>
      <c r="AG13" s="2149"/>
      <c r="AH13" s="2149"/>
      <c r="AI13" s="2150"/>
      <c r="AJ13" s="1081"/>
      <c r="AK13" s="223"/>
      <c r="AL13" s="2067"/>
      <c r="AM13" s="2068"/>
      <c r="AN13" s="220" t="s">
        <v>199</v>
      </c>
      <c r="AO13" s="220"/>
      <c r="AP13" s="220"/>
      <c r="AQ13" s="220"/>
      <c r="AR13" s="220"/>
      <c r="AS13" s="220"/>
      <c r="AT13" s="220"/>
      <c r="AU13" s="220"/>
      <c r="AV13" s="220"/>
      <c r="AW13" s="220"/>
      <c r="AX13" s="220"/>
      <c r="AY13" s="231"/>
      <c r="AZ13" s="231"/>
      <c r="BA13" s="231"/>
      <c r="BB13" s="231"/>
      <c r="BC13" s="231"/>
      <c r="BD13" s="2080">
        <f>IF('5'!F6="なし","-",'5'!F6)</f>
        <v>1</v>
      </c>
      <c r="BE13" s="2081"/>
      <c r="BF13" s="2081"/>
      <c r="BG13" s="2080" t="s">
        <v>195</v>
      </c>
      <c r="BH13" s="2081"/>
      <c r="BI13" s="2083"/>
      <c r="BJ13" s="1101"/>
      <c r="BK13" s="1102"/>
      <c r="BL13" s="223"/>
      <c r="BS13" s="223"/>
      <c r="BU13" s="223" t="s">
        <v>1941</v>
      </c>
      <c r="BX13" s="1048" t="s">
        <v>196</v>
      </c>
      <c r="BY13" s="2134" t="str">
        <f>IF('2'!U17="","",'2'!U17)</f>
        <v/>
      </c>
      <c r="BZ13" s="2134"/>
      <c r="CA13" s="2134"/>
      <c r="CB13" s="2134"/>
      <c r="CC13" s="2134"/>
      <c r="CD13" s="2134"/>
      <c r="CE13" s="224" t="s">
        <v>197</v>
      </c>
      <c r="CF13" s="1100"/>
      <c r="CG13" s="223"/>
      <c r="CH13" s="279"/>
      <c r="EU13" s="73"/>
      <c r="FL13" s="1090" t="s">
        <v>2493</v>
      </c>
      <c r="FM13" s="241" t="str">
        <f>IF(自己評価書表紙!A34="■",1,"")</f>
        <v/>
      </c>
      <c r="FN13" s="1103" t="s">
        <v>2644</v>
      </c>
      <c r="FO13" s="1104"/>
    </row>
    <row r="14" spans="1:173" ht="11.1" customHeight="1">
      <c r="A14" s="264"/>
      <c r="B14" s="260"/>
      <c r="C14" s="260"/>
      <c r="D14" s="265"/>
      <c r="E14" s="265"/>
      <c r="F14" s="265"/>
      <c r="G14" s="271"/>
      <c r="H14" s="271"/>
      <c r="I14" s="271"/>
      <c r="J14" s="271"/>
      <c r="K14" s="271"/>
      <c r="L14" s="272"/>
      <c r="M14" s="272"/>
      <c r="N14" s="272"/>
      <c r="O14" s="272"/>
      <c r="P14" s="272"/>
      <c r="Q14" s="260"/>
      <c r="R14" s="266"/>
      <c r="S14" s="266"/>
      <c r="T14" s="266"/>
      <c r="U14" s="267"/>
      <c r="V14" s="268"/>
      <c r="W14" s="268"/>
      <c r="X14" s="268"/>
      <c r="Y14" s="268"/>
      <c r="Z14" s="268"/>
      <c r="AA14" s="268"/>
      <c r="AB14" s="268"/>
      <c r="AC14" s="268"/>
      <c r="AD14" s="268"/>
      <c r="AE14" s="268"/>
      <c r="AF14" s="268"/>
      <c r="AG14" s="268"/>
      <c r="AH14" s="268"/>
      <c r="AJ14" s="1081"/>
      <c r="AK14" s="223"/>
      <c r="AL14" s="2067"/>
      <c r="AM14" s="2068"/>
      <c r="AN14" s="221" t="s">
        <v>1377</v>
      </c>
      <c r="AO14" s="226"/>
      <c r="AP14" s="226"/>
      <c r="AQ14" s="226"/>
      <c r="AR14" s="226"/>
      <c r="AS14" s="226"/>
      <c r="AT14" s="226"/>
      <c r="AU14" s="226"/>
      <c r="AV14" s="226"/>
      <c r="AW14" s="226"/>
      <c r="AX14" s="226"/>
      <c r="AY14" s="226"/>
      <c r="AZ14" s="226"/>
      <c r="BA14" s="226"/>
      <c r="BB14" s="226"/>
      <c r="BC14" s="226"/>
      <c r="BD14" s="2090">
        <f>IF('6'!F6="なし","-",'6'!F6)</f>
        <v>1</v>
      </c>
      <c r="BE14" s="2091"/>
      <c r="BF14" s="2091"/>
      <c r="BG14" s="2090" t="s">
        <v>195</v>
      </c>
      <c r="BH14" s="2091"/>
      <c r="BI14" s="2092"/>
      <c r="BJ14" s="2093" t="str">
        <f>IF(BY14="","□","■")</f>
        <v>□</v>
      </c>
      <c r="BK14" s="2094"/>
      <c r="BL14" s="1051" t="s">
        <v>1946</v>
      </c>
      <c r="BS14" s="223"/>
      <c r="BU14" s="223" t="s">
        <v>2259</v>
      </c>
      <c r="BX14" s="1048" t="s">
        <v>196</v>
      </c>
      <c r="BY14" s="2134" t="str">
        <f>IF('2'!Q19="□","",IF('2'!U20="■",'2'!V20,IF('2'!Z20="■",'2'!AA20,'2'!W21)))</f>
        <v/>
      </c>
      <c r="BZ14" s="2134"/>
      <c r="CA14" s="2134"/>
      <c r="CB14" s="2134"/>
      <c r="CC14" s="2134"/>
      <c r="CD14" s="2134"/>
      <c r="CE14" s="224" t="s">
        <v>197</v>
      </c>
      <c r="CF14" s="1100"/>
      <c r="CG14" s="2151" t="s">
        <v>2539</v>
      </c>
      <c r="CH14" s="2152"/>
      <c r="CI14" s="2152"/>
      <c r="CJ14" s="2152"/>
      <c r="CK14" s="2152"/>
      <c r="CL14" s="2152"/>
      <c r="CM14" s="2152"/>
      <c r="CN14" s="2152"/>
      <c r="CO14" s="2152"/>
      <c r="CP14" s="2152"/>
      <c r="CQ14" s="2152"/>
      <c r="CR14" s="2152"/>
      <c r="CS14" s="2152"/>
      <c r="CT14" s="2152"/>
      <c r="CU14" s="2152"/>
      <c r="CV14" s="2152"/>
      <c r="CW14" s="2152"/>
      <c r="CX14" s="2152"/>
      <c r="CY14" s="2152"/>
      <c r="CZ14" s="2152"/>
      <c r="DA14" s="2152"/>
      <c r="DB14" s="2152"/>
      <c r="DC14" s="2152"/>
      <c r="DD14" s="2152"/>
      <c r="DE14" s="2152"/>
      <c r="DF14" s="2152"/>
      <c r="DG14" s="2152"/>
      <c r="DH14" s="2152"/>
      <c r="DI14" s="2152"/>
      <c r="DJ14" s="2152"/>
      <c r="DK14" s="2152"/>
      <c r="DL14" s="2152"/>
      <c r="DM14" s="2152"/>
      <c r="DN14" s="2152"/>
      <c r="DO14" s="2152"/>
      <c r="DP14" s="2152"/>
      <c r="DQ14" s="2152"/>
      <c r="DR14" s="2152"/>
      <c r="DS14" s="2152"/>
      <c r="DT14" s="2152"/>
      <c r="DU14" s="2152"/>
      <c r="DV14" s="2152"/>
      <c r="DW14" s="2152"/>
      <c r="DX14" s="2152"/>
      <c r="DY14" s="2152"/>
      <c r="DZ14" s="2152"/>
      <c r="EA14" s="2153"/>
      <c r="EU14" s="73"/>
      <c r="FL14" s="1090" t="s">
        <v>2494</v>
      </c>
      <c r="FM14" s="241" t="str">
        <f>IF(自己評価書表紙!A22="■",1,"")</f>
        <v/>
      </c>
      <c r="FN14" s="1103" t="s">
        <v>2495</v>
      </c>
      <c r="FO14" s="1104"/>
    </row>
    <row r="15" spans="1:173" ht="11.1" customHeight="1">
      <c r="A15" s="274"/>
      <c r="B15" s="266"/>
      <c r="C15" s="266"/>
      <c r="D15" s="266"/>
      <c r="E15" s="266"/>
      <c r="F15" s="266"/>
      <c r="O15" s="275"/>
      <c r="P15" s="266"/>
      <c r="Q15" s="266"/>
      <c r="R15" s="266"/>
      <c r="S15" s="266"/>
      <c r="T15" s="266"/>
      <c r="U15" s="241"/>
      <c r="V15" s="276"/>
      <c r="W15" s="276"/>
      <c r="X15" s="276"/>
      <c r="Y15" s="276"/>
      <c r="Z15" s="276"/>
      <c r="AA15" s="276"/>
      <c r="AB15" s="276"/>
      <c r="AC15" s="276"/>
      <c r="AD15" s="276"/>
      <c r="AE15" s="276"/>
      <c r="AF15" s="276"/>
      <c r="AG15" s="276"/>
      <c r="AH15" s="276"/>
      <c r="AJ15" s="1081"/>
      <c r="AK15" s="269"/>
      <c r="AL15" s="2067"/>
      <c r="AM15" s="2068"/>
      <c r="AN15" s="269" t="s">
        <v>1376</v>
      </c>
      <c r="AO15" s="269"/>
      <c r="AP15" s="269"/>
      <c r="AQ15" s="241"/>
      <c r="AR15" s="270"/>
      <c r="AS15" s="270"/>
      <c r="AT15" s="270"/>
      <c r="AU15" s="270"/>
      <c r="AV15" s="270"/>
      <c r="AW15" s="270"/>
      <c r="AX15" s="270"/>
      <c r="AY15" s="270"/>
      <c r="AZ15" s="270"/>
      <c r="BA15" s="270"/>
      <c r="BB15" s="270"/>
      <c r="BC15" s="270"/>
      <c r="BD15" s="270"/>
      <c r="BJ15" s="1049"/>
      <c r="BK15" s="223"/>
      <c r="BL15" s="223"/>
      <c r="BS15" s="223"/>
      <c r="BU15" s="223" t="s">
        <v>2260</v>
      </c>
      <c r="BX15" s="1048" t="s">
        <v>196</v>
      </c>
      <c r="BY15" s="2114" t="str">
        <f>IF('2'!W24="","",'2'!AS31)</f>
        <v/>
      </c>
      <c r="BZ15" s="2114"/>
      <c r="CA15" s="2114"/>
      <c r="CB15" s="2114"/>
      <c r="CC15" s="2114"/>
      <c r="CD15" s="2114"/>
      <c r="CE15" s="224" t="s">
        <v>197</v>
      </c>
      <c r="CF15" s="223"/>
      <c r="CG15" s="2154" t="s">
        <v>2540</v>
      </c>
      <c r="CH15" s="2155"/>
      <c r="CI15" s="2155"/>
      <c r="CJ15" s="2156" t="s">
        <v>2541</v>
      </c>
      <c r="CK15" s="2156"/>
      <c r="CL15" s="2156"/>
      <c r="CM15" s="2156"/>
      <c r="CN15" s="2155" t="s">
        <v>2542</v>
      </c>
      <c r="CO15" s="2155"/>
      <c r="CP15" s="2155"/>
      <c r="CQ15" s="2155"/>
      <c r="CR15" s="2156" t="s">
        <v>2543</v>
      </c>
      <c r="CS15" s="2156"/>
      <c r="CT15" s="2156"/>
      <c r="CU15" s="2156"/>
      <c r="CV15" s="2156" t="s">
        <v>2544</v>
      </c>
      <c r="CW15" s="2156"/>
      <c r="CX15" s="2156"/>
      <c r="CY15" s="2156"/>
      <c r="CZ15" s="2155" t="s">
        <v>2545</v>
      </c>
      <c r="DA15" s="2155"/>
      <c r="DB15" s="2155"/>
      <c r="DC15" s="2155"/>
      <c r="DD15" s="2156" t="s">
        <v>2546</v>
      </c>
      <c r="DE15" s="2156"/>
      <c r="DF15" s="2156"/>
      <c r="DG15" s="2156"/>
      <c r="DH15" s="2156" t="s">
        <v>2547</v>
      </c>
      <c r="DI15" s="2156"/>
      <c r="DJ15" s="2156"/>
      <c r="DK15" s="2156"/>
      <c r="DL15" s="2156" t="s">
        <v>2548</v>
      </c>
      <c r="DM15" s="2156"/>
      <c r="DN15" s="2156"/>
      <c r="DO15" s="2156"/>
      <c r="DP15" s="2156" t="s">
        <v>2549</v>
      </c>
      <c r="DQ15" s="2156"/>
      <c r="DR15" s="2156"/>
      <c r="DS15" s="2156"/>
      <c r="DT15" s="2156" t="s">
        <v>2550</v>
      </c>
      <c r="DU15" s="2156"/>
      <c r="DV15" s="2156"/>
      <c r="DW15" s="2156"/>
      <c r="DX15" s="2156" t="s">
        <v>2551</v>
      </c>
      <c r="DY15" s="2156"/>
      <c r="DZ15" s="2156"/>
      <c r="EA15" s="2157"/>
      <c r="EU15" s="255"/>
      <c r="FL15" s="1090" t="s">
        <v>2496</v>
      </c>
      <c r="FM15" s="241" t="str">
        <f>IF(自己評価書表紙!A23="■",1,"")</f>
        <v/>
      </c>
      <c r="FN15" s="1103" t="s">
        <v>2497</v>
      </c>
      <c r="FO15" s="1104"/>
    </row>
    <row r="16" spans="1:173" s="279" customFormat="1" ht="10.5" customHeight="1">
      <c r="AJ16" s="1081"/>
      <c r="AK16" s="273"/>
      <c r="AL16" s="2067"/>
      <c r="AM16" s="2068"/>
      <c r="AN16" s="1048" t="str">
        <f>'6'!R37</f>
        <v>□</v>
      </c>
      <c r="AO16" s="223" t="s">
        <v>1828</v>
      </c>
      <c r="AQ16" s="223"/>
      <c r="AS16" s="270"/>
      <c r="AT16" s="207"/>
      <c r="AU16" s="207"/>
      <c r="AV16" s="207"/>
      <c r="AW16" s="207"/>
      <c r="AX16" s="1048" t="str">
        <f>'6'!R38</f>
        <v>□</v>
      </c>
      <c r="AY16" s="269" t="s">
        <v>1378</v>
      </c>
      <c r="BA16" s="270"/>
      <c r="BB16" s="270"/>
      <c r="BC16" s="270"/>
      <c r="BD16" s="270"/>
      <c r="BE16" s="270"/>
      <c r="BF16" s="270"/>
      <c r="BG16" s="270"/>
      <c r="BH16" s="270"/>
      <c r="BI16" s="270"/>
      <c r="BJ16" s="1050"/>
      <c r="BK16" s="220"/>
      <c r="BL16" s="220"/>
      <c r="BM16" s="231"/>
      <c r="BN16" s="231"/>
      <c r="BO16" s="231"/>
      <c r="BP16" s="231"/>
      <c r="BQ16" s="231"/>
      <c r="BR16" s="231"/>
      <c r="BS16" s="220"/>
      <c r="BT16" s="231"/>
      <c r="BU16" s="220" t="s">
        <v>2261</v>
      </c>
      <c r="BV16" s="231"/>
      <c r="BW16" s="231"/>
      <c r="BX16" s="1105" t="s">
        <v>196</v>
      </c>
      <c r="BY16" s="2145" t="str">
        <f>IF('2'!W22="","",'2'!AS30)</f>
        <v/>
      </c>
      <c r="BZ16" s="2145"/>
      <c r="CA16" s="2145"/>
      <c r="CB16" s="2145"/>
      <c r="CC16" s="2145"/>
      <c r="CD16" s="2145"/>
      <c r="CE16" s="1106" t="s">
        <v>197</v>
      </c>
      <c r="CF16" s="223"/>
      <c r="CG16" s="2146" t="s">
        <v>2552</v>
      </c>
      <c r="CH16" s="2147"/>
      <c r="CI16" s="2147"/>
      <c r="CJ16" s="2147" t="s">
        <v>2553</v>
      </c>
      <c r="CK16" s="2147"/>
      <c r="CL16" s="2147"/>
      <c r="CM16" s="2147"/>
      <c r="CN16" s="2147" t="s">
        <v>2554</v>
      </c>
      <c r="CO16" s="2147"/>
      <c r="CP16" s="2147"/>
      <c r="CQ16" s="2147"/>
      <c r="CR16" s="2147" t="s">
        <v>2555</v>
      </c>
      <c r="CS16" s="2147"/>
      <c r="CT16" s="2147"/>
      <c r="CU16" s="2147"/>
      <c r="CV16" s="2147" t="s">
        <v>2556</v>
      </c>
      <c r="CW16" s="2147"/>
      <c r="CX16" s="2147"/>
      <c r="CY16" s="2147"/>
      <c r="CZ16" s="2158" t="s">
        <v>2557</v>
      </c>
      <c r="DA16" s="2158"/>
      <c r="DB16" s="2158"/>
      <c r="DC16" s="2158"/>
      <c r="DD16" s="2159" t="s">
        <v>2558</v>
      </c>
      <c r="DE16" s="2159"/>
      <c r="DF16" s="2159"/>
      <c r="DG16" s="2159"/>
      <c r="DH16" s="2147" t="s">
        <v>2559</v>
      </c>
      <c r="DI16" s="2147"/>
      <c r="DJ16" s="2147"/>
      <c r="DK16" s="2147"/>
      <c r="DL16" s="2147" t="s">
        <v>2560</v>
      </c>
      <c r="DM16" s="2147"/>
      <c r="DN16" s="2147"/>
      <c r="DO16" s="2147"/>
      <c r="DP16" s="2147" t="s">
        <v>2561</v>
      </c>
      <c r="DQ16" s="2147"/>
      <c r="DR16" s="2147"/>
      <c r="DS16" s="2147"/>
      <c r="DT16" s="2147" t="s">
        <v>2562</v>
      </c>
      <c r="DU16" s="2147"/>
      <c r="DV16" s="2147"/>
      <c r="DW16" s="2147"/>
      <c r="DX16" s="2147" t="s">
        <v>2563</v>
      </c>
      <c r="DY16" s="2147"/>
      <c r="DZ16" s="2147"/>
      <c r="EA16" s="2160"/>
      <c r="FL16" s="1090" t="s">
        <v>2498</v>
      </c>
      <c r="FM16" s="1107" t="str">
        <f>IF(自己評価書表紙!A35="■",1,"")</f>
        <v/>
      </c>
      <c r="FN16" s="1083"/>
      <c r="FO16" s="1107"/>
      <c r="FP16" s="1108"/>
      <c r="FQ16" s="1107"/>
    </row>
    <row r="17" spans="1:178" s="279" customFormat="1" ht="10.5" customHeight="1">
      <c r="AJ17" s="1081"/>
      <c r="AK17" s="273"/>
      <c r="AL17" s="2069"/>
      <c r="AM17" s="2070"/>
      <c r="AN17" s="1181" t="str">
        <f>'6'!R39</f>
        <v>□</v>
      </c>
      <c r="AO17" s="277" t="s">
        <v>285</v>
      </c>
      <c r="AP17" s="1182"/>
      <c r="AQ17" s="259"/>
      <c r="AR17" s="1182"/>
      <c r="AS17" s="1183" t="str">
        <f>'6'!R40</f>
        <v>□</v>
      </c>
      <c r="AT17" s="278" t="s">
        <v>1831</v>
      </c>
      <c r="AU17" s="1182"/>
      <c r="AV17" s="277"/>
      <c r="AW17" s="277"/>
      <c r="AX17" s="1183" t="str">
        <f>'6'!R41</f>
        <v>□</v>
      </c>
      <c r="AY17" s="1046" t="s">
        <v>1715</v>
      </c>
      <c r="AZ17" s="1182"/>
      <c r="BA17" s="1047"/>
      <c r="BB17" s="1047"/>
      <c r="BC17" s="1047"/>
      <c r="BD17" s="259"/>
      <c r="BE17" s="259"/>
      <c r="BF17" s="259"/>
      <c r="BG17" s="259"/>
      <c r="BH17" s="259"/>
      <c r="BI17" s="259"/>
      <c r="BJ17" s="1184" t="s">
        <v>2499</v>
      </c>
      <c r="BK17" s="259"/>
      <c r="BL17" s="259"/>
      <c r="BM17" s="259"/>
      <c r="BN17" s="259"/>
      <c r="BO17" s="259"/>
      <c r="BP17" s="259"/>
      <c r="BQ17" s="259"/>
      <c r="BR17" s="259"/>
      <c r="BS17" s="259"/>
      <c r="BT17" s="259"/>
      <c r="BU17" s="259"/>
      <c r="BV17" s="1183" t="str">
        <f>申請書!B152</f>
        <v>□</v>
      </c>
      <c r="BW17" s="277" t="s">
        <v>125</v>
      </c>
      <c r="BX17" s="259"/>
      <c r="BY17" s="1183" t="str">
        <f>申請書!B153</f>
        <v>■</v>
      </c>
      <c r="BZ17" s="277" t="s">
        <v>84</v>
      </c>
      <c r="CA17" s="1109"/>
      <c r="CB17" s="259"/>
      <c r="CC17" s="259"/>
      <c r="CD17" s="259"/>
      <c r="CE17" s="263"/>
      <c r="CG17" s="2182" t="s">
        <v>2564</v>
      </c>
      <c r="CH17" s="2180"/>
      <c r="CI17" s="2180"/>
      <c r="CJ17" s="2180" t="s">
        <v>2565</v>
      </c>
      <c r="CK17" s="2180"/>
      <c r="CL17" s="2180"/>
      <c r="CM17" s="2180"/>
      <c r="CN17" s="2161" t="s">
        <v>2566</v>
      </c>
      <c r="CO17" s="2161"/>
      <c r="CP17" s="2161"/>
      <c r="CQ17" s="2161"/>
      <c r="CR17" s="2161" t="s">
        <v>2567</v>
      </c>
      <c r="CS17" s="2161"/>
      <c r="CT17" s="2161"/>
      <c r="CU17" s="2161"/>
      <c r="CV17" s="2180" t="s">
        <v>2568</v>
      </c>
      <c r="CW17" s="2180"/>
      <c r="CX17" s="2180"/>
      <c r="CY17" s="2180"/>
      <c r="CZ17" s="2180" t="s">
        <v>2569</v>
      </c>
      <c r="DA17" s="2180"/>
      <c r="DB17" s="2180"/>
      <c r="DC17" s="2180"/>
      <c r="DD17" s="2181" t="s">
        <v>2570</v>
      </c>
      <c r="DE17" s="2181"/>
      <c r="DF17" s="2181"/>
      <c r="DG17" s="2181"/>
      <c r="DH17" s="2161" t="s">
        <v>2571</v>
      </c>
      <c r="DI17" s="2161"/>
      <c r="DJ17" s="2161"/>
      <c r="DK17" s="2161"/>
      <c r="DL17" s="2161" t="s">
        <v>2572</v>
      </c>
      <c r="DM17" s="2161"/>
      <c r="DN17" s="2161"/>
      <c r="DO17" s="2161"/>
      <c r="DP17" s="2161" t="s">
        <v>2573</v>
      </c>
      <c r="DQ17" s="2161"/>
      <c r="DR17" s="2161"/>
      <c r="DS17" s="2161"/>
      <c r="DT17" s="2161" t="s">
        <v>2574</v>
      </c>
      <c r="DU17" s="2161"/>
      <c r="DV17" s="2161"/>
      <c r="DW17" s="2161"/>
      <c r="DX17" s="2161" t="s">
        <v>2575</v>
      </c>
      <c r="DY17" s="2161"/>
      <c r="DZ17" s="2161"/>
      <c r="EA17" s="2162"/>
      <c r="FL17" s="1083"/>
      <c r="FM17" s="1107"/>
      <c r="FN17" s="1090" t="s">
        <v>2645</v>
      </c>
      <c r="FO17" s="1107" t="str">
        <f>IF(自己評価書表紙!A50="■",1,"")</f>
        <v/>
      </c>
      <c r="FP17" s="1108"/>
      <c r="FQ17" s="1107"/>
    </row>
    <row r="18" spans="1:178" s="279" customFormat="1" ht="10.5" customHeight="1">
      <c r="FL18" s="1088" t="s">
        <v>2646</v>
      </c>
      <c r="FM18" s="1110"/>
      <c r="FN18" s="1090" t="s">
        <v>2647</v>
      </c>
      <c r="FO18" s="1107" t="str">
        <f>IF(自己評価書表紙!A51="■",1,"")</f>
        <v/>
      </c>
      <c r="FP18" s="1108"/>
      <c r="FQ18" s="1107"/>
    </row>
    <row r="19" spans="1:178" ht="11.1" customHeight="1">
      <c r="A19" s="280" t="s">
        <v>1379</v>
      </c>
      <c r="B19" s="281"/>
      <c r="C19" s="281"/>
      <c r="D19" s="281"/>
      <c r="E19" s="281"/>
      <c r="F19" s="282"/>
      <c r="G19" s="281"/>
      <c r="H19" s="2163" t="s">
        <v>1380</v>
      </c>
      <c r="I19" s="2164"/>
      <c r="J19" s="2165"/>
      <c r="K19" s="2165"/>
      <c r="L19" s="2165"/>
      <c r="M19" s="2165"/>
      <c r="N19" s="2165"/>
      <c r="O19" s="2165"/>
      <c r="P19" s="2165"/>
      <c r="Q19" s="2165"/>
      <c r="R19" s="2165"/>
      <c r="S19" s="2165"/>
      <c r="T19" s="2165"/>
      <c r="U19" s="2165"/>
      <c r="V19" s="2165"/>
      <c r="W19" s="2165"/>
      <c r="X19" s="2165"/>
      <c r="Y19" s="2165"/>
      <c r="Z19" s="2165"/>
      <c r="AA19" s="2165"/>
      <c r="AB19" s="2165"/>
      <c r="AC19" s="2165"/>
      <c r="AD19" s="2165"/>
      <c r="AE19" s="2165"/>
      <c r="AF19" s="2165"/>
      <c r="AG19" s="2165"/>
      <c r="AH19" s="2165"/>
      <c r="AI19" s="2165"/>
      <c r="AJ19" s="2165"/>
      <c r="AK19" s="2165"/>
      <c r="AL19" s="2166"/>
      <c r="AM19" s="2167" t="s">
        <v>1381</v>
      </c>
      <c r="AN19" s="2168"/>
      <c r="AO19" s="2168"/>
      <c r="AP19" s="2168"/>
      <c r="AQ19" s="2168"/>
      <c r="AR19" s="2168"/>
      <c r="AS19" s="2168"/>
      <c r="AT19" s="2168"/>
      <c r="AU19" s="2168"/>
      <c r="AV19" s="2168"/>
      <c r="AW19" s="2169"/>
      <c r="AX19" s="2170" t="s">
        <v>2650</v>
      </c>
      <c r="AY19" s="2171"/>
      <c r="AZ19" s="2171"/>
      <c r="BA19" s="2171"/>
      <c r="BB19" s="2171"/>
      <c r="BC19" s="2171"/>
      <c r="BD19" s="2172"/>
      <c r="BE19" s="2173" t="s">
        <v>1382</v>
      </c>
      <c r="BF19" s="2174"/>
      <c r="BG19" s="2174"/>
      <c r="BH19" s="2174"/>
      <c r="BI19" s="2174"/>
      <c r="BJ19" s="2174"/>
      <c r="BK19" s="2174"/>
      <c r="BL19" s="2174"/>
      <c r="BM19" s="2174"/>
      <c r="BN19" s="2174"/>
      <c r="BO19" s="2174"/>
      <c r="BP19" s="2174"/>
      <c r="BQ19" s="2174"/>
      <c r="BR19" s="2174"/>
      <c r="BS19" s="2174"/>
      <c r="BT19" s="2174"/>
      <c r="BU19" s="2174"/>
      <c r="BV19" s="2174"/>
      <c r="BW19" s="2174"/>
      <c r="BX19" s="2174"/>
      <c r="BY19" s="2174"/>
      <c r="BZ19" s="2174"/>
      <c r="CA19" s="2174"/>
      <c r="CB19" s="2174"/>
      <c r="CC19" s="2175"/>
      <c r="CD19" s="283" t="s">
        <v>1383</v>
      </c>
      <c r="CE19" s="284"/>
      <c r="CF19" s="284"/>
      <c r="CG19" s="284"/>
      <c r="CH19" s="284"/>
      <c r="CI19" s="285"/>
      <c r="CJ19" s="2167" t="s">
        <v>1384</v>
      </c>
      <c r="CK19" s="2176"/>
      <c r="CL19" s="2177"/>
      <c r="CM19" s="2173" t="s">
        <v>1385</v>
      </c>
      <c r="CN19" s="2178"/>
      <c r="CO19" s="2178"/>
      <c r="CP19" s="2178"/>
      <c r="CQ19" s="2178"/>
      <c r="CR19" s="2178"/>
      <c r="CS19" s="2178"/>
      <c r="CT19" s="2178"/>
      <c r="CU19" s="2178"/>
      <c r="CV19" s="2178"/>
      <c r="CW19" s="2178"/>
      <c r="CX19" s="2178"/>
      <c r="CY19" s="2178"/>
      <c r="CZ19" s="2178"/>
      <c r="DA19" s="2178"/>
      <c r="DB19" s="2178"/>
      <c r="DC19" s="2178"/>
      <c r="DD19" s="2178"/>
      <c r="DE19" s="2178"/>
      <c r="DF19" s="2178"/>
      <c r="DG19" s="2178"/>
      <c r="DH19" s="2178"/>
      <c r="DI19" s="2178"/>
      <c r="DJ19" s="2178"/>
      <c r="DK19" s="2178"/>
      <c r="DL19" s="2178"/>
      <c r="DM19" s="2178"/>
      <c r="DN19" s="2178"/>
      <c r="DO19" s="2178"/>
      <c r="DP19" s="2178"/>
      <c r="DQ19" s="2178"/>
      <c r="DR19" s="2178"/>
      <c r="DS19" s="2178"/>
      <c r="DT19" s="2178"/>
      <c r="DU19" s="2178"/>
      <c r="DV19" s="2178"/>
      <c r="DW19" s="2178"/>
      <c r="DX19" s="2178"/>
      <c r="DY19" s="2178"/>
      <c r="DZ19" s="2178"/>
      <c r="EA19" s="2178"/>
      <c r="EB19" s="2178"/>
      <c r="EC19" s="2178"/>
      <c r="ED19" s="2178"/>
      <c r="EE19" s="2178"/>
      <c r="EF19" s="2178"/>
      <c r="EG19" s="2178"/>
      <c r="EH19" s="2178"/>
      <c r="EI19" s="2178"/>
      <c r="EJ19" s="2179"/>
      <c r="EK19" s="2173" t="s">
        <v>1386</v>
      </c>
      <c r="EL19" s="2178"/>
      <c r="EM19" s="2178"/>
      <c r="EN19" s="2178"/>
      <c r="EO19" s="2178"/>
      <c r="EP19" s="2178"/>
      <c r="EQ19" s="2178"/>
      <c r="ER19" s="2178"/>
      <c r="ES19" s="2178"/>
      <c r="ET19" s="2178"/>
      <c r="EU19" s="2178"/>
      <c r="EV19" s="2178"/>
      <c r="EW19" s="2178"/>
      <c r="EX19" s="2178"/>
      <c r="EY19" s="2178"/>
      <c r="EZ19" s="2178"/>
      <c r="FA19" s="2178"/>
      <c r="FB19" s="2178"/>
      <c r="FC19" s="2178"/>
      <c r="FD19" s="2178"/>
      <c r="FE19" s="2179"/>
    </row>
    <row r="20" spans="1:178" ht="11.1" customHeight="1">
      <c r="A20" s="286"/>
      <c r="B20" s="287"/>
      <c r="C20" s="287"/>
      <c r="D20" s="287"/>
      <c r="E20" s="287"/>
      <c r="F20" s="287"/>
      <c r="G20" s="288"/>
      <c r="H20" s="289" t="s">
        <v>1387</v>
      </c>
      <c r="I20" s="290"/>
      <c r="J20" s="290"/>
      <c r="K20" s="289" t="s">
        <v>1388</v>
      </c>
      <c r="L20" s="291"/>
      <c r="M20" s="292"/>
      <c r="N20" s="292"/>
      <c r="O20" s="294" t="s">
        <v>1389</v>
      </c>
      <c r="P20" s="293"/>
      <c r="Q20" s="293"/>
      <c r="R20" s="293"/>
      <c r="S20" s="293"/>
      <c r="T20" s="293"/>
      <c r="U20" s="293"/>
      <c r="V20" s="293"/>
      <c r="W20" s="293"/>
      <c r="X20" s="293"/>
      <c r="Y20" s="292"/>
      <c r="Z20" s="289" t="s">
        <v>1390</v>
      </c>
      <c r="AA20" s="290"/>
      <c r="AB20" s="290"/>
      <c r="AC20" s="290"/>
      <c r="AD20" s="290"/>
      <c r="AE20" s="290"/>
      <c r="AF20" s="290"/>
      <c r="AG20" s="290"/>
      <c r="AH20" s="290"/>
      <c r="AI20" s="290"/>
      <c r="AJ20" s="290"/>
      <c r="AK20" s="289" t="s">
        <v>1391</v>
      </c>
      <c r="AL20" s="291"/>
      <c r="AM20" s="2183" t="s">
        <v>1392</v>
      </c>
      <c r="AN20" s="2184"/>
      <c r="AO20" s="2183" t="s">
        <v>2105</v>
      </c>
      <c r="AP20" s="2185"/>
      <c r="AQ20" s="2185"/>
      <c r="AR20" s="2185"/>
      <c r="AS20" s="2185"/>
      <c r="AT20" s="2185"/>
      <c r="AU20" s="2185"/>
      <c r="AV20" s="2185"/>
      <c r="AW20" s="2184"/>
      <c r="AX20" s="2186" t="s">
        <v>1393</v>
      </c>
      <c r="AY20" s="2187"/>
      <c r="AZ20" s="2187"/>
      <c r="BA20" s="2187"/>
      <c r="BB20" s="2186" t="s">
        <v>2500</v>
      </c>
      <c r="BC20" s="2187"/>
      <c r="BD20" s="2188"/>
      <c r="BE20" s="289" t="s">
        <v>1394</v>
      </c>
      <c r="BF20" s="290"/>
      <c r="BG20" s="290"/>
      <c r="BH20" s="290"/>
      <c r="BI20" s="290"/>
      <c r="BJ20" s="2189" t="s">
        <v>1395</v>
      </c>
      <c r="BK20" s="2190"/>
      <c r="BL20" s="2190"/>
      <c r="BM20" s="2190"/>
      <c r="BN20" s="2190"/>
      <c r="BO20" s="2190"/>
      <c r="BP20" s="2190"/>
      <c r="BQ20" s="2190"/>
      <c r="BR20" s="2190"/>
      <c r="BS20" s="2190"/>
      <c r="BT20" s="2190"/>
      <c r="BU20" s="2190"/>
      <c r="BV20" s="2190"/>
      <c r="BW20" s="2190"/>
      <c r="BX20" s="2190"/>
      <c r="BY20" s="2190"/>
      <c r="BZ20" s="2190"/>
      <c r="CA20" s="2190"/>
      <c r="CB20" s="2190"/>
      <c r="CC20" s="2191"/>
      <c r="CD20" s="296" t="s">
        <v>1396</v>
      </c>
      <c r="CE20" s="289" t="s">
        <v>1397</v>
      </c>
      <c r="CF20" s="290"/>
      <c r="CG20" s="290"/>
      <c r="CH20" s="290"/>
      <c r="CI20" s="291"/>
      <c r="CJ20" s="297" t="s">
        <v>1398</v>
      </c>
      <c r="CK20" s="289" t="s">
        <v>1399</v>
      </c>
      <c r="CL20" s="298"/>
      <c r="CM20" s="2189" t="s">
        <v>1400</v>
      </c>
      <c r="CN20" s="2192"/>
      <c r="CO20" s="2192"/>
      <c r="CP20" s="2192"/>
      <c r="CQ20" s="2192"/>
      <c r="CR20" s="2192"/>
      <c r="CS20" s="2192"/>
      <c r="CT20" s="2192"/>
      <c r="CU20" s="2192"/>
      <c r="CV20" s="2192"/>
      <c r="CW20" s="2192"/>
      <c r="CX20" s="2192"/>
      <c r="CY20" s="2192"/>
      <c r="CZ20" s="2192"/>
      <c r="DA20" s="2192"/>
      <c r="DB20" s="2192"/>
      <c r="DC20" s="2192"/>
      <c r="DD20" s="2192"/>
      <c r="DE20" s="2192"/>
      <c r="DF20" s="2192"/>
      <c r="DG20" s="2192"/>
      <c r="DH20" s="2192"/>
      <c r="DI20" s="2192"/>
      <c r="DJ20" s="2192"/>
      <c r="DK20" s="2192"/>
      <c r="DL20" s="2192"/>
      <c r="DM20" s="2192"/>
      <c r="DN20" s="2192"/>
      <c r="DO20" s="2192"/>
      <c r="DP20" s="2192"/>
      <c r="DQ20" s="2192"/>
      <c r="DR20" s="2192"/>
      <c r="DS20" s="2192"/>
      <c r="DT20" s="2192"/>
      <c r="DU20" s="2192"/>
      <c r="DV20" s="2192"/>
      <c r="DW20" s="2192"/>
      <c r="DX20" s="2192"/>
      <c r="DY20" s="2192"/>
      <c r="DZ20" s="2192"/>
      <c r="EA20" s="2192"/>
      <c r="EB20" s="2192"/>
      <c r="EC20" s="2192"/>
      <c r="ED20" s="2192"/>
      <c r="EE20" s="2192"/>
      <c r="EF20" s="2192"/>
      <c r="EG20" s="2192"/>
      <c r="EH20" s="2192"/>
      <c r="EI20" s="2192"/>
      <c r="EJ20" s="2193"/>
      <c r="EK20" s="2183" t="s">
        <v>1401</v>
      </c>
      <c r="EL20" s="2194"/>
      <c r="EM20" s="2194"/>
      <c r="EN20" s="2194"/>
      <c r="EO20" s="2194"/>
      <c r="EP20" s="2194"/>
      <c r="EQ20" s="2194"/>
      <c r="ER20" s="2195"/>
      <c r="ES20" s="2183" t="s">
        <v>1402</v>
      </c>
      <c r="ET20" s="2194"/>
      <c r="EU20" s="2194"/>
      <c r="EV20" s="2194"/>
      <c r="EW20" s="2194"/>
      <c r="EX20" s="2194"/>
      <c r="EY20" s="2194"/>
      <c r="EZ20" s="2195"/>
      <c r="FA20" s="301" t="s">
        <v>1403</v>
      </c>
      <c r="FB20" s="2183" t="s">
        <v>1404</v>
      </c>
      <c r="FC20" s="2194"/>
      <c r="FD20" s="2194"/>
      <c r="FE20" s="2195"/>
    </row>
    <row r="21" spans="1:178" ht="11.1" customHeight="1">
      <c r="A21" s="302"/>
      <c r="B21" s="288"/>
      <c r="C21" s="288"/>
      <c r="D21" s="288"/>
      <c r="E21" s="288"/>
      <c r="F21" s="288"/>
      <c r="G21" s="288"/>
      <c r="H21" s="303" t="s">
        <v>2106</v>
      </c>
      <c r="I21" s="304"/>
      <c r="J21" s="304"/>
      <c r="K21" s="303" t="s">
        <v>1405</v>
      </c>
      <c r="L21" s="305"/>
      <c r="M21" s="305"/>
      <c r="N21" s="305"/>
      <c r="O21" s="306" t="s">
        <v>1406</v>
      </c>
      <c r="P21" s="307"/>
      <c r="Q21" s="307"/>
      <c r="R21" s="307"/>
      <c r="S21" s="307"/>
      <c r="T21" s="307"/>
      <c r="U21" s="307"/>
      <c r="V21" s="307"/>
      <c r="W21" s="307"/>
      <c r="X21" s="307"/>
      <c r="Y21" s="308"/>
      <c r="Z21" s="303" t="s">
        <v>1407</v>
      </c>
      <c r="AA21" s="304"/>
      <c r="AB21" s="304"/>
      <c r="AC21" s="304"/>
      <c r="AD21" s="304"/>
      <c r="AE21" s="304"/>
      <c r="AF21" s="304"/>
      <c r="AG21" s="304"/>
      <c r="AH21" s="304"/>
      <c r="AI21" s="304"/>
      <c r="AJ21" s="304"/>
      <c r="AK21" s="303" t="s">
        <v>1112</v>
      </c>
      <c r="AL21" s="305"/>
      <c r="AM21" s="2219" t="s">
        <v>1408</v>
      </c>
      <c r="AN21" s="2220"/>
      <c r="AO21" s="304" t="s">
        <v>1409</v>
      </c>
      <c r="AP21" s="304"/>
      <c r="AQ21" s="304"/>
      <c r="AR21" s="304"/>
      <c r="AS21" s="304"/>
      <c r="AT21" s="304"/>
      <c r="AU21" s="304"/>
      <c r="AV21" s="304"/>
      <c r="AW21" s="304"/>
      <c r="AX21" s="2221" t="s">
        <v>2501</v>
      </c>
      <c r="AY21" s="2222"/>
      <c r="AZ21" s="2222"/>
      <c r="BA21" s="2223"/>
      <c r="BB21" s="2224" t="s">
        <v>2502</v>
      </c>
      <c r="BC21" s="2225"/>
      <c r="BD21" s="2226"/>
      <c r="BE21" s="2219" t="s">
        <v>1410</v>
      </c>
      <c r="BF21" s="2227"/>
      <c r="BG21" s="2227"/>
      <c r="BH21" s="2227"/>
      <c r="BI21" s="2228"/>
      <c r="BJ21" s="2229" t="s">
        <v>1411</v>
      </c>
      <c r="BK21" s="2230"/>
      <c r="BL21" s="2230"/>
      <c r="BM21" s="2230"/>
      <c r="BN21" s="2230"/>
      <c r="BO21" s="2230"/>
      <c r="BP21" s="2230"/>
      <c r="BQ21" s="2231"/>
      <c r="BR21" s="306" t="s">
        <v>1412</v>
      </c>
      <c r="BS21" s="307"/>
      <c r="BT21" s="307"/>
      <c r="BU21" s="308"/>
      <c r="BV21" s="311"/>
      <c r="BW21" s="307"/>
      <c r="BX21" s="307"/>
      <c r="BY21" s="312"/>
      <c r="BZ21" s="313"/>
      <c r="CA21" s="307"/>
      <c r="CB21" s="307"/>
      <c r="CC21" s="310"/>
      <c r="CD21" s="314"/>
      <c r="CE21" s="303" t="s">
        <v>1413</v>
      </c>
      <c r="CF21" s="304"/>
      <c r="CG21" s="304"/>
      <c r="CH21" s="304"/>
      <c r="CI21" s="305"/>
      <c r="CJ21" s="315" t="s">
        <v>2107</v>
      </c>
      <c r="CK21" s="2219" t="s">
        <v>1414</v>
      </c>
      <c r="CL21" s="2228"/>
      <c r="CM21" s="2232" t="s">
        <v>1415</v>
      </c>
      <c r="CN21" s="2233"/>
      <c r="CO21" s="2233"/>
      <c r="CP21" s="2233"/>
      <c r="CQ21" s="2233"/>
      <c r="CR21" s="2233"/>
      <c r="CS21" s="2233"/>
      <c r="CT21" s="2233"/>
      <c r="CU21" s="2233"/>
      <c r="CV21" s="2233"/>
      <c r="CW21" s="2233"/>
      <c r="CX21" s="2233"/>
      <c r="CY21" s="2233"/>
      <c r="CZ21" s="2233"/>
      <c r="DA21" s="2233" t="s">
        <v>1416</v>
      </c>
      <c r="DB21" s="2233"/>
      <c r="DC21" s="2233"/>
      <c r="DD21" s="2233"/>
      <c r="DE21" s="2233"/>
      <c r="DF21" s="2233"/>
      <c r="DG21" s="2233"/>
      <c r="DH21" s="2233"/>
      <c r="DI21" s="2233"/>
      <c r="DJ21" s="2233"/>
      <c r="DK21" s="2233"/>
      <c r="DL21" s="2233"/>
      <c r="DM21" s="2233"/>
      <c r="DN21" s="2233"/>
      <c r="DO21" s="2233"/>
      <c r="DP21" s="2233"/>
      <c r="DQ21" s="2233"/>
      <c r="DR21" s="2233"/>
      <c r="DS21" s="2233" t="s">
        <v>1416</v>
      </c>
      <c r="DT21" s="2233"/>
      <c r="DU21" s="2233"/>
      <c r="DV21" s="2233"/>
      <c r="DW21" s="2233"/>
      <c r="DX21" s="2233"/>
      <c r="DY21" s="2233"/>
      <c r="DZ21" s="2233"/>
      <c r="EA21" s="2233"/>
      <c r="EB21" s="2233"/>
      <c r="EC21" s="2233"/>
      <c r="ED21" s="2233"/>
      <c r="EE21" s="2233"/>
      <c r="EF21" s="2233"/>
      <c r="EG21" s="2233"/>
      <c r="EH21" s="2233"/>
      <c r="EI21" s="2233"/>
      <c r="EJ21" s="2234"/>
      <c r="EK21" s="2196" t="s">
        <v>1417</v>
      </c>
      <c r="EL21" s="2197"/>
      <c r="EM21" s="2197"/>
      <c r="EN21" s="2197"/>
      <c r="EO21" s="2197"/>
      <c r="EP21" s="2197"/>
      <c r="EQ21" s="2197"/>
      <c r="ER21" s="2198"/>
      <c r="ES21" s="2196" t="s">
        <v>1418</v>
      </c>
      <c r="ET21" s="2197"/>
      <c r="EU21" s="2197"/>
      <c r="EV21" s="2197"/>
      <c r="EW21" s="2197"/>
      <c r="EX21" s="2197"/>
      <c r="EY21" s="2197"/>
      <c r="EZ21" s="2198"/>
      <c r="FA21" s="316" t="s">
        <v>1419</v>
      </c>
      <c r="FB21" s="228" t="s">
        <v>1420</v>
      </c>
      <c r="FC21" s="317"/>
      <c r="FD21" s="317"/>
      <c r="FE21" s="318"/>
    </row>
    <row r="22" spans="1:178" ht="11.1" customHeight="1">
      <c r="A22" s="302"/>
      <c r="B22" s="288"/>
      <c r="C22" s="288"/>
      <c r="D22" s="288"/>
      <c r="E22" s="288"/>
      <c r="F22" s="288"/>
      <c r="G22" s="288"/>
      <c r="H22" s="319" t="s">
        <v>1421</v>
      </c>
      <c r="I22" s="320"/>
      <c r="J22" s="320"/>
      <c r="K22" s="319" t="s">
        <v>1422</v>
      </c>
      <c r="L22" s="321"/>
      <c r="M22" s="322"/>
      <c r="N22" s="322"/>
      <c r="O22" s="323"/>
      <c r="P22" s="324" t="s">
        <v>1423</v>
      </c>
      <c r="Q22" s="322"/>
      <c r="R22" s="322"/>
      <c r="S22" s="322"/>
      <c r="T22" s="325"/>
      <c r="U22" s="326" t="s">
        <v>1424</v>
      </c>
      <c r="V22" s="327"/>
      <c r="W22" s="328"/>
      <c r="X22" s="2199" t="s">
        <v>1112</v>
      </c>
      <c r="Y22" s="2200"/>
      <c r="Z22" s="330"/>
      <c r="AA22" s="320" t="s">
        <v>1425</v>
      </c>
      <c r="AB22" s="320"/>
      <c r="AC22" s="320"/>
      <c r="AD22" s="320"/>
      <c r="AE22" s="320"/>
      <c r="AF22" s="320"/>
      <c r="AG22" s="320"/>
      <c r="AH22" s="320"/>
      <c r="AI22" s="320"/>
      <c r="AJ22" s="320"/>
      <c r="AK22" s="319" t="s">
        <v>1426</v>
      </c>
      <c r="AL22" s="321"/>
      <c r="AM22" s="2201" t="s">
        <v>1427</v>
      </c>
      <c r="AN22" s="2200"/>
      <c r="AO22" s="320" t="s">
        <v>1837</v>
      </c>
      <c r="AP22" s="320"/>
      <c r="AQ22" s="320"/>
      <c r="AR22" s="320"/>
      <c r="AS22" s="320"/>
      <c r="AT22" s="320"/>
      <c r="AU22" s="981" t="s">
        <v>1428</v>
      </c>
      <c r="AV22" s="320"/>
      <c r="AW22" s="321"/>
      <c r="AX22" s="1111"/>
      <c r="AY22" s="1112"/>
      <c r="AZ22" s="1112"/>
      <c r="BA22" s="1113"/>
      <c r="BB22" s="2202" t="s">
        <v>2503</v>
      </c>
      <c r="BC22" s="2203"/>
      <c r="BD22" s="2204"/>
      <c r="BE22" s="332"/>
      <c r="BF22" s="322"/>
      <c r="BG22" s="325"/>
      <c r="BH22" s="322"/>
      <c r="BI22" s="322"/>
      <c r="BJ22" s="2205"/>
      <c r="BK22" s="2206"/>
      <c r="BL22" s="2206"/>
      <c r="BM22" s="2206"/>
      <c r="BN22" s="2206"/>
      <c r="BO22" s="2206"/>
      <c r="BP22" s="2206"/>
      <c r="BQ22" s="2207"/>
      <c r="BR22" s="332" t="s">
        <v>2108</v>
      </c>
      <c r="BS22" s="322"/>
      <c r="BT22" s="322"/>
      <c r="BU22" s="322"/>
      <c r="BV22" s="324" t="s">
        <v>1429</v>
      </c>
      <c r="BW22" s="322"/>
      <c r="BX22" s="322"/>
      <c r="BY22" s="325"/>
      <c r="BZ22" s="322" t="s">
        <v>1430</v>
      </c>
      <c r="CA22" s="322"/>
      <c r="CB22" s="322"/>
      <c r="CC22" s="329"/>
      <c r="CD22" s="2208" t="s">
        <v>1431</v>
      </c>
      <c r="CE22" s="2209"/>
      <c r="CF22" s="2209"/>
      <c r="CG22" s="2209"/>
      <c r="CH22" s="2209"/>
      <c r="CI22" s="2210"/>
      <c r="CJ22" s="333"/>
      <c r="CK22" s="330"/>
      <c r="CL22" s="331"/>
      <c r="CM22" s="2201"/>
      <c r="CN22" s="2211"/>
      <c r="CO22" s="2211"/>
      <c r="CP22" s="2211"/>
      <c r="CQ22" s="2211"/>
      <c r="CR22" s="2211"/>
      <c r="CS22" s="2211"/>
      <c r="CT22" s="2211"/>
      <c r="CU22" s="2211"/>
      <c r="CV22" s="2211"/>
      <c r="CW22" s="2211"/>
      <c r="CX22" s="2211"/>
      <c r="CY22" s="2211"/>
      <c r="CZ22" s="2212"/>
      <c r="DA22" s="2213"/>
      <c r="DB22" s="2213"/>
      <c r="DC22" s="2213"/>
      <c r="DD22" s="2213"/>
      <c r="DE22" s="2213"/>
      <c r="DF22" s="2213"/>
      <c r="DG22" s="2213"/>
      <c r="DH22" s="2213"/>
      <c r="DI22" s="2213"/>
      <c r="DJ22" s="2213"/>
      <c r="DK22" s="2213"/>
      <c r="DL22" s="2213"/>
      <c r="DM22" s="2213"/>
      <c r="DN22" s="2213"/>
      <c r="DO22" s="2213"/>
      <c r="DP22" s="2213"/>
      <c r="DQ22" s="2213"/>
      <c r="DR22" s="2213"/>
      <c r="DS22" s="2213"/>
      <c r="DT22" s="2213"/>
      <c r="DU22" s="2213"/>
      <c r="DV22" s="2213"/>
      <c r="DW22" s="2213"/>
      <c r="DX22" s="2213"/>
      <c r="DY22" s="2213"/>
      <c r="DZ22" s="2213"/>
      <c r="EA22" s="2213"/>
      <c r="EB22" s="2213"/>
      <c r="EC22" s="2213"/>
      <c r="ED22" s="2213"/>
      <c r="EE22" s="2213"/>
      <c r="EF22" s="2213"/>
      <c r="EG22" s="2213"/>
      <c r="EH22" s="2213"/>
      <c r="EI22" s="2213"/>
      <c r="EJ22" s="2214"/>
      <c r="EK22" s="2215" t="s">
        <v>1432</v>
      </c>
      <c r="EL22" s="2216"/>
      <c r="EM22" s="2216"/>
      <c r="EN22" s="2216"/>
      <c r="EO22" s="2217" t="s">
        <v>1433</v>
      </c>
      <c r="EP22" s="2216"/>
      <c r="EQ22" s="2216"/>
      <c r="ER22" s="2218"/>
      <c r="ES22" s="2215" t="s">
        <v>1432</v>
      </c>
      <c r="ET22" s="2216"/>
      <c r="EU22" s="2216"/>
      <c r="EV22" s="2216"/>
      <c r="EW22" s="2217" t="s">
        <v>1434</v>
      </c>
      <c r="EX22" s="2216"/>
      <c r="EY22" s="2216"/>
      <c r="EZ22" s="2218"/>
      <c r="FA22" s="334"/>
      <c r="FB22" s="335"/>
      <c r="FC22" s="336"/>
      <c r="FD22" s="336"/>
      <c r="FE22" s="337"/>
    </row>
    <row r="23" spans="1:178" ht="10.5" customHeight="1">
      <c r="A23" s="2235" t="s">
        <v>1435</v>
      </c>
      <c r="B23" s="2236" t="e">
        <v>#REF!</v>
      </c>
      <c r="C23" s="2236" t="e">
        <v>#REF!</v>
      </c>
      <c r="D23" s="2236">
        <v>0</v>
      </c>
      <c r="E23" s="2236">
        <v>0</v>
      </c>
      <c r="F23" s="2236">
        <v>0</v>
      </c>
      <c r="G23" s="2236">
        <v>0</v>
      </c>
      <c r="H23" s="2237" t="s">
        <v>1436</v>
      </c>
      <c r="I23" s="2238"/>
      <c r="J23" s="2238">
        <v>0</v>
      </c>
      <c r="K23" s="2237" t="s">
        <v>1436</v>
      </c>
      <c r="L23" s="2238">
        <v>0</v>
      </c>
      <c r="M23" s="2238"/>
      <c r="N23" s="2238">
        <v>0</v>
      </c>
      <c r="O23" s="2239" t="s">
        <v>1436</v>
      </c>
      <c r="P23" s="2240">
        <v>0</v>
      </c>
      <c r="Q23" s="2240">
        <v>0</v>
      </c>
      <c r="R23" s="2240">
        <v>0</v>
      </c>
      <c r="S23" s="2240">
        <v>0</v>
      </c>
      <c r="T23" s="2240">
        <v>0</v>
      </c>
      <c r="U23" s="2240">
        <v>0</v>
      </c>
      <c r="V23" s="2240">
        <v>0</v>
      </c>
      <c r="W23" s="2240">
        <v>0</v>
      </c>
      <c r="X23" s="2240">
        <v>0</v>
      </c>
      <c r="Y23" s="2240">
        <v>0</v>
      </c>
      <c r="Z23" s="2239" t="s">
        <v>1436</v>
      </c>
      <c r="AA23" s="2240">
        <v>0</v>
      </c>
      <c r="AB23" s="2240">
        <v>0</v>
      </c>
      <c r="AC23" s="2240">
        <v>0</v>
      </c>
      <c r="AD23" s="2240">
        <v>0</v>
      </c>
      <c r="AE23" s="2240">
        <v>0</v>
      </c>
      <c r="AF23" s="2240">
        <v>0</v>
      </c>
      <c r="AG23" s="2240">
        <v>0</v>
      </c>
      <c r="AH23" s="2240"/>
      <c r="AI23" s="2240">
        <v>0</v>
      </c>
      <c r="AJ23" s="2241">
        <v>0</v>
      </c>
      <c r="AK23" s="2237" t="s">
        <v>1436</v>
      </c>
      <c r="AL23" s="2242">
        <v>0</v>
      </c>
      <c r="AM23" s="2237" t="s">
        <v>1436</v>
      </c>
      <c r="AN23" s="2242"/>
      <c r="AO23" s="2237" t="s">
        <v>195</v>
      </c>
      <c r="AP23" s="2238"/>
      <c r="AQ23" s="2238"/>
      <c r="AR23" s="2238"/>
      <c r="AS23" s="2238"/>
      <c r="AT23" s="2238"/>
      <c r="AU23" s="2243" t="s">
        <v>195</v>
      </c>
      <c r="AV23" s="2238"/>
      <c r="AW23" s="2242"/>
      <c r="AX23" s="2237" t="s">
        <v>1436</v>
      </c>
      <c r="AY23" s="2238"/>
      <c r="AZ23" s="2238"/>
      <c r="BA23" s="2242"/>
      <c r="BB23" s="2237" t="s">
        <v>195</v>
      </c>
      <c r="BC23" s="2238"/>
      <c r="BD23" s="2242"/>
      <c r="BE23" s="2237" t="s">
        <v>195</v>
      </c>
      <c r="BF23" s="2238"/>
      <c r="BG23" s="2238"/>
      <c r="BH23" s="2238"/>
      <c r="BI23" s="2242"/>
      <c r="BJ23" s="2239" t="s">
        <v>1436</v>
      </c>
      <c r="BK23" s="2240">
        <v>0</v>
      </c>
      <c r="BL23" s="2240">
        <v>0</v>
      </c>
      <c r="BM23" s="2244"/>
      <c r="BN23" s="2244"/>
      <c r="BO23" s="2244"/>
      <c r="BP23" s="2244"/>
      <c r="BQ23" s="2245"/>
      <c r="BR23" s="2239"/>
      <c r="BS23" s="2194"/>
      <c r="BT23" s="2194"/>
      <c r="BU23" s="2194"/>
      <c r="BV23" s="2240" t="s">
        <v>1436</v>
      </c>
      <c r="BW23" s="2194"/>
      <c r="BX23" s="2194"/>
      <c r="BY23" s="2194"/>
      <c r="BZ23" s="2240"/>
      <c r="CA23" s="2194"/>
      <c r="CB23" s="2194"/>
      <c r="CC23" s="2195"/>
      <c r="CD23" s="338" t="s">
        <v>1436</v>
      </c>
      <c r="CE23" s="2246" t="s">
        <v>1436</v>
      </c>
      <c r="CF23" s="2247"/>
      <c r="CG23" s="2247"/>
      <c r="CH23" s="2247"/>
      <c r="CI23" s="2248"/>
      <c r="CJ23" s="339" t="s">
        <v>1436</v>
      </c>
      <c r="CK23" s="2246" t="s">
        <v>1436</v>
      </c>
      <c r="CL23" s="2249"/>
      <c r="CM23" s="2250" t="s">
        <v>1436</v>
      </c>
      <c r="CN23" s="2251"/>
      <c r="CO23" s="2251"/>
      <c r="CP23" s="2251"/>
      <c r="CQ23" s="2251"/>
      <c r="CR23" s="2251"/>
      <c r="CS23" s="2251"/>
      <c r="CT23" s="2251"/>
      <c r="CU23" s="2251"/>
      <c r="CV23" s="2251"/>
      <c r="CW23" s="2251"/>
      <c r="CX23" s="2251"/>
      <c r="CY23" s="2251"/>
      <c r="CZ23" s="2251"/>
      <c r="DA23" s="2251" t="s">
        <v>1436</v>
      </c>
      <c r="DB23" s="2251"/>
      <c r="DC23" s="2251"/>
      <c r="DD23" s="2251"/>
      <c r="DE23" s="2251"/>
      <c r="DF23" s="2251"/>
      <c r="DG23" s="2251"/>
      <c r="DH23" s="2251"/>
      <c r="DI23" s="2251"/>
      <c r="DJ23" s="2251"/>
      <c r="DK23" s="2251"/>
      <c r="DL23" s="2251"/>
      <c r="DM23" s="2251"/>
      <c r="DN23" s="2251"/>
      <c r="DO23" s="2251"/>
      <c r="DP23" s="2251"/>
      <c r="DQ23" s="2251"/>
      <c r="DR23" s="2251"/>
      <c r="DS23" s="2251" t="s">
        <v>1436</v>
      </c>
      <c r="DT23" s="2251"/>
      <c r="DU23" s="2251"/>
      <c r="DV23" s="2251"/>
      <c r="DW23" s="2251"/>
      <c r="DX23" s="2251"/>
      <c r="DY23" s="2251"/>
      <c r="DZ23" s="2251"/>
      <c r="EA23" s="2251"/>
      <c r="EB23" s="2251"/>
      <c r="EC23" s="2251"/>
      <c r="ED23" s="2251"/>
      <c r="EE23" s="2251"/>
      <c r="EF23" s="2251"/>
      <c r="EG23" s="2251"/>
      <c r="EH23" s="2251"/>
      <c r="EI23" s="2251"/>
      <c r="EJ23" s="2252"/>
      <c r="EK23" s="2246" t="s">
        <v>1436</v>
      </c>
      <c r="EL23" s="2253"/>
      <c r="EM23" s="2253"/>
      <c r="EN23" s="2253"/>
      <c r="EO23" s="2253"/>
      <c r="EP23" s="2253"/>
      <c r="EQ23" s="2253"/>
      <c r="ER23" s="2249"/>
      <c r="ES23" s="2246" t="s">
        <v>1436</v>
      </c>
      <c r="ET23" s="2253"/>
      <c r="EU23" s="2253"/>
      <c r="EV23" s="2253"/>
      <c r="EW23" s="2253"/>
      <c r="EX23" s="2253"/>
      <c r="EY23" s="2253"/>
      <c r="EZ23" s="2249"/>
      <c r="FA23" s="339" t="s">
        <v>1436</v>
      </c>
      <c r="FB23" s="2246" t="s">
        <v>1436</v>
      </c>
      <c r="FC23" s="2247"/>
      <c r="FD23" s="2247"/>
      <c r="FE23" s="2248"/>
    </row>
    <row r="24" spans="1:178" ht="10.5" customHeight="1">
      <c r="A24" s="340"/>
      <c r="B24" s="341"/>
      <c r="C24" s="341"/>
      <c r="D24" s="341"/>
      <c r="E24" s="341"/>
      <c r="F24" s="341"/>
      <c r="G24" s="341"/>
      <c r="H24" s="342"/>
      <c r="I24" s="343"/>
      <c r="J24" s="343"/>
      <c r="K24" s="342"/>
      <c r="L24" s="343"/>
      <c r="M24" s="343"/>
      <c r="N24" s="343"/>
      <c r="O24" s="295"/>
      <c r="P24" s="299"/>
      <c r="Q24" s="299"/>
      <c r="R24" s="299"/>
      <c r="S24" s="299"/>
      <c r="T24" s="299"/>
      <c r="U24" s="299"/>
      <c r="V24" s="299"/>
      <c r="W24" s="299"/>
      <c r="X24" s="299"/>
      <c r="Y24" s="299"/>
      <c r="Z24" s="295"/>
      <c r="AA24" s="299"/>
      <c r="AB24" s="299"/>
      <c r="AC24" s="299"/>
      <c r="AD24" s="299"/>
      <c r="AE24" s="299"/>
      <c r="AF24" s="299"/>
      <c r="AG24" s="299"/>
      <c r="AH24" s="299"/>
      <c r="AI24" s="299"/>
      <c r="AJ24" s="300"/>
      <c r="AK24" s="342"/>
      <c r="AL24" s="344"/>
      <c r="AM24" s="342"/>
      <c r="AN24" s="344"/>
      <c r="AO24" s="309"/>
      <c r="AP24" s="345"/>
      <c r="AQ24" s="345"/>
      <c r="AR24" s="345"/>
      <c r="AS24" s="345"/>
      <c r="AT24" s="345"/>
      <c r="AU24" s="982"/>
      <c r="AV24" s="343"/>
      <c r="AW24" s="344"/>
      <c r="AX24" s="309"/>
      <c r="AY24" s="345"/>
      <c r="AZ24" s="345"/>
      <c r="BA24" s="1075"/>
      <c r="BB24" s="343"/>
      <c r="BC24" s="343"/>
      <c r="BD24" s="343"/>
      <c r="BE24" s="342"/>
      <c r="BF24" s="1185"/>
      <c r="BG24" s="1185"/>
      <c r="BH24" s="296"/>
      <c r="BI24" s="1186"/>
      <c r="BJ24" s="295"/>
      <c r="BK24" s="299"/>
      <c r="BL24" s="299"/>
      <c r="BM24" s="1187"/>
      <c r="BN24" s="1187"/>
      <c r="BO24" s="1187"/>
      <c r="BP24" s="1187"/>
      <c r="BQ24" s="1188"/>
      <c r="BR24" s="295"/>
      <c r="BS24" s="1189"/>
      <c r="BT24" s="1189"/>
      <c r="BU24" s="1189"/>
      <c r="BV24" s="299"/>
      <c r="BW24" s="1189"/>
      <c r="BX24" s="1189"/>
      <c r="BY24" s="1189"/>
      <c r="BZ24" s="299"/>
      <c r="CA24" s="1189"/>
      <c r="CB24" s="1189"/>
      <c r="CC24" s="1190"/>
      <c r="CD24" s="346"/>
      <c r="CE24" s="347"/>
      <c r="CF24" s="348"/>
      <c r="CG24" s="348"/>
      <c r="CH24" s="348"/>
      <c r="CI24" s="349"/>
      <c r="CJ24" s="350"/>
      <c r="CK24" s="347"/>
      <c r="CL24" s="351"/>
      <c r="CM24" s="352"/>
      <c r="CN24" s="1268"/>
      <c r="CO24" s="2254" t="s">
        <v>1437</v>
      </c>
      <c r="CP24" s="2255"/>
      <c r="CQ24" s="2255"/>
      <c r="CR24" s="2256"/>
      <c r="CS24" s="2254" t="s">
        <v>1438</v>
      </c>
      <c r="CT24" s="2255"/>
      <c r="CU24" s="2255"/>
      <c r="CV24" s="2256"/>
      <c r="CW24" s="2254" t="s">
        <v>1439</v>
      </c>
      <c r="CX24" s="2255"/>
      <c r="CY24" s="2255"/>
      <c r="CZ24" s="2257"/>
      <c r="DA24" s="1255"/>
      <c r="DB24" s="1268"/>
      <c r="DC24" s="2254" t="s">
        <v>1437</v>
      </c>
      <c r="DD24" s="2255"/>
      <c r="DE24" s="2255"/>
      <c r="DF24" s="2256"/>
      <c r="DG24" s="2254" t="s">
        <v>1440</v>
      </c>
      <c r="DH24" s="2255"/>
      <c r="DI24" s="2255"/>
      <c r="DJ24" s="2256"/>
      <c r="DK24" s="2254" t="s">
        <v>1441</v>
      </c>
      <c r="DL24" s="2255"/>
      <c r="DM24" s="2255"/>
      <c r="DN24" s="2256"/>
      <c r="DO24" s="2254" t="s">
        <v>1439</v>
      </c>
      <c r="DP24" s="2255"/>
      <c r="DQ24" s="2255"/>
      <c r="DR24" s="2257"/>
      <c r="DS24" s="1255"/>
      <c r="DT24" s="1268"/>
      <c r="DU24" s="2254" t="s">
        <v>1437</v>
      </c>
      <c r="DV24" s="2255"/>
      <c r="DW24" s="2255"/>
      <c r="DX24" s="2256"/>
      <c r="DY24" s="2254" t="s">
        <v>1440</v>
      </c>
      <c r="DZ24" s="2255"/>
      <c r="EA24" s="2255"/>
      <c r="EB24" s="2256"/>
      <c r="EC24" s="2254" t="s">
        <v>1441</v>
      </c>
      <c r="ED24" s="2255"/>
      <c r="EE24" s="2255"/>
      <c r="EF24" s="2256"/>
      <c r="EG24" s="2254" t="s">
        <v>1439</v>
      </c>
      <c r="EH24" s="2255"/>
      <c r="EI24" s="2255"/>
      <c r="EJ24" s="2257"/>
      <c r="EK24" s="353"/>
      <c r="EL24" s="354"/>
      <c r="EM24" s="354"/>
      <c r="EN24" s="354"/>
      <c r="EO24" s="355"/>
      <c r="EP24" s="354"/>
      <c r="EQ24" s="354"/>
      <c r="ER24" s="356"/>
      <c r="ES24" s="353"/>
      <c r="ET24" s="354"/>
      <c r="EU24" s="354"/>
      <c r="EV24" s="354"/>
      <c r="EW24" s="355"/>
      <c r="EX24" s="354"/>
      <c r="EY24" s="354"/>
      <c r="EZ24" s="356"/>
      <c r="FA24" s="357"/>
      <c r="FB24" s="353"/>
      <c r="FC24" s="354"/>
      <c r="FD24" s="354"/>
      <c r="FE24" s="356"/>
    </row>
    <row r="25" spans="1:178" ht="80.099999999999994" customHeight="1">
      <c r="A25" s="2258" t="s">
        <v>1442</v>
      </c>
      <c r="B25" s="2260"/>
      <c r="C25" s="2261"/>
      <c r="D25" s="2260" t="s">
        <v>2109</v>
      </c>
      <c r="E25" s="2264">
        <v>0</v>
      </c>
      <c r="F25" s="2260" t="s">
        <v>2110</v>
      </c>
      <c r="G25" s="2264">
        <v>0</v>
      </c>
      <c r="H25" s="2266" t="s">
        <v>2111</v>
      </c>
      <c r="I25" s="2264"/>
      <c r="J25" s="2264">
        <v>0</v>
      </c>
      <c r="K25" s="2258" t="s">
        <v>1443</v>
      </c>
      <c r="L25" s="2260" t="s">
        <v>2111</v>
      </c>
      <c r="M25" s="2264"/>
      <c r="N25" s="2264">
        <v>0</v>
      </c>
      <c r="O25" s="2269" t="s">
        <v>1443</v>
      </c>
      <c r="P25" s="2271" t="s">
        <v>1444</v>
      </c>
      <c r="Q25" s="2273" t="s">
        <v>2112</v>
      </c>
      <c r="R25" s="2273" t="s">
        <v>1445</v>
      </c>
      <c r="S25" s="2273" t="s">
        <v>2113</v>
      </c>
      <c r="T25" s="2275" t="s">
        <v>1446</v>
      </c>
      <c r="U25" s="2271" t="s">
        <v>1447</v>
      </c>
      <c r="V25" s="2273" t="s">
        <v>1448</v>
      </c>
      <c r="W25" s="2275" t="s">
        <v>1446</v>
      </c>
      <c r="X25" s="2277" t="s">
        <v>1449</v>
      </c>
      <c r="Y25" s="2278">
        <v>0</v>
      </c>
      <c r="Z25" s="2258" t="s">
        <v>2114</v>
      </c>
      <c r="AA25" s="2273" t="s">
        <v>1450</v>
      </c>
      <c r="AB25" s="2273" t="s">
        <v>1451</v>
      </c>
      <c r="AC25" s="2273" t="s">
        <v>1452</v>
      </c>
      <c r="AD25" s="2260" t="s">
        <v>1453</v>
      </c>
      <c r="AE25" s="2264">
        <v>0</v>
      </c>
      <c r="AF25" s="2261">
        <v>0</v>
      </c>
      <c r="AG25" s="2273" t="s">
        <v>1446</v>
      </c>
      <c r="AH25" s="359"/>
      <c r="AI25" s="361" t="s">
        <v>1454</v>
      </c>
      <c r="AJ25" s="362"/>
      <c r="AK25" s="2258" t="s">
        <v>1443</v>
      </c>
      <c r="AL25" s="2281" t="s">
        <v>2111</v>
      </c>
      <c r="AM25" s="2258" t="s">
        <v>1443</v>
      </c>
      <c r="AN25" s="2281" t="s">
        <v>1455</v>
      </c>
      <c r="AO25" s="2266" t="s">
        <v>1456</v>
      </c>
      <c r="AP25" s="360" t="s">
        <v>252</v>
      </c>
      <c r="AQ25" s="359" t="s">
        <v>1842</v>
      </c>
      <c r="AR25" s="359" t="s">
        <v>1715</v>
      </c>
      <c r="AS25" s="359" t="s">
        <v>164</v>
      </c>
      <c r="AT25" s="2260" t="s">
        <v>1457</v>
      </c>
      <c r="AU25" s="2271" t="s">
        <v>805</v>
      </c>
      <c r="AV25" s="2273" t="s">
        <v>1846</v>
      </c>
      <c r="AW25" s="2281" t="s">
        <v>1458</v>
      </c>
      <c r="AX25" s="2258" t="s">
        <v>2703</v>
      </c>
      <c r="AY25" s="2273" t="s">
        <v>2965</v>
      </c>
      <c r="AZ25" s="2283" t="s">
        <v>2529</v>
      </c>
      <c r="BA25" s="2285" t="s">
        <v>2504</v>
      </c>
      <c r="BB25" s="2258" t="s">
        <v>2703</v>
      </c>
      <c r="BC25" s="2273" t="s">
        <v>2882</v>
      </c>
      <c r="BD25" s="2287" t="s">
        <v>2530</v>
      </c>
      <c r="BE25" s="2258" t="s">
        <v>1459</v>
      </c>
      <c r="BF25" s="2273" t="s">
        <v>2531</v>
      </c>
      <c r="BG25" s="2260" t="s">
        <v>1460</v>
      </c>
      <c r="BH25" s="2289" t="s">
        <v>2532</v>
      </c>
      <c r="BI25" s="2291" t="s">
        <v>2533</v>
      </c>
      <c r="BJ25" s="2258" t="s">
        <v>1461</v>
      </c>
      <c r="BK25" s="2273" t="s">
        <v>1715</v>
      </c>
      <c r="BL25" s="2260" t="s">
        <v>1462</v>
      </c>
      <c r="BM25" s="2292"/>
      <c r="BN25" s="2292"/>
      <c r="BO25" s="2292"/>
      <c r="BP25" s="2292"/>
      <c r="BQ25" s="2293"/>
      <c r="BR25" s="2258" t="s">
        <v>1443</v>
      </c>
      <c r="BS25" s="2273" t="s">
        <v>1461</v>
      </c>
      <c r="BT25" s="2273" t="s">
        <v>1463</v>
      </c>
      <c r="BU25" s="2275" t="s">
        <v>1458</v>
      </c>
      <c r="BV25" s="2271" t="s">
        <v>1443</v>
      </c>
      <c r="BW25" s="2273" t="s">
        <v>1461</v>
      </c>
      <c r="BX25" s="2273" t="s">
        <v>1463</v>
      </c>
      <c r="BY25" s="2275" t="s">
        <v>1458</v>
      </c>
      <c r="BZ25" s="2271" t="s">
        <v>1443</v>
      </c>
      <c r="CA25" s="2273" t="s">
        <v>1461</v>
      </c>
      <c r="CB25" s="2273" t="s">
        <v>1463</v>
      </c>
      <c r="CC25" s="2281" t="s">
        <v>2534</v>
      </c>
      <c r="CD25" s="2301" t="s">
        <v>1464</v>
      </c>
      <c r="CE25" s="2258" t="s">
        <v>1465</v>
      </c>
      <c r="CF25" s="2273" t="s">
        <v>1466</v>
      </c>
      <c r="CG25" s="2273" t="s">
        <v>1467</v>
      </c>
      <c r="CH25" s="2273" t="s">
        <v>1468</v>
      </c>
      <c r="CI25" s="2281" t="s">
        <v>1469</v>
      </c>
      <c r="CJ25" s="2301" t="s">
        <v>1470</v>
      </c>
      <c r="CK25" s="2266" t="s">
        <v>1443</v>
      </c>
      <c r="CL25" s="2281" t="s">
        <v>1470</v>
      </c>
      <c r="CM25" s="2304" t="s">
        <v>1443</v>
      </c>
      <c r="CN25" s="2306" t="s">
        <v>1471</v>
      </c>
      <c r="CO25" s="2308" t="s">
        <v>1472</v>
      </c>
      <c r="CP25" s="2310" t="s">
        <v>879</v>
      </c>
      <c r="CQ25" s="2310" t="s">
        <v>1715</v>
      </c>
      <c r="CR25" s="2312" t="s">
        <v>880</v>
      </c>
      <c r="CS25" s="2308" t="s">
        <v>1472</v>
      </c>
      <c r="CT25" s="2310" t="s">
        <v>879</v>
      </c>
      <c r="CU25" s="2310" t="s">
        <v>1715</v>
      </c>
      <c r="CV25" s="2312" t="s">
        <v>880</v>
      </c>
      <c r="CW25" s="2308" t="s">
        <v>1472</v>
      </c>
      <c r="CX25" s="2310" t="s">
        <v>879</v>
      </c>
      <c r="CY25" s="2310" t="s">
        <v>1715</v>
      </c>
      <c r="CZ25" s="2320" t="s">
        <v>880</v>
      </c>
      <c r="DA25" s="2322" t="s">
        <v>1443</v>
      </c>
      <c r="DB25" s="2324" t="s">
        <v>1471</v>
      </c>
      <c r="DC25" s="2318" t="s">
        <v>1472</v>
      </c>
      <c r="DD25" s="2314" t="s">
        <v>879</v>
      </c>
      <c r="DE25" s="2314" t="s">
        <v>1715</v>
      </c>
      <c r="DF25" s="2316" t="s">
        <v>880</v>
      </c>
      <c r="DG25" s="2318" t="s">
        <v>1472</v>
      </c>
      <c r="DH25" s="2314" t="s">
        <v>879</v>
      </c>
      <c r="DI25" s="2314" t="s">
        <v>1715</v>
      </c>
      <c r="DJ25" s="2316" t="s">
        <v>880</v>
      </c>
      <c r="DK25" s="2318" t="s">
        <v>1472</v>
      </c>
      <c r="DL25" s="2314" t="s">
        <v>879</v>
      </c>
      <c r="DM25" s="2314" t="s">
        <v>1715</v>
      </c>
      <c r="DN25" s="2316" t="s">
        <v>880</v>
      </c>
      <c r="DO25" s="2318" t="s">
        <v>1472</v>
      </c>
      <c r="DP25" s="2314" t="s">
        <v>879</v>
      </c>
      <c r="DQ25" s="2314" t="s">
        <v>1715</v>
      </c>
      <c r="DR25" s="2326" t="s">
        <v>880</v>
      </c>
      <c r="DS25" s="2322" t="s">
        <v>1443</v>
      </c>
      <c r="DT25" s="2324" t="s">
        <v>1471</v>
      </c>
      <c r="DU25" s="2318" t="s">
        <v>1472</v>
      </c>
      <c r="DV25" s="2314" t="s">
        <v>879</v>
      </c>
      <c r="DW25" s="2314" t="s">
        <v>1715</v>
      </c>
      <c r="DX25" s="2316" t="s">
        <v>880</v>
      </c>
      <c r="DY25" s="2318" t="s">
        <v>1472</v>
      </c>
      <c r="DZ25" s="2314" t="s">
        <v>879</v>
      </c>
      <c r="EA25" s="2314" t="s">
        <v>1715</v>
      </c>
      <c r="EB25" s="2316" t="s">
        <v>880</v>
      </c>
      <c r="EC25" s="2318" t="s">
        <v>1472</v>
      </c>
      <c r="ED25" s="2314" t="s">
        <v>879</v>
      </c>
      <c r="EE25" s="2314" t="s">
        <v>1715</v>
      </c>
      <c r="EF25" s="2316" t="s">
        <v>880</v>
      </c>
      <c r="EG25" s="2318" t="s">
        <v>1472</v>
      </c>
      <c r="EH25" s="2314" t="s">
        <v>879</v>
      </c>
      <c r="EI25" s="2314" t="s">
        <v>1715</v>
      </c>
      <c r="EJ25" s="2326" t="s">
        <v>880</v>
      </c>
      <c r="EK25" s="358" t="s">
        <v>881</v>
      </c>
      <c r="EL25" s="360" t="s">
        <v>882</v>
      </c>
      <c r="EM25" s="360" t="s">
        <v>883</v>
      </c>
      <c r="EN25" s="360" t="s">
        <v>884</v>
      </c>
      <c r="EO25" s="360" t="s">
        <v>881</v>
      </c>
      <c r="EP25" s="360" t="s">
        <v>882</v>
      </c>
      <c r="EQ25" s="360" t="s">
        <v>883</v>
      </c>
      <c r="ER25" s="363" t="s">
        <v>884</v>
      </c>
      <c r="ES25" s="358" t="s">
        <v>881</v>
      </c>
      <c r="ET25" s="360" t="s">
        <v>882</v>
      </c>
      <c r="EU25" s="360" t="s">
        <v>883</v>
      </c>
      <c r="EV25" s="360" t="s">
        <v>884</v>
      </c>
      <c r="EW25" s="360" t="s">
        <v>881</v>
      </c>
      <c r="EX25" s="360" t="s">
        <v>882</v>
      </c>
      <c r="EY25" s="360" t="s">
        <v>883</v>
      </c>
      <c r="EZ25" s="363" t="s">
        <v>884</v>
      </c>
      <c r="FA25" s="364" t="s">
        <v>885</v>
      </c>
      <c r="FB25" s="358" t="s">
        <v>886</v>
      </c>
      <c r="FC25" s="360" t="s">
        <v>887</v>
      </c>
      <c r="FD25" s="360" t="s">
        <v>888</v>
      </c>
      <c r="FE25" s="363" t="s">
        <v>889</v>
      </c>
    </row>
    <row r="26" spans="1:178" s="372" customFormat="1" ht="80.099999999999994" customHeight="1">
      <c r="A26" s="2259"/>
      <c r="B26" s="2262"/>
      <c r="C26" s="2263"/>
      <c r="D26" s="2262">
        <v>0</v>
      </c>
      <c r="E26" s="2265">
        <v>0</v>
      </c>
      <c r="F26" s="2262">
        <v>0</v>
      </c>
      <c r="G26" s="2265">
        <v>0</v>
      </c>
      <c r="H26" s="2267">
        <v>0</v>
      </c>
      <c r="I26" s="2265"/>
      <c r="J26" s="2265">
        <v>0</v>
      </c>
      <c r="K26" s="2268">
        <v>0</v>
      </c>
      <c r="L26" s="2262">
        <v>0</v>
      </c>
      <c r="M26" s="2265"/>
      <c r="N26" s="2265">
        <v>0</v>
      </c>
      <c r="O26" s="2270">
        <v>0</v>
      </c>
      <c r="P26" s="2272">
        <v>0</v>
      </c>
      <c r="Q26" s="2274">
        <v>0</v>
      </c>
      <c r="R26" s="2274">
        <v>0</v>
      </c>
      <c r="S26" s="2274">
        <v>0</v>
      </c>
      <c r="T26" s="2276">
        <v>0</v>
      </c>
      <c r="U26" s="2272">
        <v>0</v>
      </c>
      <c r="V26" s="2274">
        <v>0</v>
      </c>
      <c r="W26" s="2276">
        <v>0</v>
      </c>
      <c r="X26" s="2279">
        <v>0</v>
      </c>
      <c r="Y26" s="2280">
        <v>0</v>
      </c>
      <c r="Z26" s="2268">
        <v>0</v>
      </c>
      <c r="AA26" s="2274">
        <v>0</v>
      </c>
      <c r="AB26" s="2274">
        <v>0</v>
      </c>
      <c r="AC26" s="2274">
        <v>0</v>
      </c>
      <c r="AD26" s="2262">
        <v>0</v>
      </c>
      <c r="AE26" s="2265">
        <v>0</v>
      </c>
      <c r="AF26" s="2263">
        <v>0</v>
      </c>
      <c r="AG26" s="2274">
        <v>0</v>
      </c>
      <c r="AH26" s="366"/>
      <c r="AI26" s="368"/>
      <c r="AJ26" s="369"/>
      <c r="AK26" s="2268">
        <v>0</v>
      </c>
      <c r="AL26" s="2282">
        <v>0</v>
      </c>
      <c r="AM26" s="2268">
        <v>0</v>
      </c>
      <c r="AN26" s="2282">
        <v>0</v>
      </c>
      <c r="AO26" s="2267"/>
      <c r="AP26" s="367"/>
      <c r="AQ26" s="366"/>
      <c r="AR26" s="366"/>
      <c r="AS26" s="366"/>
      <c r="AT26" s="2262"/>
      <c r="AU26" s="2272"/>
      <c r="AV26" s="2274"/>
      <c r="AW26" s="2282"/>
      <c r="AX26" s="2268">
        <v>0</v>
      </c>
      <c r="AY26" s="2274">
        <v>0</v>
      </c>
      <c r="AZ26" s="2284"/>
      <c r="BA26" s="2286"/>
      <c r="BB26" s="2268">
        <v>0</v>
      </c>
      <c r="BC26" s="2274">
        <v>0</v>
      </c>
      <c r="BD26" s="2288"/>
      <c r="BE26" s="2268">
        <v>0</v>
      </c>
      <c r="BF26" s="2274">
        <v>0</v>
      </c>
      <c r="BG26" s="2262">
        <v>0</v>
      </c>
      <c r="BH26" s="2290">
        <v>0</v>
      </c>
      <c r="BI26" s="2284">
        <v>0</v>
      </c>
      <c r="BJ26" s="2268">
        <v>0</v>
      </c>
      <c r="BK26" s="2274">
        <v>0</v>
      </c>
      <c r="BL26" s="2262"/>
      <c r="BM26" s="2294"/>
      <c r="BN26" s="2294"/>
      <c r="BO26" s="2294"/>
      <c r="BP26" s="2294"/>
      <c r="BQ26" s="2295"/>
      <c r="BR26" s="2296"/>
      <c r="BS26" s="2297"/>
      <c r="BT26" s="2297"/>
      <c r="BU26" s="2298"/>
      <c r="BV26" s="2299"/>
      <c r="BW26" s="2297"/>
      <c r="BX26" s="2297"/>
      <c r="BY26" s="2298"/>
      <c r="BZ26" s="2299"/>
      <c r="CA26" s="2297"/>
      <c r="CB26" s="2297"/>
      <c r="CC26" s="2300"/>
      <c r="CD26" s="2302"/>
      <c r="CE26" s="2296"/>
      <c r="CF26" s="2297"/>
      <c r="CG26" s="2297"/>
      <c r="CH26" s="2297"/>
      <c r="CI26" s="2300"/>
      <c r="CJ26" s="2302"/>
      <c r="CK26" s="2303"/>
      <c r="CL26" s="2300"/>
      <c r="CM26" s="2305"/>
      <c r="CN26" s="2307"/>
      <c r="CO26" s="2309"/>
      <c r="CP26" s="2311"/>
      <c r="CQ26" s="2311"/>
      <c r="CR26" s="2313"/>
      <c r="CS26" s="2309"/>
      <c r="CT26" s="2311"/>
      <c r="CU26" s="2311"/>
      <c r="CV26" s="2313"/>
      <c r="CW26" s="2309"/>
      <c r="CX26" s="2311"/>
      <c r="CY26" s="2311"/>
      <c r="CZ26" s="2321"/>
      <c r="DA26" s="2323"/>
      <c r="DB26" s="2325"/>
      <c r="DC26" s="2319"/>
      <c r="DD26" s="2315"/>
      <c r="DE26" s="2315"/>
      <c r="DF26" s="2317"/>
      <c r="DG26" s="2319"/>
      <c r="DH26" s="2315"/>
      <c r="DI26" s="2315"/>
      <c r="DJ26" s="2317"/>
      <c r="DK26" s="2319"/>
      <c r="DL26" s="2315"/>
      <c r="DM26" s="2315"/>
      <c r="DN26" s="2317"/>
      <c r="DO26" s="2319"/>
      <c r="DP26" s="2315"/>
      <c r="DQ26" s="2315"/>
      <c r="DR26" s="2327"/>
      <c r="DS26" s="2323"/>
      <c r="DT26" s="2325"/>
      <c r="DU26" s="2319"/>
      <c r="DV26" s="2315"/>
      <c r="DW26" s="2315"/>
      <c r="DX26" s="2317"/>
      <c r="DY26" s="2319"/>
      <c r="DZ26" s="2315"/>
      <c r="EA26" s="2315"/>
      <c r="EB26" s="2317"/>
      <c r="EC26" s="2319"/>
      <c r="ED26" s="2315"/>
      <c r="EE26" s="2315"/>
      <c r="EF26" s="2317"/>
      <c r="EG26" s="2319"/>
      <c r="EH26" s="2315"/>
      <c r="EI26" s="2315"/>
      <c r="EJ26" s="2327"/>
      <c r="EK26" s="365"/>
      <c r="EL26" s="367"/>
      <c r="EM26" s="367"/>
      <c r="EN26" s="367"/>
      <c r="EO26" s="367"/>
      <c r="EP26" s="367"/>
      <c r="EQ26" s="367"/>
      <c r="ER26" s="370"/>
      <c r="ES26" s="365"/>
      <c r="ET26" s="367"/>
      <c r="EU26" s="367"/>
      <c r="EV26" s="367"/>
      <c r="EW26" s="367"/>
      <c r="EX26" s="367"/>
      <c r="EY26" s="367"/>
      <c r="EZ26" s="370"/>
      <c r="FA26" s="371"/>
      <c r="FB26" s="365"/>
      <c r="FC26" s="367"/>
      <c r="FD26" s="367"/>
      <c r="FE26" s="370"/>
      <c r="FL26" s="1114"/>
      <c r="FM26" s="1115"/>
      <c r="FN26" s="1114"/>
      <c r="FO26" s="1115"/>
      <c r="FP26" s="1114"/>
      <c r="FQ26" s="1115"/>
    </row>
    <row r="27" spans="1:178" s="372" customFormat="1" ht="12.75" customHeight="1">
      <c r="A27" s="373"/>
      <c r="B27" s="374"/>
      <c r="C27" s="375"/>
      <c r="D27" s="374"/>
      <c r="E27" s="376"/>
      <c r="F27" s="374"/>
      <c r="G27" s="376"/>
      <c r="H27" s="377"/>
      <c r="I27" s="376"/>
      <c r="J27" s="376"/>
      <c r="K27" s="377"/>
      <c r="L27" s="374"/>
      <c r="M27" s="376"/>
      <c r="N27" s="376"/>
      <c r="O27" s="983"/>
      <c r="P27" s="375"/>
      <c r="Q27" s="378"/>
      <c r="R27" s="378"/>
      <c r="S27" s="378"/>
      <c r="T27" s="984"/>
      <c r="U27" s="375"/>
      <c r="V27" s="378"/>
      <c r="W27" s="984"/>
      <c r="X27" s="379"/>
      <c r="Y27" s="379"/>
      <c r="Z27" s="373"/>
      <c r="AA27" s="378"/>
      <c r="AB27" s="378"/>
      <c r="AC27" s="378"/>
      <c r="AD27" s="374"/>
      <c r="AE27" s="376"/>
      <c r="AF27" s="375"/>
      <c r="AG27" s="378"/>
      <c r="AH27" s="376"/>
      <c r="AI27" s="376"/>
      <c r="AJ27" s="376"/>
      <c r="AK27" s="373"/>
      <c r="AL27" s="376"/>
      <c r="AM27" s="373"/>
      <c r="AN27" s="376"/>
      <c r="AO27" s="377"/>
      <c r="AP27" s="378"/>
      <c r="AQ27" s="374"/>
      <c r="AR27" s="374"/>
      <c r="AS27" s="374"/>
      <c r="AT27" s="984"/>
      <c r="AU27" s="383"/>
      <c r="AV27" s="380"/>
      <c r="AW27" s="381"/>
      <c r="AX27" s="373"/>
      <c r="AY27" s="378"/>
      <c r="AZ27" s="378"/>
      <c r="BA27" s="374"/>
      <c r="BB27" s="373"/>
      <c r="BC27" s="378"/>
      <c r="BD27" s="1116"/>
      <c r="BE27" s="373"/>
      <c r="BF27" s="378"/>
      <c r="BG27" s="984"/>
      <c r="BH27" s="375"/>
      <c r="BI27" s="378"/>
      <c r="BJ27" s="377"/>
      <c r="BK27" s="378"/>
      <c r="BL27" s="2328"/>
      <c r="BM27" s="2329"/>
      <c r="BN27" s="2329"/>
      <c r="BO27" s="2329"/>
      <c r="BP27" s="2329"/>
      <c r="BQ27" s="2330"/>
      <c r="BR27" s="382"/>
      <c r="BS27" s="383"/>
      <c r="BT27" s="380"/>
      <c r="BU27" s="985"/>
      <c r="BV27" s="390"/>
      <c r="BW27" s="380"/>
      <c r="BX27" s="380"/>
      <c r="BY27" s="985"/>
      <c r="BZ27" s="390"/>
      <c r="CA27" s="380"/>
      <c r="CB27" s="380"/>
      <c r="CC27" s="384"/>
      <c r="CD27" s="385"/>
      <c r="CE27" s="382"/>
      <c r="CF27" s="380"/>
      <c r="CG27" s="380"/>
      <c r="CH27" s="380"/>
      <c r="CI27" s="384"/>
      <c r="CJ27" s="385"/>
      <c r="CK27" s="986"/>
      <c r="CL27" s="384"/>
      <c r="CM27" s="386"/>
      <c r="CN27" s="387"/>
      <c r="CO27" s="1264"/>
      <c r="CP27" s="388"/>
      <c r="CQ27" s="388"/>
      <c r="CR27" s="387"/>
      <c r="CS27" s="1264"/>
      <c r="CT27" s="388"/>
      <c r="CU27" s="388"/>
      <c r="CV27" s="387"/>
      <c r="CW27" s="1264"/>
      <c r="CX27" s="388"/>
      <c r="CY27" s="388"/>
      <c r="CZ27" s="389"/>
      <c r="DA27" s="386"/>
      <c r="DB27" s="387"/>
      <c r="DC27" s="1264"/>
      <c r="DD27" s="388"/>
      <c r="DE27" s="388"/>
      <c r="DF27" s="387"/>
      <c r="DG27" s="1264"/>
      <c r="DH27" s="388"/>
      <c r="DI27" s="388"/>
      <c r="DJ27" s="387"/>
      <c r="DK27" s="1264"/>
      <c r="DL27" s="388"/>
      <c r="DM27" s="388"/>
      <c r="DN27" s="387"/>
      <c r="DO27" s="1264"/>
      <c r="DP27" s="388"/>
      <c r="DQ27" s="388"/>
      <c r="DR27" s="389"/>
      <c r="DS27" s="386"/>
      <c r="DT27" s="387"/>
      <c r="DU27" s="1264"/>
      <c r="DV27" s="388"/>
      <c r="DW27" s="388"/>
      <c r="DX27" s="387"/>
      <c r="DY27" s="1264"/>
      <c r="DZ27" s="388"/>
      <c r="EA27" s="388"/>
      <c r="EB27" s="387"/>
      <c r="EC27" s="1264"/>
      <c r="ED27" s="388"/>
      <c r="EE27" s="388"/>
      <c r="EF27" s="387"/>
      <c r="EG27" s="1264"/>
      <c r="EH27" s="388"/>
      <c r="EI27" s="388"/>
      <c r="EJ27" s="389"/>
      <c r="EK27" s="382"/>
      <c r="EL27" s="380"/>
      <c r="EM27" s="380"/>
      <c r="EN27" s="380"/>
      <c r="EO27" s="380"/>
      <c r="EP27" s="380"/>
      <c r="EQ27" s="380"/>
      <c r="ER27" s="384"/>
      <c r="ES27" s="390"/>
      <c r="ET27" s="380"/>
      <c r="EU27" s="380"/>
      <c r="EV27" s="380"/>
      <c r="EW27" s="380"/>
      <c r="EX27" s="380"/>
      <c r="EY27" s="380"/>
      <c r="EZ27" s="384"/>
      <c r="FA27" s="385"/>
      <c r="FB27" s="382"/>
      <c r="FC27" s="380"/>
      <c r="FD27" s="380"/>
      <c r="FE27" s="384"/>
      <c r="FF27" s="391"/>
      <c r="FG27" s="392"/>
      <c r="FH27" s="392"/>
      <c r="FI27" s="391"/>
      <c r="FJ27" s="391"/>
      <c r="FK27" s="391"/>
      <c r="FL27" s="392"/>
      <c r="FM27" s="1117"/>
      <c r="FN27" s="392"/>
      <c r="FO27" s="1117"/>
      <c r="FP27" s="392"/>
      <c r="FQ27" s="1117"/>
      <c r="FR27" s="391"/>
      <c r="FS27" s="391"/>
      <c r="FT27" s="391"/>
      <c r="FU27" s="391"/>
      <c r="FV27" s="391"/>
    </row>
    <row r="28" spans="1:178" ht="15" customHeight="1">
      <c r="A28" s="393">
        <v>1</v>
      </c>
      <c r="B28" s="2331"/>
      <c r="C28" s="2331"/>
      <c r="D28" s="2332"/>
      <c r="E28" s="2333"/>
      <c r="F28" s="2332"/>
      <c r="G28" s="2332"/>
      <c r="H28" s="2334"/>
      <c r="I28" s="2335"/>
      <c r="J28" s="2332"/>
      <c r="K28" s="1119" t="s">
        <v>1085</v>
      </c>
      <c r="L28" s="2332"/>
      <c r="M28" s="2332"/>
      <c r="N28" s="2332"/>
      <c r="O28" s="1120" t="s">
        <v>1085</v>
      </c>
      <c r="P28" s="1121" t="s">
        <v>1085</v>
      </c>
      <c r="Q28" s="1118" t="s">
        <v>1085</v>
      </c>
      <c r="R28" s="1118" t="s">
        <v>1085</v>
      </c>
      <c r="S28" s="1118" t="s">
        <v>1085</v>
      </c>
      <c r="T28" s="1122" t="s">
        <v>1085</v>
      </c>
      <c r="U28" s="1121" t="s">
        <v>1085</v>
      </c>
      <c r="V28" s="1118" t="s">
        <v>1085</v>
      </c>
      <c r="W28" s="1122" t="s">
        <v>1085</v>
      </c>
      <c r="X28" s="2335"/>
      <c r="Y28" s="2332"/>
      <c r="Z28" s="1119" t="s">
        <v>1085</v>
      </c>
      <c r="AA28" s="1118" t="s">
        <v>1085</v>
      </c>
      <c r="AB28" s="1118" t="s">
        <v>1085</v>
      </c>
      <c r="AC28" s="1118" t="s">
        <v>1085</v>
      </c>
      <c r="AD28" s="2332"/>
      <c r="AE28" s="2332"/>
      <c r="AF28" s="2332"/>
      <c r="AG28" s="1121" t="s">
        <v>1085</v>
      </c>
      <c r="AH28" s="2336"/>
      <c r="AI28" s="2238"/>
      <c r="AJ28" s="2242"/>
      <c r="AK28" s="1119" t="s">
        <v>1085</v>
      </c>
      <c r="AL28" s="1123"/>
      <c r="AM28" s="1119" t="s">
        <v>1085</v>
      </c>
      <c r="AN28" s="1123"/>
      <c r="AO28" s="1077"/>
      <c r="AP28" s="1118" t="s">
        <v>1085</v>
      </c>
      <c r="AQ28" s="1118" t="s">
        <v>1085</v>
      </c>
      <c r="AR28" s="1118" t="s">
        <v>1085</v>
      </c>
      <c r="AS28" s="1118" t="s">
        <v>1085</v>
      </c>
      <c r="AT28" s="1122"/>
      <c r="AU28" s="1121" t="s">
        <v>1085</v>
      </c>
      <c r="AV28" s="1118" t="s">
        <v>1085</v>
      </c>
      <c r="AW28" s="1078" t="s">
        <v>1085</v>
      </c>
      <c r="AX28" s="1119"/>
      <c r="AY28" s="1118"/>
      <c r="AZ28" s="1124"/>
      <c r="BA28" s="1125"/>
      <c r="BB28" s="1119"/>
      <c r="BC28" s="1118"/>
      <c r="BD28" s="1123"/>
      <c r="BE28" s="1118" t="s">
        <v>1085</v>
      </c>
      <c r="BF28" s="1118" t="s">
        <v>1085</v>
      </c>
      <c r="BG28" s="1122" t="s">
        <v>1085</v>
      </c>
      <c r="BH28" s="1121"/>
      <c r="BI28" s="1123"/>
      <c r="BJ28" s="1119" t="s">
        <v>1085</v>
      </c>
      <c r="BK28" s="1118" t="s">
        <v>1085</v>
      </c>
      <c r="BL28" s="2332"/>
      <c r="BM28" s="2337"/>
      <c r="BN28" s="2337"/>
      <c r="BO28" s="2337"/>
      <c r="BP28" s="2337"/>
      <c r="BQ28" s="2338"/>
      <c r="BR28" s="1119" t="s">
        <v>1085</v>
      </c>
      <c r="BS28" s="1118" t="s">
        <v>1085</v>
      </c>
      <c r="BT28" s="1118" t="s">
        <v>1085</v>
      </c>
      <c r="BU28" s="1122" t="s">
        <v>1085</v>
      </c>
      <c r="BV28" s="1121" t="s">
        <v>1085</v>
      </c>
      <c r="BW28" s="1118" t="s">
        <v>1085</v>
      </c>
      <c r="BX28" s="1118" t="s">
        <v>1085</v>
      </c>
      <c r="BY28" s="1122" t="s">
        <v>1085</v>
      </c>
      <c r="BZ28" s="1121" t="s">
        <v>1085</v>
      </c>
      <c r="CA28" s="1118" t="s">
        <v>1085</v>
      </c>
      <c r="CB28" s="1118" t="s">
        <v>1085</v>
      </c>
      <c r="CC28" s="1126" t="s">
        <v>1085</v>
      </c>
      <c r="CD28" s="1127"/>
      <c r="CE28" s="1128"/>
      <c r="CF28" s="1128"/>
      <c r="CG28" s="1128"/>
      <c r="CH28" s="1128"/>
      <c r="CI28" s="1128"/>
      <c r="CJ28" s="338"/>
      <c r="CK28" s="1076" t="s">
        <v>1085</v>
      </c>
      <c r="CL28" s="1123"/>
      <c r="CM28" s="1119" t="s">
        <v>1085</v>
      </c>
      <c r="CN28" s="1078"/>
      <c r="CO28" s="1265" t="s">
        <v>1085</v>
      </c>
      <c r="CP28" s="1118" t="s">
        <v>1085</v>
      </c>
      <c r="CQ28" s="1118" t="s">
        <v>1085</v>
      </c>
      <c r="CR28" s="1261" t="s">
        <v>1085</v>
      </c>
      <c r="CS28" s="1265" t="s">
        <v>1085</v>
      </c>
      <c r="CT28" s="1118" t="s">
        <v>1085</v>
      </c>
      <c r="CU28" s="1118" t="s">
        <v>1085</v>
      </c>
      <c r="CV28" s="1261" t="s">
        <v>1085</v>
      </c>
      <c r="CW28" s="1265" t="s">
        <v>1085</v>
      </c>
      <c r="CX28" s="1118" t="s">
        <v>1085</v>
      </c>
      <c r="CY28" s="1118" t="s">
        <v>1085</v>
      </c>
      <c r="CZ28" s="1126" t="s">
        <v>1085</v>
      </c>
      <c r="DA28" s="1119" t="s">
        <v>1085</v>
      </c>
      <c r="DB28" s="1078"/>
      <c r="DC28" s="1265" t="s">
        <v>1085</v>
      </c>
      <c r="DD28" s="1118" t="s">
        <v>1085</v>
      </c>
      <c r="DE28" s="1118" t="s">
        <v>1085</v>
      </c>
      <c r="DF28" s="1261" t="s">
        <v>1085</v>
      </c>
      <c r="DG28" s="1265" t="s">
        <v>1085</v>
      </c>
      <c r="DH28" s="1118" t="s">
        <v>1085</v>
      </c>
      <c r="DI28" s="1118" t="s">
        <v>1085</v>
      </c>
      <c r="DJ28" s="1261" t="s">
        <v>1085</v>
      </c>
      <c r="DK28" s="1265" t="s">
        <v>1085</v>
      </c>
      <c r="DL28" s="1118" t="s">
        <v>1085</v>
      </c>
      <c r="DM28" s="1118" t="s">
        <v>1085</v>
      </c>
      <c r="DN28" s="1261" t="s">
        <v>1085</v>
      </c>
      <c r="DO28" s="1265" t="s">
        <v>1085</v>
      </c>
      <c r="DP28" s="1118" t="s">
        <v>1085</v>
      </c>
      <c r="DQ28" s="1118" t="s">
        <v>1085</v>
      </c>
      <c r="DR28" s="1126" t="s">
        <v>1085</v>
      </c>
      <c r="DS28" s="1119" t="s">
        <v>1085</v>
      </c>
      <c r="DT28" s="1078"/>
      <c r="DU28" s="1265" t="s">
        <v>1085</v>
      </c>
      <c r="DV28" s="1118" t="s">
        <v>1085</v>
      </c>
      <c r="DW28" s="1118" t="s">
        <v>1085</v>
      </c>
      <c r="DX28" s="1261" t="s">
        <v>1085</v>
      </c>
      <c r="DY28" s="1265" t="s">
        <v>1085</v>
      </c>
      <c r="DZ28" s="1118" t="s">
        <v>1085</v>
      </c>
      <c r="EA28" s="1118" t="s">
        <v>1085</v>
      </c>
      <c r="EB28" s="1261" t="s">
        <v>1085</v>
      </c>
      <c r="EC28" s="1265" t="s">
        <v>1085</v>
      </c>
      <c r="ED28" s="1118" t="s">
        <v>1085</v>
      </c>
      <c r="EE28" s="1118" t="s">
        <v>1085</v>
      </c>
      <c r="EF28" s="1261" t="s">
        <v>1085</v>
      </c>
      <c r="EG28" s="1265" t="s">
        <v>1085</v>
      </c>
      <c r="EH28" s="1118" t="s">
        <v>1085</v>
      </c>
      <c r="EI28" s="1118" t="s">
        <v>1085</v>
      </c>
      <c r="EJ28" s="1126" t="s">
        <v>1085</v>
      </c>
      <c r="EK28" s="1076"/>
      <c r="EL28" s="1118"/>
      <c r="EM28" s="1118"/>
      <c r="EN28" s="1078"/>
      <c r="EO28" s="1118"/>
      <c r="EP28" s="1118"/>
      <c r="EQ28" s="1118"/>
      <c r="ER28" s="1118"/>
      <c r="ES28" s="1076"/>
      <c r="ET28" s="1118"/>
      <c r="EU28" s="1118"/>
      <c r="EV28" s="1078"/>
      <c r="EW28" s="1118"/>
      <c r="EX28" s="1118"/>
      <c r="EY28" s="1118"/>
      <c r="EZ28" s="1118"/>
      <c r="FA28" s="1076"/>
      <c r="FB28" s="1076"/>
      <c r="FC28" s="1118"/>
      <c r="FD28" s="1118"/>
      <c r="FE28" s="1123"/>
      <c r="FF28" s="255"/>
      <c r="FG28" s="399"/>
      <c r="FH28" s="399"/>
      <c r="FI28" s="399"/>
      <c r="FJ28" s="399"/>
      <c r="FK28" s="399"/>
      <c r="FL28" s="1129"/>
      <c r="FM28" s="680"/>
      <c r="FN28" s="1129"/>
      <c r="FO28" s="680"/>
      <c r="FP28" s="1129"/>
      <c r="FQ28" s="680"/>
      <c r="FR28" s="399"/>
      <c r="FS28" s="399"/>
      <c r="FT28" s="399"/>
      <c r="FU28" s="399"/>
      <c r="FV28" s="399"/>
    </row>
    <row r="29" spans="1:178" ht="15" customHeight="1">
      <c r="A29" s="400">
        <v>2</v>
      </c>
      <c r="B29" s="2339"/>
      <c r="C29" s="2339"/>
      <c r="D29" s="2340"/>
      <c r="E29" s="2341"/>
      <c r="F29" s="2340"/>
      <c r="G29" s="2340"/>
      <c r="H29" s="2342"/>
      <c r="I29" s="2343"/>
      <c r="J29" s="2340"/>
      <c r="K29" s="401" t="s">
        <v>1085</v>
      </c>
      <c r="L29" s="2340"/>
      <c r="M29" s="2340"/>
      <c r="N29" s="2340"/>
      <c r="O29" s="988" t="s">
        <v>1085</v>
      </c>
      <c r="P29" s="402" t="s">
        <v>1085</v>
      </c>
      <c r="Q29" s="396" t="s">
        <v>1085</v>
      </c>
      <c r="R29" s="396" t="s">
        <v>1085</v>
      </c>
      <c r="S29" s="396" t="s">
        <v>1085</v>
      </c>
      <c r="T29" s="405" t="s">
        <v>1085</v>
      </c>
      <c r="U29" s="402" t="s">
        <v>1085</v>
      </c>
      <c r="V29" s="396" t="s">
        <v>1085</v>
      </c>
      <c r="W29" s="405" t="s">
        <v>1085</v>
      </c>
      <c r="X29" s="2343"/>
      <c r="Y29" s="2340"/>
      <c r="Z29" s="401" t="s">
        <v>1085</v>
      </c>
      <c r="AA29" s="396" t="s">
        <v>1085</v>
      </c>
      <c r="AB29" s="396" t="s">
        <v>1085</v>
      </c>
      <c r="AC29" s="396" t="s">
        <v>1085</v>
      </c>
      <c r="AD29" s="2340"/>
      <c r="AE29" s="2340"/>
      <c r="AF29" s="2340"/>
      <c r="AG29" s="402" t="s">
        <v>1085</v>
      </c>
      <c r="AH29" s="2101"/>
      <c r="AI29" s="2102"/>
      <c r="AJ29" s="2344"/>
      <c r="AK29" s="401" t="s">
        <v>1085</v>
      </c>
      <c r="AL29" s="398"/>
      <c r="AM29" s="401" t="s">
        <v>1085</v>
      </c>
      <c r="AN29" s="398"/>
      <c r="AO29" s="990"/>
      <c r="AP29" s="396" t="s">
        <v>1085</v>
      </c>
      <c r="AQ29" s="396" t="s">
        <v>1085</v>
      </c>
      <c r="AR29" s="396" t="s">
        <v>1085</v>
      </c>
      <c r="AS29" s="396" t="s">
        <v>1085</v>
      </c>
      <c r="AT29" s="405"/>
      <c r="AU29" s="402" t="s">
        <v>1085</v>
      </c>
      <c r="AV29" s="396" t="s">
        <v>1085</v>
      </c>
      <c r="AW29" s="397" t="s">
        <v>1085</v>
      </c>
      <c r="AX29" s="401"/>
      <c r="AY29" s="396"/>
      <c r="AZ29" s="1130"/>
      <c r="BA29" s="1131"/>
      <c r="BB29" s="401"/>
      <c r="BC29" s="396"/>
      <c r="BD29" s="398"/>
      <c r="BE29" s="396" t="s">
        <v>1085</v>
      </c>
      <c r="BF29" s="396" t="s">
        <v>1085</v>
      </c>
      <c r="BG29" s="405" t="s">
        <v>1085</v>
      </c>
      <c r="BH29" s="402"/>
      <c r="BI29" s="398"/>
      <c r="BJ29" s="401" t="s">
        <v>1085</v>
      </c>
      <c r="BK29" s="396" t="s">
        <v>1085</v>
      </c>
      <c r="BL29" s="2340"/>
      <c r="BM29" s="2345"/>
      <c r="BN29" s="2345"/>
      <c r="BO29" s="2345"/>
      <c r="BP29" s="2345"/>
      <c r="BQ29" s="2346"/>
      <c r="BR29" s="401" t="s">
        <v>1085</v>
      </c>
      <c r="BS29" s="396" t="s">
        <v>1085</v>
      </c>
      <c r="BT29" s="396" t="s">
        <v>1085</v>
      </c>
      <c r="BU29" s="405" t="s">
        <v>1085</v>
      </c>
      <c r="BV29" s="402" t="s">
        <v>1085</v>
      </c>
      <c r="BW29" s="396" t="s">
        <v>1085</v>
      </c>
      <c r="BX29" s="396" t="s">
        <v>1085</v>
      </c>
      <c r="BY29" s="405" t="s">
        <v>1085</v>
      </c>
      <c r="BZ29" s="402" t="s">
        <v>1085</v>
      </c>
      <c r="CA29" s="396" t="s">
        <v>1085</v>
      </c>
      <c r="CB29" s="396" t="s">
        <v>1085</v>
      </c>
      <c r="CC29" s="403" t="s">
        <v>1085</v>
      </c>
      <c r="CD29" s="987"/>
      <c r="CE29" s="394"/>
      <c r="CF29" s="394"/>
      <c r="CG29" s="394"/>
      <c r="CH29" s="394"/>
      <c r="CI29" s="394"/>
      <c r="CJ29" s="404"/>
      <c r="CK29" s="395" t="s">
        <v>1085</v>
      </c>
      <c r="CL29" s="398"/>
      <c r="CM29" s="401" t="s">
        <v>1085</v>
      </c>
      <c r="CN29" s="397"/>
      <c r="CO29" s="1266" t="s">
        <v>1085</v>
      </c>
      <c r="CP29" s="396" t="s">
        <v>1085</v>
      </c>
      <c r="CQ29" s="396" t="s">
        <v>1085</v>
      </c>
      <c r="CR29" s="1262" t="s">
        <v>1085</v>
      </c>
      <c r="CS29" s="1266" t="s">
        <v>1085</v>
      </c>
      <c r="CT29" s="396" t="s">
        <v>1085</v>
      </c>
      <c r="CU29" s="396" t="s">
        <v>1085</v>
      </c>
      <c r="CV29" s="1262" t="s">
        <v>1085</v>
      </c>
      <c r="CW29" s="1266" t="s">
        <v>1085</v>
      </c>
      <c r="CX29" s="396" t="s">
        <v>1085</v>
      </c>
      <c r="CY29" s="396" t="s">
        <v>1085</v>
      </c>
      <c r="CZ29" s="403" t="s">
        <v>1085</v>
      </c>
      <c r="DA29" s="401" t="s">
        <v>1085</v>
      </c>
      <c r="DB29" s="397"/>
      <c r="DC29" s="1266" t="s">
        <v>1085</v>
      </c>
      <c r="DD29" s="396" t="s">
        <v>1085</v>
      </c>
      <c r="DE29" s="396" t="s">
        <v>1085</v>
      </c>
      <c r="DF29" s="1262" t="s">
        <v>1085</v>
      </c>
      <c r="DG29" s="1266" t="s">
        <v>1085</v>
      </c>
      <c r="DH29" s="396" t="s">
        <v>1085</v>
      </c>
      <c r="DI29" s="396" t="s">
        <v>1085</v>
      </c>
      <c r="DJ29" s="1262" t="s">
        <v>1085</v>
      </c>
      <c r="DK29" s="1266" t="s">
        <v>1085</v>
      </c>
      <c r="DL29" s="396" t="s">
        <v>1085</v>
      </c>
      <c r="DM29" s="396" t="s">
        <v>1085</v>
      </c>
      <c r="DN29" s="1262" t="s">
        <v>1085</v>
      </c>
      <c r="DO29" s="1266" t="s">
        <v>1085</v>
      </c>
      <c r="DP29" s="396" t="s">
        <v>1085</v>
      </c>
      <c r="DQ29" s="396" t="s">
        <v>1085</v>
      </c>
      <c r="DR29" s="403" t="s">
        <v>1085</v>
      </c>
      <c r="DS29" s="401" t="s">
        <v>1085</v>
      </c>
      <c r="DT29" s="397"/>
      <c r="DU29" s="1266" t="s">
        <v>1085</v>
      </c>
      <c r="DV29" s="396" t="s">
        <v>1085</v>
      </c>
      <c r="DW29" s="396" t="s">
        <v>1085</v>
      </c>
      <c r="DX29" s="1262" t="s">
        <v>1085</v>
      </c>
      <c r="DY29" s="1266" t="s">
        <v>1085</v>
      </c>
      <c r="DZ29" s="396" t="s">
        <v>1085</v>
      </c>
      <c r="EA29" s="396" t="s">
        <v>1085</v>
      </c>
      <c r="EB29" s="1262" t="s">
        <v>1085</v>
      </c>
      <c r="EC29" s="1266" t="s">
        <v>1085</v>
      </c>
      <c r="ED29" s="396" t="s">
        <v>1085</v>
      </c>
      <c r="EE29" s="396" t="s">
        <v>1085</v>
      </c>
      <c r="EF29" s="1262" t="s">
        <v>1085</v>
      </c>
      <c r="EG29" s="1266" t="s">
        <v>1085</v>
      </c>
      <c r="EH29" s="396" t="s">
        <v>1085</v>
      </c>
      <c r="EI29" s="396" t="s">
        <v>1085</v>
      </c>
      <c r="EJ29" s="403" t="s">
        <v>1085</v>
      </c>
      <c r="EK29" s="395"/>
      <c r="EL29" s="396"/>
      <c r="EM29" s="396"/>
      <c r="EN29" s="396"/>
      <c r="EO29" s="396"/>
      <c r="EP29" s="396"/>
      <c r="EQ29" s="396"/>
      <c r="ER29" s="396"/>
      <c r="ES29" s="395"/>
      <c r="ET29" s="396"/>
      <c r="EU29" s="396"/>
      <c r="EV29" s="397"/>
      <c r="EW29" s="396"/>
      <c r="EX29" s="396"/>
      <c r="EY29" s="396"/>
      <c r="EZ29" s="396"/>
      <c r="FA29" s="395"/>
      <c r="FB29" s="395"/>
      <c r="FC29" s="396"/>
      <c r="FD29" s="396"/>
      <c r="FE29" s="398"/>
      <c r="FF29" s="255"/>
      <c r="FG29" s="399"/>
      <c r="FH29" s="399"/>
      <c r="FI29" s="399"/>
      <c r="FJ29" s="399"/>
      <c r="FK29" s="399"/>
      <c r="FL29" s="1129"/>
      <c r="FM29" s="680"/>
      <c r="FN29" s="1129"/>
      <c r="FO29" s="680"/>
      <c r="FP29" s="1129"/>
      <c r="FQ29" s="680"/>
      <c r="FR29" s="399"/>
      <c r="FS29" s="399"/>
      <c r="FT29" s="399"/>
      <c r="FU29" s="399"/>
      <c r="FV29" s="399"/>
    </row>
    <row r="30" spans="1:178" ht="15" customHeight="1">
      <c r="A30" s="400">
        <f t="shared" ref="A30:A57" si="0">A29+1</f>
        <v>3</v>
      </c>
      <c r="B30" s="2339"/>
      <c r="C30" s="2339"/>
      <c r="D30" s="2340"/>
      <c r="E30" s="2341"/>
      <c r="F30" s="2340"/>
      <c r="G30" s="2340"/>
      <c r="H30" s="2342"/>
      <c r="I30" s="2343"/>
      <c r="J30" s="2340"/>
      <c r="K30" s="401" t="s">
        <v>1085</v>
      </c>
      <c r="L30" s="2340"/>
      <c r="M30" s="2340"/>
      <c r="N30" s="2340"/>
      <c r="O30" s="988" t="s">
        <v>1085</v>
      </c>
      <c r="P30" s="402" t="s">
        <v>1085</v>
      </c>
      <c r="Q30" s="396" t="s">
        <v>1085</v>
      </c>
      <c r="R30" s="396" t="s">
        <v>1085</v>
      </c>
      <c r="S30" s="396" t="s">
        <v>1085</v>
      </c>
      <c r="T30" s="405" t="s">
        <v>1085</v>
      </c>
      <c r="U30" s="402" t="s">
        <v>1085</v>
      </c>
      <c r="V30" s="396" t="s">
        <v>1085</v>
      </c>
      <c r="W30" s="405" t="s">
        <v>1085</v>
      </c>
      <c r="X30" s="2343"/>
      <c r="Y30" s="2340"/>
      <c r="Z30" s="401" t="s">
        <v>1085</v>
      </c>
      <c r="AA30" s="396" t="s">
        <v>1085</v>
      </c>
      <c r="AB30" s="396" t="s">
        <v>1085</v>
      </c>
      <c r="AC30" s="396" t="s">
        <v>1085</v>
      </c>
      <c r="AD30" s="2340"/>
      <c r="AE30" s="2340"/>
      <c r="AF30" s="2340"/>
      <c r="AG30" s="402" t="s">
        <v>1085</v>
      </c>
      <c r="AH30" s="2101"/>
      <c r="AI30" s="2102"/>
      <c r="AJ30" s="2344"/>
      <c r="AK30" s="401" t="s">
        <v>1085</v>
      </c>
      <c r="AL30" s="398"/>
      <c r="AM30" s="401" t="s">
        <v>1085</v>
      </c>
      <c r="AN30" s="398"/>
      <c r="AO30" s="990"/>
      <c r="AP30" s="396" t="s">
        <v>1085</v>
      </c>
      <c r="AQ30" s="396" t="s">
        <v>1085</v>
      </c>
      <c r="AR30" s="396" t="s">
        <v>1085</v>
      </c>
      <c r="AS30" s="396" t="s">
        <v>1085</v>
      </c>
      <c r="AT30" s="405"/>
      <c r="AU30" s="402" t="s">
        <v>1085</v>
      </c>
      <c r="AV30" s="396" t="s">
        <v>1085</v>
      </c>
      <c r="AW30" s="397" t="s">
        <v>1085</v>
      </c>
      <c r="AX30" s="401"/>
      <c r="AY30" s="396"/>
      <c r="AZ30" s="1130"/>
      <c r="BA30" s="1131"/>
      <c r="BB30" s="401"/>
      <c r="BC30" s="396"/>
      <c r="BD30" s="398"/>
      <c r="BE30" s="396" t="s">
        <v>1085</v>
      </c>
      <c r="BF30" s="396" t="s">
        <v>1085</v>
      </c>
      <c r="BG30" s="405" t="s">
        <v>1085</v>
      </c>
      <c r="BH30" s="402"/>
      <c r="BI30" s="398"/>
      <c r="BJ30" s="401" t="s">
        <v>1085</v>
      </c>
      <c r="BK30" s="396" t="s">
        <v>1085</v>
      </c>
      <c r="BL30" s="2340"/>
      <c r="BM30" s="2345"/>
      <c r="BN30" s="2345"/>
      <c r="BO30" s="2345"/>
      <c r="BP30" s="2345"/>
      <c r="BQ30" s="2346"/>
      <c r="BR30" s="401" t="s">
        <v>1085</v>
      </c>
      <c r="BS30" s="396" t="s">
        <v>1085</v>
      </c>
      <c r="BT30" s="396" t="s">
        <v>1085</v>
      </c>
      <c r="BU30" s="405" t="s">
        <v>1085</v>
      </c>
      <c r="BV30" s="402" t="s">
        <v>1085</v>
      </c>
      <c r="BW30" s="396" t="s">
        <v>1085</v>
      </c>
      <c r="BX30" s="396" t="s">
        <v>1085</v>
      </c>
      <c r="BY30" s="405" t="s">
        <v>1085</v>
      </c>
      <c r="BZ30" s="402" t="s">
        <v>1085</v>
      </c>
      <c r="CA30" s="396" t="s">
        <v>1085</v>
      </c>
      <c r="CB30" s="396" t="s">
        <v>1085</v>
      </c>
      <c r="CC30" s="403" t="s">
        <v>1085</v>
      </c>
      <c r="CD30" s="987"/>
      <c r="CE30" s="394"/>
      <c r="CF30" s="394"/>
      <c r="CG30" s="394"/>
      <c r="CH30" s="394"/>
      <c r="CI30" s="394"/>
      <c r="CJ30" s="404"/>
      <c r="CK30" s="395" t="s">
        <v>1085</v>
      </c>
      <c r="CL30" s="398"/>
      <c r="CM30" s="401" t="s">
        <v>1085</v>
      </c>
      <c r="CN30" s="397"/>
      <c r="CO30" s="1266" t="s">
        <v>1085</v>
      </c>
      <c r="CP30" s="396" t="s">
        <v>1085</v>
      </c>
      <c r="CQ30" s="396" t="s">
        <v>1085</v>
      </c>
      <c r="CR30" s="1262" t="s">
        <v>1085</v>
      </c>
      <c r="CS30" s="1266" t="s">
        <v>1085</v>
      </c>
      <c r="CT30" s="396" t="s">
        <v>1085</v>
      </c>
      <c r="CU30" s="396" t="s">
        <v>1085</v>
      </c>
      <c r="CV30" s="1262" t="s">
        <v>1085</v>
      </c>
      <c r="CW30" s="1266" t="s">
        <v>1085</v>
      </c>
      <c r="CX30" s="396" t="s">
        <v>1085</v>
      </c>
      <c r="CY30" s="396" t="s">
        <v>1085</v>
      </c>
      <c r="CZ30" s="403" t="s">
        <v>1085</v>
      </c>
      <c r="DA30" s="401" t="s">
        <v>1085</v>
      </c>
      <c r="DB30" s="397"/>
      <c r="DC30" s="1266" t="s">
        <v>1085</v>
      </c>
      <c r="DD30" s="396" t="s">
        <v>1085</v>
      </c>
      <c r="DE30" s="396" t="s">
        <v>1085</v>
      </c>
      <c r="DF30" s="1262" t="s">
        <v>1085</v>
      </c>
      <c r="DG30" s="1266" t="s">
        <v>1085</v>
      </c>
      <c r="DH30" s="396" t="s">
        <v>1085</v>
      </c>
      <c r="DI30" s="396" t="s">
        <v>1085</v>
      </c>
      <c r="DJ30" s="1262" t="s">
        <v>1085</v>
      </c>
      <c r="DK30" s="1266" t="s">
        <v>1085</v>
      </c>
      <c r="DL30" s="396" t="s">
        <v>1085</v>
      </c>
      <c r="DM30" s="396" t="s">
        <v>1085</v>
      </c>
      <c r="DN30" s="1262" t="s">
        <v>1085</v>
      </c>
      <c r="DO30" s="1266" t="s">
        <v>1085</v>
      </c>
      <c r="DP30" s="396" t="s">
        <v>1085</v>
      </c>
      <c r="DQ30" s="396" t="s">
        <v>1085</v>
      </c>
      <c r="DR30" s="403" t="s">
        <v>1085</v>
      </c>
      <c r="DS30" s="401" t="s">
        <v>1085</v>
      </c>
      <c r="DT30" s="397"/>
      <c r="DU30" s="1266" t="s">
        <v>1085</v>
      </c>
      <c r="DV30" s="396" t="s">
        <v>1085</v>
      </c>
      <c r="DW30" s="396" t="s">
        <v>1085</v>
      </c>
      <c r="DX30" s="1262" t="s">
        <v>1085</v>
      </c>
      <c r="DY30" s="1266" t="s">
        <v>1085</v>
      </c>
      <c r="DZ30" s="396" t="s">
        <v>1085</v>
      </c>
      <c r="EA30" s="396" t="s">
        <v>1085</v>
      </c>
      <c r="EB30" s="1262" t="s">
        <v>1085</v>
      </c>
      <c r="EC30" s="1266" t="s">
        <v>1085</v>
      </c>
      <c r="ED30" s="396" t="s">
        <v>1085</v>
      </c>
      <c r="EE30" s="396" t="s">
        <v>1085</v>
      </c>
      <c r="EF30" s="1262" t="s">
        <v>1085</v>
      </c>
      <c r="EG30" s="1266" t="s">
        <v>1085</v>
      </c>
      <c r="EH30" s="396" t="s">
        <v>1085</v>
      </c>
      <c r="EI30" s="396" t="s">
        <v>1085</v>
      </c>
      <c r="EJ30" s="403" t="s">
        <v>1085</v>
      </c>
      <c r="EK30" s="395"/>
      <c r="EL30" s="396"/>
      <c r="EM30" s="396"/>
      <c r="EN30" s="396"/>
      <c r="EO30" s="396"/>
      <c r="EP30" s="396"/>
      <c r="EQ30" s="396"/>
      <c r="ER30" s="396"/>
      <c r="ES30" s="395"/>
      <c r="ET30" s="396"/>
      <c r="EU30" s="396"/>
      <c r="EV30" s="397"/>
      <c r="EW30" s="396"/>
      <c r="EX30" s="396"/>
      <c r="EY30" s="396"/>
      <c r="EZ30" s="396"/>
      <c r="FA30" s="395"/>
      <c r="FB30" s="395"/>
      <c r="FC30" s="396"/>
      <c r="FD30" s="396"/>
      <c r="FE30" s="398"/>
      <c r="FF30" s="255"/>
      <c r="FG30" s="399"/>
      <c r="FH30" s="399"/>
      <c r="FI30" s="399"/>
      <c r="FJ30" s="399"/>
      <c r="FK30" s="399"/>
      <c r="FL30" s="1129"/>
      <c r="FM30" s="680"/>
      <c r="FN30" s="1129"/>
      <c r="FO30" s="680"/>
      <c r="FP30" s="1129"/>
      <c r="FQ30" s="680"/>
      <c r="FR30" s="399"/>
      <c r="FS30" s="399"/>
      <c r="FT30" s="399"/>
      <c r="FU30" s="399"/>
      <c r="FV30" s="399"/>
    </row>
    <row r="31" spans="1:178" ht="15" customHeight="1">
      <c r="A31" s="400">
        <f t="shared" si="0"/>
        <v>4</v>
      </c>
      <c r="B31" s="2339"/>
      <c r="C31" s="2339"/>
      <c r="D31" s="2340"/>
      <c r="E31" s="2341"/>
      <c r="F31" s="2340"/>
      <c r="G31" s="2340"/>
      <c r="H31" s="2342"/>
      <c r="I31" s="2343"/>
      <c r="J31" s="2340"/>
      <c r="K31" s="401" t="s">
        <v>1085</v>
      </c>
      <c r="L31" s="2340"/>
      <c r="M31" s="2340"/>
      <c r="N31" s="2340"/>
      <c r="O31" s="988" t="s">
        <v>1085</v>
      </c>
      <c r="P31" s="402" t="s">
        <v>1085</v>
      </c>
      <c r="Q31" s="396" t="s">
        <v>1085</v>
      </c>
      <c r="R31" s="396" t="s">
        <v>1085</v>
      </c>
      <c r="S31" s="396" t="s">
        <v>1085</v>
      </c>
      <c r="T31" s="405" t="s">
        <v>1085</v>
      </c>
      <c r="U31" s="402" t="s">
        <v>1085</v>
      </c>
      <c r="V31" s="396" t="s">
        <v>1085</v>
      </c>
      <c r="W31" s="405" t="s">
        <v>1085</v>
      </c>
      <c r="X31" s="2343"/>
      <c r="Y31" s="2340"/>
      <c r="Z31" s="401" t="s">
        <v>1085</v>
      </c>
      <c r="AA31" s="396" t="s">
        <v>1085</v>
      </c>
      <c r="AB31" s="396" t="s">
        <v>1085</v>
      </c>
      <c r="AC31" s="396" t="s">
        <v>1085</v>
      </c>
      <c r="AD31" s="2340"/>
      <c r="AE31" s="2340"/>
      <c r="AF31" s="2340"/>
      <c r="AG31" s="402" t="s">
        <v>1085</v>
      </c>
      <c r="AH31" s="2101"/>
      <c r="AI31" s="2102"/>
      <c r="AJ31" s="2344"/>
      <c r="AK31" s="401" t="s">
        <v>1085</v>
      </c>
      <c r="AL31" s="398"/>
      <c r="AM31" s="401" t="s">
        <v>1085</v>
      </c>
      <c r="AN31" s="398"/>
      <c r="AO31" s="990"/>
      <c r="AP31" s="396" t="s">
        <v>1085</v>
      </c>
      <c r="AQ31" s="396" t="s">
        <v>1085</v>
      </c>
      <c r="AR31" s="396" t="s">
        <v>1085</v>
      </c>
      <c r="AS31" s="396" t="s">
        <v>1085</v>
      </c>
      <c r="AT31" s="405"/>
      <c r="AU31" s="402" t="s">
        <v>1085</v>
      </c>
      <c r="AV31" s="396" t="s">
        <v>1085</v>
      </c>
      <c r="AW31" s="397" t="s">
        <v>1085</v>
      </c>
      <c r="AX31" s="401"/>
      <c r="AY31" s="396"/>
      <c r="AZ31" s="1130"/>
      <c r="BA31" s="1131"/>
      <c r="BB31" s="401"/>
      <c r="BC31" s="396"/>
      <c r="BD31" s="398"/>
      <c r="BE31" s="396" t="s">
        <v>1085</v>
      </c>
      <c r="BF31" s="396" t="s">
        <v>1085</v>
      </c>
      <c r="BG31" s="405" t="s">
        <v>1085</v>
      </c>
      <c r="BH31" s="402"/>
      <c r="BI31" s="398"/>
      <c r="BJ31" s="401" t="s">
        <v>1085</v>
      </c>
      <c r="BK31" s="396" t="s">
        <v>1085</v>
      </c>
      <c r="BL31" s="2340"/>
      <c r="BM31" s="2345"/>
      <c r="BN31" s="2345"/>
      <c r="BO31" s="2345"/>
      <c r="BP31" s="2345"/>
      <c r="BQ31" s="2346"/>
      <c r="BR31" s="401" t="s">
        <v>1085</v>
      </c>
      <c r="BS31" s="396" t="s">
        <v>1085</v>
      </c>
      <c r="BT31" s="396" t="s">
        <v>1085</v>
      </c>
      <c r="BU31" s="405" t="s">
        <v>1085</v>
      </c>
      <c r="BV31" s="402" t="s">
        <v>1085</v>
      </c>
      <c r="BW31" s="396" t="s">
        <v>1085</v>
      </c>
      <c r="BX31" s="396" t="s">
        <v>1085</v>
      </c>
      <c r="BY31" s="405" t="s">
        <v>1085</v>
      </c>
      <c r="BZ31" s="402" t="s">
        <v>1085</v>
      </c>
      <c r="CA31" s="396" t="s">
        <v>1085</v>
      </c>
      <c r="CB31" s="396" t="s">
        <v>1085</v>
      </c>
      <c r="CC31" s="403" t="s">
        <v>1085</v>
      </c>
      <c r="CD31" s="987"/>
      <c r="CE31" s="406"/>
      <c r="CF31" s="394"/>
      <c r="CG31" s="394"/>
      <c r="CH31" s="394"/>
      <c r="CI31" s="394"/>
      <c r="CJ31" s="404"/>
      <c r="CK31" s="395" t="s">
        <v>1085</v>
      </c>
      <c r="CL31" s="398"/>
      <c r="CM31" s="401" t="s">
        <v>1085</v>
      </c>
      <c r="CN31" s="397"/>
      <c r="CO31" s="1266" t="s">
        <v>1085</v>
      </c>
      <c r="CP31" s="396" t="s">
        <v>1085</v>
      </c>
      <c r="CQ31" s="396" t="s">
        <v>1085</v>
      </c>
      <c r="CR31" s="1262" t="s">
        <v>1085</v>
      </c>
      <c r="CS31" s="1266" t="s">
        <v>1085</v>
      </c>
      <c r="CT31" s="396" t="s">
        <v>1085</v>
      </c>
      <c r="CU31" s="396" t="s">
        <v>1085</v>
      </c>
      <c r="CV31" s="1262" t="s">
        <v>1085</v>
      </c>
      <c r="CW31" s="1266" t="s">
        <v>1085</v>
      </c>
      <c r="CX31" s="396" t="s">
        <v>1085</v>
      </c>
      <c r="CY31" s="396" t="s">
        <v>1085</v>
      </c>
      <c r="CZ31" s="403" t="s">
        <v>1085</v>
      </c>
      <c r="DA31" s="401" t="s">
        <v>1085</v>
      </c>
      <c r="DB31" s="397"/>
      <c r="DC31" s="1266" t="s">
        <v>1085</v>
      </c>
      <c r="DD31" s="396" t="s">
        <v>1085</v>
      </c>
      <c r="DE31" s="396" t="s">
        <v>1085</v>
      </c>
      <c r="DF31" s="1262" t="s">
        <v>1085</v>
      </c>
      <c r="DG31" s="1266" t="s">
        <v>1085</v>
      </c>
      <c r="DH31" s="396" t="s">
        <v>1085</v>
      </c>
      <c r="DI31" s="396" t="s">
        <v>1085</v>
      </c>
      <c r="DJ31" s="1262" t="s">
        <v>1085</v>
      </c>
      <c r="DK31" s="1266" t="s">
        <v>1085</v>
      </c>
      <c r="DL31" s="396" t="s">
        <v>1085</v>
      </c>
      <c r="DM31" s="396" t="s">
        <v>1085</v>
      </c>
      <c r="DN31" s="1262" t="s">
        <v>1085</v>
      </c>
      <c r="DO31" s="1266" t="s">
        <v>1085</v>
      </c>
      <c r="DP31" s="396" t="s">
        <v>1085</v>
      </c>
      <c r="DQ31" s="396" t="s">
        <v>1085</v>
      </c>
      <c r="DR31" s="403" t="s">
        <v>1085</v>
      </c>
      <c r="DS31" s="401" t="s">
        <v>1085</v>
      </c>
      <c r="DT31" s="397"/>
      <c r="DU31" s="1266" t="s">
        <v>1085</v>
      </c>
      <c r="DV31" s="396" t="s">
        <v>1085</v>
      </c>
      <c r="DW31" s="396" t="s">
        <v>1085</v>
      </c>
      <c r="DX31" s="1262" t="s">
        <v>1085</v>
      </c>
      <c r="DY31" s="1266" t="s">
        <v>1085</v>
      </c>
      <c r="DZ31" s="396" t="s">
        <v>1085</v>
      </c>
      <c r="EA31" s="396" t="s">
        <v>1085</v>
      </c>
      <c r="EB31" s="1262" t="s">
        <v>1085</v>
      </c>
      <c r="EC31" s="1266" t="s">
        <v>1085</v>
      </c>
      <c r="ED31" s="396" t="s">
        <v>1085</v>
      </c>
      <c r="EE31" s="396" t="s">
        <v>1085</v>
      </c>
      <c r="EF31" s="1262" t="s">
        <v>1085</v>
      </c>
      <c r="EG31" s="1266" t="s">
        <v>1085</v>
      </c>
      <c r="EH31" s="396" t="s">
        <v>1085</v>
      </c>
      <c r="EI31" s="396" t="s">
        <v>1085</v>
      </c>
      <c r="EJ31" s="403" t="s">
        <v>1085</v>
      </c>
      <c r="EK31" s="395"/>
      <c r="EL31" s="396"/>
      <c r="EM31" s="396"/>
      <c r="EN31" s="396"/>
      <c r="EO31" s="396"/>
      <c r="EP31" s="396"/>
      <c r="EQ31" s="396"/>
      <c r="ER31" s="396"/>
      <c r="ES31" s="395"/>
      <c r="ET31" s="396"/>
      <c r="EU31" s="396"/>
      <c r="EV31" s="397"/>
      <c r="EW31" s="396"/>
      <c r="EX31" s="396"/>
      <c r="EY31" s="396"/>
      <c r="EZ31" s="396"/>
      <c r="FA31" s="395"/>
      <c r="FB31" s="395"/>
      <c r="FC31" s="396"/>
      <c r="FD31" s="396"/>
      <c r="FE31" s="398"/>
      <c r="FF31" s="255"/>
      <c r="FG31" s="399"/>
      <c r="FH31" s="399"/>
      <c r="FI31" s="399"/>
      <c r="FJ31" s="399"/>
      <c r="FK31" s="399"/>
      <c r="FL31" s="1129"/>
      <c r="FM31" s="680"/>
      <c r="FN31" s="1129"/>
      <c r="FO31" s="680"/>
      <c r="FP31" s="1129"/>
      <c r="FQ31" s="680"/>
      <c r="FR31" s="399"/>
      <c r="FS31" s="399"/>
      <c r="FT31" s="399"/>
      <c r="FU31" s="399"/>
      <c r="FV31" s="399"/>
    </row>
    <row r="32" spans="1:178" ht="15" customHeight="1">
      <c r="A32" s="400">
        <f t="shared" si="0"/>
        <v>5</v>
      </c>
      <c r="B32" s="2339"/>
      <c r="C32" s="2339"/>
      <c r="D32" s="2340"/>
      <c r="E32" s="2341"/>
      <c r="F32" s="2340"/>
      <c r="G32" s="2340"/>
      <c r="H32" s="2342"/>
      <c r="I32" s="2343"/>
      <c r="J32" s="2340"/>
      <c r="K32" s="401" t="s">
        <v>1085</v>
      </c>
      <c r="L32" s="2340"/>
      <c r="M32" s="2340"/>
      <c r="N32" s="2340"/>
      <c r="O32" s="988" t="s">
        <v>1085</v>
      </c>
      <c r="P32" s="402" t="s">
        <v>1085</v>
      </c>
      <c r="Q32" s="396" t="s">
        <v>1085</v>
      </c>
      <c r="R32" s="396" t="s">
        <v>1085</v>
      </c>
      <c r="S32" s="396" t="s">
        <v>1085</v>
      </c>
      <c r="T32" s="405" t="s">
        <v>1085</v>
      </c>
      <c r="U32" s="402" t="s">
        <v>1085</v>
      </c>
      <c r="V32" s="396" t="s">
        <v>1085</v>
      </c>
      <c r="W32" s="405" t="s">
        <v>1085</v>
      </c>
      <c r="X32" s="2343"/>
      <c r="Y32" s="2340"/>
      <c r="Z32" s="401" t="s">
        <v>1085</v>
      </c>
      <c r="AA32" s="396" t="s">
        <v>1085</v>
      </c>
      <c r="AB32" s="396" t="s">
        <v>1085</v>
      </c>
      <c r="AC32" s="396" t="s">
        <v>1085</v>
      </c>
      <c r="AD32" s="2340"/>
      <c r="AE32" s="2340"/>
      <c r="AF32" s="2340"/>
      <c r="AG32" s="402" t="s">
        <v>1085</v>
      </c>
      <c r="AH32" s="2101"/>
      <c r="AI32" s="2102"/>
      <c r="AJ32" s="2344"/>
      <c r="AK32" s="401" t="s">
        <v>1085</v>
      </c>
      <c r="AL32" s="398"/>
      <c r="AM32" s="401" t="s">
        <v>1085</v>
      </c>
      <c r="AN32" s="398"/>
      <c r="AO32" s="990"/>
      <c r="AP32" s="396" t="s">
        <v>1085</v>
      </c>
      <c r="AQ32" s="396" t="s">
        <v>1085</v>
      </c>
      <c r="AR32" s="396" t="s">
        <v>1085</v>
      </c>
      <c r="AS32" s="396" t="s">
        <v>1085</v>
      </c>
      <c r="AT32" s="405"/>
      <c r="AU32" s="402" t="s">
        <v>1085</v>
      </c>
      <c r="AV32" s="396" t="s">
        <v>1085</v>
      </c>
      <c r="AW32" s="397" t="s">
        <v>1085</v>
      </c>
      <c r="AX32" s="401"/>
      <c r="AY32" s="396"/>
      <c r="AZ32" s="1130"/>
      <c r="BA32" s="1131"/>
      <c r="BB32" s="401"/>
      <c r="BC32" s="396"/>
      <c r="BD32" s="398"/>
      <c r="BE32" s="396" t="s">
        <v>1085</v>
      </c>
      <c r="BF32" s="396" t="s">
        <v>1085</v>
      </c>
      <c r="BG32" s="405" t="s">
        <v>1085</v>
      </c>
      <c r="BH32" s="402"/>
      <c r="BI32" s="398"/>
      <c r="BJ32" s="401" t="s">
        <v>1085</v>
      </c>
      <c r="BK32" s="396" t="s">
        <v>1085</v>
      </c>
      <c r="BL32" s="2340"/>
      <c r="BM32" s="2345"/>
      <c r="BN32" s="2345"/>
      <c r="BO32" s="2345"/>
      <c r="BP32" s="2345"/>
      <c r="BQ32" s="2346"/>
      <c r="BR32" s="401" t="s">
        <v>1085</v>
      </c>
      <c r="BS32" s="396" t="s">
        <v>1085</v>
      </c>
      <c r="BT32" s="396" t="s">
        <v>1085</v>
      </c>
      <c r="BU32" s="405" t="s">
        <v>1085</v>
      </c>
      <c r="BV32" s="402" t="s">
        <v>1085</v>
      </c>
      <c r="BW32" s="396" t="s">
        <v>1085</v>
      </c>
      <c r="BX32" s="396" t="s">
        <v>1085</v>
      </c>
      <c r="BY32" s="405" t="s">
        <v>1085</v>
      </c>
      <c r="BZ32" s="402" t="s">
        <v>1085</v>
      </c>
      <c r="CA32" s="396" t="s">
        <v>1085</v>
      </c>
      <c r="CB32" s="396" t="s">
        <v>1085</v>
      </c>
      <c r="CC32" s="403" t="s">
        <v>1085</v>
      </c>
      <c r="CD32" s="987"/>
      <c r="CE32" s="394"/>
      <c r="CF32" s="394"/>
      <c r="CG32" s="394"/>
      <c r="CH32" s="394"/>
      <c r="CI32" s="394"/>
      <c r="CJ32" s="404"/>
      <c r="CK32" s="395" t="s">
        <v>1085</v>
      </c>
      <c r="CL32" s="398"/>
      <c r="CM32" s="401" t="s">
        <v>1085</v>
      </c>
      <c r="CN32" s="397"/>
      <c r="CO32" s="1266" t="s">
        <v>1085</v>
      </c>
      <c r="CP32" s="396" t="s">
        <v>1085</v>
      </c>
      <c r="CQ32" s="396" t="s">
        <v>1085</v>
      </c>
      <c r="CR32" s="1262" t="s">
        <v>1085</v>
      </c>
      <c r="CS32" s="1266" t="s">
        <v>1085</v>
      </c>
      <c r="CT32" s="396" t="s">
        <v>1085</v>
      </c>
      <c r="CU32" s="396" t="s">
        <v>1085</v>
      </c>
      <c r="CV32" s="1262" t="s">
        <v>1085</v>
      </c>
      <c r="CW32" s="1266" t="s">
        <v>1085</v>
      </c>
      <c r="CX32" s="396" t="s">
        <v>1085</v>
      </c>
      <c r="CY32" s="396" t="s">
        <v>1085</v>
      </c>
      <c r="CZ32" s="403" t="s">
        <v>1085</v>
      </c>
      <c r="DA32" s="401" t="s">
        <v>1085</v>
      </c>
      <c r="DB32" s="397"/>
      <c r="DC32" s="1266" t="s">
        <v>1085</v>
      </c>
      <c r="DD32" s="396" t="s">
        <v>1085</v>
      </c>
      <c r="DE32" s="396" t="s">
        <v>1085</v>
      </c>
      <c r="DF32" s="1262" t="s">
        <v>1085</v>
      </c>
      <c r="DG32" s="1266" t="s">
        <v>1085</v>
      </c>
      <c r="DH32" s="396" t="s">
        <v>1085</v>
      </c>
      <c r="DI32" s="396" t="s">
        <v>1085</v>
      </c>
      <c r="DJ32" s="1262" t="s">
        <v>1085</v>
      </c>
      <c r="DK32" s="1266" t="s">
        <v>1085</v>
      </c>
      <c r="DL32" s="396" t="s">
        <v>1085</v>
      </c>
      <c r="DM32" s="396" t="s">
        <v>1085</v>
      </c>
      <c r="DN32" s="1262" t="s">
        <v>1085</v>
      </c>
      <c r="DO32" s="1266" t="s">
        <v>1085</v>
      </c>
      <c r="DP32" s="396" t="s">
        <v>1085</v>
      </c>
      <c r="DQ32" s="396" t="s">
        <v>1085</v>
      </c>
      <c r="DR32" s="403" t="s">
        <v>1085</v>
      </c>
      <c r="DS32" s="401" t="s">
        <v>1085</v>
      </c>
      <c r="DT32" s="397"/>
      <c r="DU32" s="1266" t="s">
        <v>1085</v>
      </c>
      <c r="DV32" s="396" t="s">
        <v>1085</v>
      </c>
      <c r="DW32" s="396" t="s">
        <v>1085</v>
      </c>
      <c r="DX32" s="1262" t="s">
        <v>1085</v>
      </c>
      <c r="DY32" s="1266" t="s">
        <v>1085</v>
      </c>
      <c r="DZ32" s="396" t="s">
        <v>1085</v>
      </c>
      <c r="EA32" s="396" t="s">
        <v>1085</v>
      </c>
      <c r="EB32" s="1262" t="s">
        <v>1085</v>
      </c>
      <c r="EC32" s="1266" t="s">
        <v>1085</v>
      </c>
      <c r="ED32" s="396" t="s">
        <v>1085</v>
      </c>
      <c r="EE32" s="396" t="s">
        <v>1085</v>
      </c>
      <c r="EF32" s="1262" t="s">
        <v>1085</v>
      </c>
      <c r="EG32" s="1266" t="s">
        <v>1085</v>
      </c>
      <c r="EH32" s="396" t="s">
        <v>1085</v>
      </c>
      <c r="EI32" s="396" t="s">
        <v>1085</v>
      </c>
      <c r="EJ32" s="403" t="s">
        <v>1085</v>
      </c>
      <c r="EK32" s="395"/>
      <c r="EL32" s="396"/>
      <c r="EM32" s="396"/>
      <c r="EN32" s="396"/>
      <c r="EO32" s="396"/>
      <c r="EP32" s="396"/>
      <c r="EQ32" s="396"/>
      <c r="ER32" s="396"/>
      <c r="ES32" s="395"/>
      <c r="ET32" s="396"/>
      <c r="EU32" s="396"/>
      <c r="EV32" s="397"/>
      <c r="EW32" s="396"/>
      <c r="EX32" s="396"/>
      <c r="EY32" s="396"/>
      <c r="EZ32" s="396"/>
      <c r="FA32" s="395"/>
      <c r="FB32" s="395"/>
      <c r="FC32" s="396"/>
      <c r="FD32" s="396"/>
      <c r="FE32" s="398"/>
      <c r="FF32" s="255"/>
      <c r="FG32" s="399"/>
      <c r="FH32" s="399"/>
      <c r="FI32" s="399"/>
      <c r="FJ32" s="399"/>
      <c r="FK32" s="399"/>
      <c r="FL32" s="1129"/>
      <c r="FM32" s="680"/>
      <c r="FN32" s="1129"/>
      <c r="FO32" s="680"/>
      <c r="FP32" s="1129"/>
      <c r="FQ32" s="680"/>
      <c r="FR32" s="399"/>
      <c r="FS32" s="399"/>
      <c r="FT32" s="399"/>
      <c r="FU32" s="399"/>
      <c r="FV32" s="399"/>
    </row>
    <row r="33" spans="1:178" ht="15" customHeight="1">
      <c r="A33" s="400">
        <f t="shared" si="0"/>
        <v>6</v>
      </c>
      <c r="B33" s="2339"/>
      <c r="C33" s="2339"/>
      <c r="D33" s="2340"/>
      <c r="E33" s="2341"/>
      <c r="F33" s="2340"/>
      <c r="G33" s="2340"/>
      <c r="H33" s="2342"/>
      <c r="I33" s="2343"/>
      <c r="J33" s="2340"/>
      <c r="K33" s="401" t="s">
        <v>1085</v>
      </c>
      <c r="L33" s="2340"/>
      <c r="M33" s="2340"/>
      <c r="N33" s="2340"/>
      <c r="O33" s="988" t="s">
        <v>1085</v>
      </c>
      <c r="P33" s="402" t="s">
        <v>1085</v>
      </c>
      <c r="Q33" s="396" t="s">
        <v>1085</v>
      </c>
      <c r="R33" s="396" t="s">
        <v>1085</v>
      </c>
      <c r="S33" s="396" t="s">
        <v>1085</v>
      </c>
      <c r="T33" s="405" t="s">
        <v>1085</v>
      </c>
      <c r="U33" s="402" t="s">
        <v>1085</v>
      </c>
      <c r="V33" s="396" t="s">
        <v>1085</v>
      </c>
      <c r="W33" s="405" t="s">
        <v>1085</v>
      </c>
      <c r="X33" s="2343"/>
      <c r="Y33" s="2340"/>
      <c r="Z33" s="401" t="s">
        <v>1085</v>
      </c>
      <c r="AA33" s="396" t="s">
        <v>1085</v>
      </c>
      <c r="AB33" s="396" t="s">
        <v>1085</v>
      </c>
      <c r="AC33" s="396" t="s">
        <v>1085</v>
      </c>
      <c r="AD33" s="2340"/>
      <c r="AE33" s="2340"/>
      <c r="AF33" s="2340"/>
      <c r="AG33" s="402" t="s">
        <v>1085</v>
      </c>
      <c r="AH33" s="2101"/>
      <c r="AI33" s="2102"/>
      <c r="AJ33" s="2344"/>
      <c r="AK33" s="401" t="s">
        <v>1085</v>
      </c>
      <c r="AL33" s="398"/>
      <c r="AM33" s="401" t="s">
        <v>1085</v>
      </c>
      <c r="AN33" s="398"/>
      <c r="AO33" s="990"/>
      <c r="AP33" s="396" t="s">
        <v>1085</v>
      </c>
      <c r="AQ33" s="396" t="s">
        <v>1085</v>
      </c>
      <c r="AR33" s="396" t="s">
        <v>1085</v>
      </c>
      <c r="AS33" s="396" t="s">
        <v>1085</v>
      </c>
      <c r="AT33" s="405"/>
      <c r="AU33" s="402" t="s">
        <v>1085</v>
      </c>
      <c r="AV33" s="396" t="s">
        <v>1085</v>
      </c>
      <c r="AW33" s="397" t="s">
        <v>1085</v>
      </c>
      <c r="AX33" s="401"/>
      <c r="AY33" s="396"/>
      <c r="AZ33" s="1130"/>
      <c r="BA33" s="1131"/>
      <c r="BB33" s="401"/>
      <c r="BC33" s="396"/>
      <c r="BD33" s="398"/>
      <c r="BE33" s="396" t="s">
        <v>1085</v>
      </c>
      <c r="BF33" s="396" t="s">
        <v>1085</v>
      </c>
      <c r="BG33" s="405" t="s">
        <v>1085</v>
      </c>
      <c r="BH33" s="402"/>
      <c r="BI33" s="398"/>
      <c r="BJ33" s="401" t="s">
        <v>1085</v>
      </c>
      <c r="BK33" s="396" t="s">
        <v>1085</v>
      </c>
      <c r="BL33" s="2340"/>
      <c r="BM33" s="2345"/>
      <c r="BN33" s="2345"/>
      <c r="BO33" s="2345"/>
      <c r="BP33" s="2345"/>
      <c r="BQ33" s="2346"/>
      <c r="BR33" s="401" t="s">
        <v>1085</v>
      </c>
      <c r="BS33" s="396" t="s">
        <v>1085</v>
      </c>
      <c r="BT33" s="396" t="s">
        <v>1085</v>
      </c>
      <c r="BU33" s="405" t="s">
        <v>1085</v>
      </c>
      <c r="BV33" s="402" t="s">
        <v>1085</v>
      </c>
      <c r="BW33" s="396" t="s">
        <v>1085</v>
      </c>
      <c r="BX33" s="396" t="s">
        <v>1085</v>
      </c>
      <c r="BY33" s="405" t="s">
        <v>1085</v>
      </c>
      <c r="BZ33" s="402" t="s">
        <v>1085</v>
      </c>
      <c r="CA33" s="396" t="s">
        <v>1085</v>
      </c>
      <c r="CB33" s="396" t="s">
        <v>1085</v>
      </c>
      <c r="CC33" s="403" t="s">
        <v>1085</v>
      </c>
      <c r="CD33" s="987"/>
      <c r="CE33" s="394"/>
      <c r="CF33" s="394"/>
      <c r="CG33" s="394"/>
      <c r="CH33" s="394"/>
      <c r="CI33" s="394"/>
      <c r="CJ33" s="404"/>
      <c r="CK33" s="395" t="s">
        <v>1085</v>
      </c>
      <c r="CL33" s="398"/>
      <c r="CM33" s="401" t="s">
        <v>1085</v>
      </c>
      <c r="CN33" s="397"/>
      <c r="CO33" s="1266" t="s">
        <v>1085</v>
      </c>
      <c r="CP33" s="396" t="s">
        <v>1085</v>
      </c>
      <c r="CQ33" s="396" t="s">
        <v>1085</v>
      </c>
      <c r="CR33" s="1262" t="s">
        <v>1085</v>
      </c>
      <c r="CS33" s="1266" t="s">
        <v>1085</v>
      </c>
      <c r="CT33" s="396" t="s">
        <v>1085</v>
      </c>
      <c r="CU33" s="396" t="s">
        <v>1085</v>
      </c>
      <c r="CV33" s="1262" t="s">
        <v>1085</v>
      </c>
      <c r="CW33" s="1266" t="s">
        <v>1085</v>
      </c>
      <c r="CX33" s="396" t="s">
        <v>1085</v>
      </c>
      <c r="CY33" s="396" t="s">
        <v>1085</v>
      </c>
      <c r="CZ33" s="403" t="s">
        <v>1085</v>
      </c>
      <c r="DA33" s="401" t="s">
        <v>1085</v>
      </c>
      <c r="DB33" s="397"/>
      <c r="DC33" s="1266" t="s">
        <v>1085</v>
      </c>
      <c r="DD33" s="396" t="s">
        <v>1085</v>
      </c>
      <c r="DE33" s="396" t="s">
        <v>1085</v>
      </c>
      <c r="DF33" s="1262" t="s">
        <v>1085</v>
      </c>
      <c r="DG33" s="1266" t="s">
        <v>1085</v>
      </c>
      <c r="DH33" s="396" t="s">
        <v>1085</v>
      </c>
      <c r="DI33" s="396" t="s">
        <v>1085</v>
      </c>
      <c r="DJ33" s="1262" t="s">
        <v>1085</v>
      </c>
      <c r="DK33" s="1266" t="s">
        <v>1085</v>
      </c>
      <c r="DL33" s="396" t="s">
        <v>1085</v>
      </c>
      <c r="DM33" s="396" t="s">
        <v>1085</v>
      </c>
      <c r="DN33" s="1262" t="s">
        <v>1085</v>
      </c>
      <c r="DO33" s="1266" t="s">
        <v>1085</v>
      </c>
      <c r="DP33" s="396" t="s">
        <v>1085</v>
      </c>
      <c r="DQ33" s="396" t="s">
        <v>1085</v>
      </c>
      <c r="DR33" s="403" t="s">
        <v>1085</v>
      </c>
      <c r="DS33" s="401" t="s">
        <v>1085</v>
      </c>
      <c r="DT33" s="397"/>
      <c r="DU33" s="1266" t="s">
        <v>1085</v>
      </c>
      <c r="DV33" s="396" t="s">
        <v>1085</v>
      </c>
      <c r="DW33" s="396" t="s">
        <v>1085</v>
      </c>
      <c r="DX33" s="1262" t="s">
        <v>1085</v>
      </c>
      <c r="DY33" s="1266" t="s">
        <v>1085</v>
      </c>
      <c r="DZ33" s="396" t="s">
        <v>1085</v>
      </c>
      <c r="EA33" s="396" t="s">
        <v>1085</v>
      </c>
      <c r="EB33" s="1262" t="s">
        <v>1085</v>
      </c>
      <c r="EC33" s="1266" t="s">
        <v>1085</v>
      </c>
      <c r="ED33" s="396" t="s">
        <v>1085</v>
      </c>
      <c r="EE33" s="396" t="s">
        <v>1085</v>
      </c>
      <c r="EF33" s="1262" t="s">
        <v>1085</v>
      </c>
      <c r="EG33" s="1266" t="s">
        <v>1085</v>
      </c>
      <c r="EH33" s="396" t="s">
        <v>1085</v>
      </c>
      <c r="EI33" s="396" t="s">
        <v>1085</v>
      </c>
      <c r="EJ33" s="403" t="s">
        <v>1085</v>
      </c>
      <c r="EK33" s="395"/>
      <c r="EL33" s="396"/>
      <c r="EM33" s="396"/>
      <c r="EN33" s="396"/>
      <c r="EO33" s="396"/>
      <c r="EP33" s="396"/>
      <c r="EQ33" s="396"/>
      <c r="ER33" s="396"/>
      <c r="ES33" s="395"/>
      <c r="ET33" s="396"/>
      <c r="EU33" s="396"/>
      <c r="EV33" s="397"/>
      <c r="EW33" s="396"/>
      <c r="EX33" s="396"/>
      <c r="EY33" s="396"/>
      <c r="EZ33" s="396"/>
      <c r="FA33" s="395"/>
      <c r="FB33" s="395"/>
      <c r="FC33" s="396"/>
      <c r="FD33" s="396"/>
      <c r="FE33" s="398"/>
      <c r="FF33" s="255"/>
      <c r="FG33" s="399"/>
      <c r="FH33" s="399"/>
      <c r="FI33" s="399"/>
      <c r="FJ33" s="399"/>
      <c r="FK33" s="399"/>
      <c r="FL33" s="1129"/>
      <c r="FM33" s="680"/>
      <c r="FN33" s="1129"/>
      <c r="FO33" s="680"/>
      <c r="FP33" s="1129"/>
      <c r="FQ33" s="680"/>
      <c r="FR33" s="399"/>
      <c r="FS33" s="399"/>
      <c r="FT33" s="399"/>
      <c r="FU33" s="399"/>
      <c r="FV33" s="399"/>
    </row>
    <row r="34" spans="1:178" ht="15" customHeight="1">
      <c r="A34" s="400">
        <f t="shared" si="0"/>
        <v>7</v>
      </c>
      <c r="B34" s="2339"/>
      <c r="C34" s="2339"/>
      <c r="D34" s="2340"/>
      <c r="E34" s="2341"/>
      <c r="F34" s="2340"/>
      <c r="G34" s="2340"/>
      <c r="H34" s="2342"/>
      <c r="I34" s="2343"/>
      <c r="J34" s="2340"/>
      <c r="K34" s="401" t="s">
        <v>1085</v>
      </c>
      <c r="L34" s="2340"/>
      <c r="M34" s="2340"/>
      <c r="N34" s="2340"/>
      <c r="O34" s="988" t="s">
        <v>1085</v>
      </c>
      <c r="P34" s="402" t="s">
        <v>1085</v>
      </c>
      <c r="Q34" s="396" t="s">
        <v>1085</v>
      </c>
      <c r="R34" s="396" t="s">
        <v>1085</v>
      </c>
      <c r="S34" s="396" t="s">
        <v>1085</v>
      </c>
      <c r="T34" s="405" t="s">
        <v>1085</v>
      </c>
      <c r="U34" s="402" t="s">
        <v>1085</v>
      </c>
      <c r="V34" s="396" t="s">
        <v>1085</v>
      </c>
      <c r="W34" s="405" t="s">
        <v>1085</v>
      </c>
      <c r="X34" s="2343"/>
      <c r="Y34" s="2340"/>
      <c r="Z34" s="401" t="s">
        <v>1085</v>
      </c>
      <c r="AA34" s="396" t="s">
        <v>1085</v>
      </c>
      <c r="AB34" s="396" t="s">
        <v>1085</v>
      </c>
      <c r="AC34" s="396" t="s">
        <v>1085</v>
      </c>
      <c r="AD34" s="2340"/>
      <c r="AE34" s="2340"/>
      <c r="AF34" s="2340"/>
      <c r="AG34" s="402" t="s">
        <v>1085</v>
      </c>
      <c r="AH34" s="2101"/>
      <c r="AI34" s="2102"/>
      <c r="AJ34" s="2344"/>
      <c r="AK34" s="401" t="s">
        <v>1085</v>
      </c>
      <c r="AL34" s="398"/>
      <c r="AM34" s="401" t="s">
        <v>1085</v>
      </c>
      <c r="AN34" s="398"/>
      <c r="AO34" s="990"/>
      <c r="AP34" s="396" t="s">
        <v>1085</v>
      </c>
      <c r="AQ34" s="396" t="s">
        <v>1085</v>
      </c>
      <c r="AR34" s="396" t="s">
        <v>1085</v>
      </c>
      <c r="AS34" s="396" t="s">
        <v>1085</v>
      </c>
      <c r="AT34" s="405"/>
      <c r="AU34" s="402" t="s">
        <v>1085</v>
      </c>
      <c r="AV34" s="396" t="s">
        <v>1085</v>
      </c>
      <c r="AW34" s="397" t="s">
        <v>1085</v>
      </c>
      <c r="AX34" s="401"/>
      <c r="AY34" s="396"/>
      <c r="AZ34" s="1130"/>
      <c r="BA34" s="1131"/>
      <c r="BB34" s="401"/>
      <c r="BC34" s="396"/>
      <c r="BD34" s="398"/>
      <c r="BE34" s="396" t="s">
        <v>1085</v>
      </c>
      <c r="BF34" s="396" t="s">
        <v>1085</v>
      </c>
      <c r="BG34" s="405" t="s">
        <v>1085</v>
      </c>
      <c r="BH34" s="402"/>
      <c r="BI34" s="398"/>
      <c r="BJ34" s="401" t="s">
        <v>1085</v>
      </c>
      <c r="BK34" s="396" t="s">
        <v>1085</v>
      </c>
      <c r="BL34" s="2340"/>
      <c r="BM34" s="2345"/>
      <c r="BN34" s="2345"/>
      <c r="BO34" s="2345"/>
      <c r="BP34" s="2345"/>
      <c r="BQ34" s="2346"/>
      <c r="BR34" s="401" t="s">
        <v>1085</v>
      </c>
      <c r="BS34" s="396" t="s">
        <v>1085</v>
      </c>
      <c r="BT34" s="396" t="s">
        <v>1085</v>
      </c>
      <c r="BU34" s="405" t="s">
        <v>1085</v>
      </c>
      <c r="BV34" s="402" t="s">
        <v>1085</v>
      </c>
      <c r="BW34" s="396" t="s">
        <v>1085</v>
      </c>
      <c r="BX34" s="396" t="s">
        <v>1085</v>
      </c>
      <c r="BY34" s="405" t="s">
        <v>1085</v>
      </c>
      <c r="BZ34" s="402" t="s">
        <v>1085</v>
      </c>
      <c r="CA34" s="396" t="s">
        <v>1085</v>
      </c>
      <c r="CB34" s="396" t="s">
        <v>1085</v>
      </c>
      <c r="CC34" s="403" t="s">
        <v>1085</v>
      </c>
      <c r="CD34" s="987"/>
      <c r="CE34" s="394"/>
      <c r="CF34" s="394"/>
      <c r="CG34" s="394"/>
      <c r="CH34" s="394"/>
      <c r="CI34" s="394"/>
      <c r="CJ34" s="404"/>
      <c r="CK34" s="395" t="s">
        <v>1085</v>
      </c>
      <c r="CL34" s="398"/>
      <c r="CM34" s="401" t="s">
        <v>1085</v>
      </c>
      <c r="CN34" s="397"/>
      <c r="CO34" s="1266" t="s">
        <v>1085</v>
      </c>
      <c r="CP34" s="396" t="s">
        <v>1085</v>
      </c>
      <c r="CQ34" s="396" t="s">
        <v>1085</v>
      </c>
      <c r="CR34" s="1262" t="s">
        <v>1085</v>
      </c>
      <c r="CS34" s="1266" t="s">
        <v>1085</v>
      </c>
      <c r="CT34" s="396" t="s">
        <v>1085</v>
      </c>
      <c r="CU34" s="396" t="s">
        <v>1085</v>
      </c>
      <c r="CV34" s="1262" t="s">
        <v>1085</v>
      </c>
      <c r="CW34" s="1266" t="s">
        <v>1085</v>
      </c>
      <c r="CX34" s="396" t="s">
        <v>1085</v>
      </c>
      <c r="CY34" s="396" t="s">
        <v>1085</v>
      </c>
      <c r="CZ34" s="403" t="s">
        <v>1085</v>
      </c>
      <c r="DA34" s="401" t="s">
        <v>1085</v>
      </c>
      <c r="DB34" s="397"/>
      <c r="DC34" s="1266" t="s">
        <v>1085</v>
      </c>
      <c r="DD34" s="396" t="s">
        <v>1085</v>
      </c>
      <c r="DE34" s="396" t="s">
        <v>1085</v>
      </c>
      <c r="DF34" s="1262" t="s">
        <v>1085</v>
      </c>
      <c r="DG34" s="1266" t="s">
        <v>1085</v>
      </c>
      <c r="DH34" s="396" t="s">
        <v>1085</v>
      </c>
      <c r="DI34" s="396" t="s">
        <v>1085</v>
      </c>
      <c r="DJ34" s="1262" t="s">
        <v>1085</v>
      </c>
      <c r="DK34" s="1266" t="s">
        <v>1085</v>
      </c>
      <c r="DL34" s="396" t="s">
        <v>1085</v>
      </c>
      <c r="DM34" s="396" t="s">
        <v>1085</v>
      </c>
      <c r="DN34" s="1262" t="s">
        <v>1085</v>
      </c>
      <c r="DO34" s="1266" t="s">
        <v>1085</v>
      </c>
      <c r="DP34" s="396" t="s">
        <v>1085</v>
      </c>
      <c r="DQ34" s="396" t="s">
        <v>1085</v>
      </c>
      <c r="DR34" s="403" t="s">
        <v>1085</v>
      </c>
      <c r="DS34" s="401" t="s">
        <v>1085</v>
      </c>
      <c r="DT34" s="397"/>
      <c r="DU34" s="1266" t="s">
        <v>1085</v>
      </c>
      <c r="DV34" s="396" t="s">
        <v>1085</v>
      </c>
      <c r="DW34" s="396" t="s">
        <v>1085</v>
      </c>
      <c r="DX34" s="1262" t="s">
        <v>1085</v>
      </c>
      <c r="DY34" s="1266" t="s">
        <v>1085</v>
      </c>
      <c r="DZ34" s="396" t="s">
        <v>1085</v>
      </c>
      <c r="EA34" s="396" t="s">
        <v>1085</v>
      </c>
      <c r="EB34" s="1262" t="s">
        <v>1085</v>
      </c>
      <c r="EC34" s="1266" t="s">
        <v>1085</v>
      </c>
      <c r="ED34" s="396" t="s">
        <v>1085</v>
      </c>
      <c r="EE34" s="396" t="s">
        <v>1085</v>
      </c>
      <c r="EF34" s="1262" t="s">
        <v>1085</v>
      </c>
      <c r="EG34" s="1266" t="s">
        <v>1085</v>
      </c>
      <c r="EH34" s="396" t="s">
        <v>1085</v>
      </c>
      <c r="EI34" s="396" t="s">
        <v>1085</v>
      </c>
      <c r="EJ34" s="403" t="s">
        <v>1085</v>
      </c>
      <c r="EK34" s="395"/>
      <c r="EL34" s="396"/>
      <c r="EM34" s="396"/>
      <c r="EN34" s="396"/>
      <c r="EO34" s="396"/>
      <c r="EP34" s="396"/>
      <c r="EQ34" s="396"/>
      <c r="ER34" s="396"/>
      <c r="ES34" s="395"/>
      <c r="ET34" s="396"/>
      <c r="EU34" s="396"/>
      <c r="EV34" s="397"/>
      <c r="EW34" s="396"/>
      <c r="EX34" s="396"/>
      <c r="EY34" s="396"/>
      <c r="EZ34" s="396"/>
      <c r="FA34" s="395"/>
      <c r="FB34" s="395"/>
      <c r="FC34" s="396"/>
      <c r="FD34" s="396"/>
      <c r="FE34" s="398"/>
      <c r="FF34" s="255"/>
      <c r="FG34" s="399"/>
      <c r="FH34" s="399"/>
      <c r="FI34" s="399"/>
      <c r="FJ34" s="399"/>
      <c r="FK34" s="399"/>
      <c r="FL34" s="1129"/>
      <c r="FM34" s="680"/>
      <c r="FN34" s="1129"/>
      <c r="FO34" s="680"/>
      <c r="FP34" s="1129"/>
      <c r="FQ34" s="680"/>
      <c r="FR34" s="399"/>
      <c r="FS34" s="399"/>
      <c r="FT34" s="399"/>
      <c r="FU34" s="399"/>
      <c r="FV34" s="399"/>
    </row>
    <row r="35" spans="1:178" ht="15" customHeight="1">
      <c r="A35" s="400">
        <f t="shared" si="0"/>
        <v>8</v>
      </c>
      <c r="B35" s="2339"/>
      <c r="C35" s="2339"/>
      <c r="D35" s="2340"/>
      <c r="E35" s="2341"/>
      <c r="F35" s="2340"/>
      <c r="G35" s="2340"/>
      <c r="H35" s="2342"/>
      <c r="I35" s="2343"/>
      <c r="J35" s="2340"/>
      <c r="K35" s="401" t="s">
        <v>1085</v>
      </c>
      <c r="L35" s="2340"/>
      <c r="M35" s="2340"/>
      <c r="N35" s="2340"/>
      <c r="O35" s="988" t="s">
        <v>1085</v>
      </c>
      <c r="P35" s="402" t="s">
        <v>1085</v>
      </c>
      <c r="Q35" s="396" t="s">
        <v>1085</v>
      </c>
      <c r="R35" s="396" t="s">
        <v>1085</v>
      </c>
      <c r="S35" s="396" t="s">
        <v>1085</v>
      </c>
      <c r="T35" s="405" t="s">
        <v>1085</v>
      </c>
      <c r="U35" s="402" t="s">
        <v>1085</v>
      </c>
      <c r="V35" s="396" t="s">
        <v>1085</v>
      </c>
      <c r="W35" s="405" t="s">
        <v>1085</v>
      </c>
      <c r="X35" s="2343"/>
      <c r="Y35" s="2340"/>
      <c r="Z35" s="401" t="s">
        <v>1085</v>
      </c>
      <c r="AA35" s="396" t="s">
        <v>1085</v>
      </c>
      <c r="AB35" s="396" t="s">
        <v>1085</v>
      </c>
      <c r="AC35" s="396" t="s">
        <v>1085</v>
      </c>
      <c r="AD35" s="2340"/>
      <c r="AE35" s="2340"/>
      <c r="AF35" s="2340"/>
      <c r="AG35" s="402" t="s">
        <v>1085</v>
      </c>
      <c r="AH35" s="2101"/>
      <c r="AI35" s="2102"/>
      <c r="AJ35" s="2344"/>
      <c r="AK35" s="401" t="s">
        <v>1085</v>
      </c>
      <c r="AL35" s="398"/>
      <c r="AM35" s="401" t="s">
        <v>1085</v>
      </c>
      <c r="AN35" s="398"/>
      <c r="AO35" s="990"/>
      <c r="AP35" s="396" t="s">
        <v>1085</v>
      </c>
      <c r="AQ35" s="396" t="s">
        <v>1085</v>
      </c>
      <c r="AR35" s="396" t="s">
        <v>1085</v>
      </c>
      <c r="AS35" s="396" t="s">
        <v>1085</v>
      </c>
      <c r="AT35" s="405"/>
      <c r="AU35" s="402" t="s">
        <v>1085</v>
      </c>
      <c r="AV35" s="396" t="s">
        <v>1085</v>
      </c>
      <c r="AW35" s="397" t="s">
        <v>1085</v>
      </c>
      <c r="AX35" s="401"/>
      <c r="AY35" s="396"/>
      <c r="AZ35" s="1130"/>
      <c r="BA35" s="1131"/>
      <c r="BB35" s="401"/>
      <c r="BC35" s="396"/>
      <c r="BD35" s="398"/>
      <c r="BE35" s="396" t="s">
        <v>1085</v>
      </c>
      <c r="BF35" s="396" t="s">
        <v>1085</v>
      </c>
      <c r="BG35" s="405" t="s">
        <v>1085</v>
      </c>
      <c r="BH35" s="402"/>
      <c r="BI35" s="398"/>
      <c r="BJ35" s="401" t="s">
        <v>1085</v>
      </c>
      <c r="BK35" s="396" t="s">
        <v>1085</v>
      </c>
      <c r="BL35" s="2340"/>
      <c r="BM35" s="2345"/>
      <c r="BN35" s="2345"/>
      <c r="BO35" s="2345"/>
      <c r="BP35" s="2345"/>
      <c r="BQ35" s="2346"/>
      <c r="BR35" s="401" t="s">
        <v>1085</v>
      </c>
      <c r="BS35" s="396" t="s">
        <v>1085</v>
      </c>
      <c r="BT35" s="396" t="s">
        <v>1085</v>
      </c>
      <c r="BU35" s="405" t="s">
        <v>1085</v>
      </c>
      <c r="BV35" s="402" t="s">
        <v>1085</v>
      </c>
      <c r="BW35" s="396" t="s">
        <v>1085</v>
      </c>
      <c r="BX35" s="396" t="s">
        <v>1085</v>
      </c>
      <c r="BY35" s="405" t="s">
        <v>1085</v>
      </c>
      <c r="BZ35" s="402" t="s">
        <v>1085</v>
      </c>
      <c r="CA35" s="396" t="s">
        <v>1085</v>
      </c>
      <c r="CB35" s="396" t="s">
        <v>1085</v>
      </c>
      <c r="CC35" s="403" t="s">
        <v>1085</v>
      </c>
      <c r="CD35" s="987"/>
      <c r="CE35" s="407"/>
      <c r="CF35" s="394"/>
      <c r="CG35" s="394"/>
      <c r="CH35" s="394"/>
      <c r="CI35" s="394"/>
      <c r="CJ35" s="404"/>
      <c r="CK35" s="395" t="s">
        <v>1085</v>
      </c>
      <c r="CL35" s="398"/>
      <c r="CM35" s="401" t="s">
        <v>1085</v>
      </c>
      <c r="CN35" s="397"/>
      <c r="CO35" s="1266" t="s">
        <v>1085</v>
      </c>
      <c r="CP35" s="396" t="s">
        <v>1085</v>
      </c>
      <c r="CQ35" s="396" t="s">
        <v>1085</v>
      </c>
      <c r="CR35" s="1262" t="s">
        <v>1085</v>
      </c>
      <c r="CS35" s="1266" t="s">
        <v>1085</v>
      </c>
      <c r="CT35" s="396" t="s">
        <v>1085</v>
      </c>
      <c r="CU35" s="396" t="s">
        <v>1085</v>
      </c>
      <c r="CV35" s="1262" t="s">
        <v>1085</v>
      </c>
      <c r="CW35" s="1266" t="s">
        <v>1085</v>
      </c>
      <c r="CX35" s="396" t="s">
        <v>1085</v>
      </c>
      <c r="CY35" s="396" t="s">
        <v>1085</v>
      </c>
      <c r="CZ35" s="403" t="s">
        <v>1085</v>
      </c>
      <c r="DA35" s="401" t="s">
        <v>1085</v>
      </c>
      <c r="DB35" s="397"/>
      <c r="DC35" s="1266" t="s">
        <v>1085</v>
      </c>
      <c r="DD35" s="396" t="s">
        <v>1085</v>
      </c>
      <c r="DE35" s="396" t="s">
        <v>1085</v>
      </c>
      <c r="DF35" s="1262" t="s">
        <v>1085</v>
      </c>
      <c r="DG35" s="1266" t="s">
        <v>1085</v>
      </c>
      <c r="DH35" s="396" t="s">
        <v>1085</v>
      </c>
      <c r="DI35" s="396" t="s">
        <v>1085</v>
      </c>
      <c r="DJ35" s="1262" t="s">
        <v>1085</v>
      </c>
      <c r="DK35" s="1266" t="s">
        <v>1085</v>
      </c>
      <c r="DL35" s="396" t="s">
        <v>1085</v>
      </c>
      <c r="DM35" s="396" t="s">
        <v>1085</v>
      </c>
      <c r="DN35" s="1262" t="s">
        <v>1085</v>
      </c>
      <c r="DO35" s="1266" t="s">
        <v>1085</v>
      </c>
      <c r="DP35" s="396" t="s">
        <v>1085</v>
      </c>
      <c r="DQ35" s="396" t="s">
        <v>1085</v>
      </c>
      <c r="DR35" s="403" t="s">
        <v>1085</v>
      </c>
      <c r="DS35" s="401" t="s">
        <v>1085</v>
      </c>
      <c r="DT35" s="397"/>
      <c r="DU35" s="1266" t="s">
        <v>1085</v>
      </c>
      <c r="DV35" s="396" t="s">
        <v>1085</v>
      </c>
      <c r="DW35" s="396" t="s">
        <v>1085</v>
      </c>
      <c r="DX35" s="1262" t="s">
        <v>1085</v>
      </c>
      <c r="DY35" s="1266" t="s">
        <v>1085</v>
      </c>
      <c r="DZ35" s="396" t="s">
        <v>1085</v>
      </c>
      <c r="EA35" s="396" t="s">
        <v>1085</v>
      </c>
      <c r="EB35" s="1262" t="s">
        <v>1085</v>
      </c>
      <c r="EC35" s="1266" t="s">
        <v>1085</v>
      </c>
      <c r="ED35" s="396" t="s">
        <v>1085</v>
      </c>
      <c r="EE35" s="396" t="s">
        <v>1085</v>
      </c>
      <c r="EF35" s="1262" t="s">
        <v>1085</v>
      </c>
      <c r="EG35" s="1266" t="s">
        <v>1085</v>
      </c>
      <c r="EH35" s="396" t="s">
        <v>1085</v>
      </c>
      <c r="EI35" s="396" t="s">
        <v>1085</v>
      </c>
      <c r="EJ35" s="403" t="s">
        <v>1085</v>
      </c>
      <c r="EK35" s="395"/>
      <c r="EL35" s="396"/>
      <c r="EM35" s="396"/>
      <c r="EN35" s="396"/>
      <c r="EO35" s="396"/>
      <c r="EP35" s="396"/>
      <c r="EQ35" s="396"/>
      <c r="ER35" s="396"/>
      <c r="ES35" s="395"/>
      <c r="ET35" s="396"/>
      <c r="EU35" s="396"/>
      <c r="EV35" s="397"/>
      <c r="EW35" s="396"/>
      <c r="EX35" s="396"/>
      <c r="EY35" s="396"/>
      <c r="EZ35" s="396"/>
      <c r="FA35" s="395"/>
      <c r="FB35" s="395"/>
      <c r="FC35" s="396"/>
      <c r="FD35" s="396"/>
      <c r="FE35" s="398"/>
      <c r="FF35" s="255"/>
      <c r="FG35" s="399"/>
      <c r="FH35" s="399"/>
      <c r="FI35" s="399"/>
      <c r="FJ35" s="399"/>
      <c r="FK35" s="399"/>
      <c r="FL35" s="1129"/>
      <c r="FM35" s="680"/>
      <c r="FN35" s="1129"/>
      <c r="FO35" s="680"/>
      <c r="FP35" s="1129"/>
      <c r="FQ35" s="680"/>
      <c r="FR35" s="399"/>
      <c r="FS35" s="399"/>
      <c r="FT35" s="399"/>
      <c r="FU35" s="399"/>
      <c r="FV35" s="399"/>
    </row>
    <row r="36" spans="1:178" ht="15" customHeight="1">
      <c r="A36" s="400">
        <f t="shared" si="0"/>
        <v>9</v>
      </c>
      <c r="B36" s="2339"/>
      <c r="C36" s="2339"/>
      <c r="D36" s="2340"/>
      <c r="E36" s="2341"/>
      <c r="F36" s="2340"/>
      <c r="G36" s="2340"/>
      <c r="H36" s="2342"/>
      <c r="I36" s="2343"/>
      <c r="J36" s="2340"/>
      <c r="K36" s="401" t="s">
        <v>1085</v>
      </c>
      <c r="L36" s="2340"/>
      <c r="M36" s="2340"/>
      <c r="N36" s="2340"/>
      <c r="O36" s="988" t="s">
        <v>1085</v>
      </c>
      <c r="P36" s="402" t="s">
        <v>1085</v>
      </c>
      <c r="Q36" s="396" t="s">
        <v>1085</v>
      </c>
      <c r="R36" s="396" t="s">
        <v>1085</v>
      </c>
      <c r="S36" s="396" t="s">
        <v>1085</v>
      </c>
      <c r="T36" s="405" t="s">
        <v>1085</v>
      </c>
      <c r="U36" s="402" t="s">
        <v>1085</v>
      </c>
      <c r="V36" s="396" t="s">
        <v>1085</v>
      </c>
      <c r="W36" s="405" t="s">
        <v>1085</v>
      </c>
      <c r="X36" s="2343"/>
      <c r="Y36" s="2340"/>
      <c r="Z36" s="401" t="s">
        <v>1085</v>
      </c>
      <c r="AA36" s="396" t="s">
        <v>1085</v>
      </c>
      <c r="AB36" s="396" t="s">
        <v>1085</v>
      </c>
      <c r="AC36" s="396" t="s">
        <v>1085</v>
      </c>
      <c r="AD36" s="2340"/>
      <c r="AE36" s="2340"/>
      <c r="AF36" s="2340"/>
      <c r="AG36" s="402" t="s">
        <v>1085</v>
      </c>
      <c r="AH36" s="2101"/>
      <c r="AI36" s="2102"/>
      <c r="AJ36" s="2344"/>
      <c r="AK36" s="401" t="s">
        <v>1085</v>
      </c>
      <c r="AL36" s="398"/>
      <c r="AM36" s="401" t="s">
        <v>1085</v>
      </c>
      <c r="AN36" s="398"/>
      <c r="AO36" s="990"/>
      <c r="AP36" s="396" t="s">
        <v>1085</v>
      </c>
      <c r="AQ36" s="396" t="s">
        <v>1085</v>
      </c>
      <c r="AR36" s="396" t="s">
        <v>1085</v>
      </c>
      <c r="AS36" s="396" t="s">
        <v>1085</v>
      </c>
      <c r="AT36" s="405"/>
      <c r="AU36" s="402" t="s">
        <v>1085</v>
      </c>
      <c r="AV36" s="396" t="s">
        <v>1085</v>
      </c>
      <c r="AW36" s="397" t="s">
        <v>1085</v>
      </c>
      <c r="AX36" s="401"/>
      <c r="AY36" s="396"/>
      <c r="AZ36" s="1130"/>
      <c r="BA36" s="1131"/>
      <c r="BB36" s="401"/>
      <c r="BC36" s="396"/>
      <c r="BD36" s="398"/>
      <c r="BE36" s="396" t="s">
        <v>1085</v>
      </c>
      <c r="BF36" s="396" t="s">
        <v>1085</v>
      </c>
      <c r="BG36" s="405" t="s">
        <v>1085</v>
      </c>
      <c r="BH36" s="402"/>
      <c r="BI36" s="398"/>
      <c r="BJ36" s="401" t="s">
        <v>1085</v>
      </c>
      <c r="BK36" s="396" t="s">
        <v>1085</v>
      </c>
      <c r="BL36" s="2340"/>
      <c r="BM36" s="2345"/>
      <c r="BN36" s="2345"/>
      <c r="BO36" s="2345"/>
      <c r="BP36" s="2345"/>
      <c r="BQ36" s="2346"/>
      <c r="BR36" s="401" t="s">
        <v>1085</v>
      </c>
      <c r="BS36" s="396" t="s">
        <v>1085</v>
      </c>
      <c r="BT36" s="396" t="s">
        <v>1085</v>
      </c>
      <c r="BU36" s="405" t="s">
        <v>1085</v>
      </c>
      <c r="BV36" s="402" t="s">
        <v>1085</v>
      </c>
      <c r="BW36" s="396" t="s">
        <v>1085</v>
      </c>
      <c r="BX36" s="396" t="s">
        <v>1085</v>
      </c>
      <c r="BY36" s="405" t="s">
        <v>1085</v>
      </c>
      <c r="BZ36" s="402" t="s">
        <v>1085</v>
      </c>
      <c r="CA36" s="396" t="s">
        <v>1085</v>
      </c>
      <c r="CB36" s="396" t="s">
        <v>1085</v>
      </c>
      <c r="CC36" s="403" t="s">
        <v>1085</v>
      </c>
      <c r="CD36" s="987"/>
      <c r="CE36" s="394"/>
      <c r="CF36" s="394"/>
      <c r="CG36" s="394"/>
      <c r="CH36" s="394"/>
      <c r="CI36" s="394"/>
      <c r="CJ36" s="404"/>
      <c r="CK36" s="395" t="s">
        <v>1085</v>
      </c>
      <c r="CL36" s="398"/>
      <c r="CM36" s="401" t="s">
        <v>1085</v>
      </c>
      <c r="CN36" s="397"/>
      <c r="CO36" s="1266" t="s">
        <v>1085</v>
      </c>
      <c r="CP36" s="396" t="s">
        <v>1085</v>
      </c>
      <c r="CQ36" s="396" t="s">
        <v>1085</v>
      </c>
      <c r="CR36" s="1262" t="s">
        <v>1085</v>
      </c>
      <c r="CS36" s="1266" t="s">
        <v>1085</v>
      </c>
      <c r="CT36" s="396" t="s">
        <v>1085</v>
      </c>
      <c r="CU36" s="396" t="s">
        <v>1085</v>
      </c>
      <c r="CV36" s="1262" t="s">
        <v>1085</v>
      </c>
      <c r="CW36" s="1266" t="s">
        <v>1085</v>
      </c>
      <c r="CX36" s="396" t="s">
        <v>1085</v>
      </c>
      <c r="CY36" s="396" t="s">
        <v>1085</v>
      </c>
      <c r="CZ36" s="403" t="s">
        <v>1085</v>
      </c>
      <c r="DA36" s="401" t="s">
        <v>1085</v>
      </c>
      <c r="DB36" s="397"/>
      <c r="DC36" s="1266" t="s">
        <v>1085</v>
      </c>
      <c r="DD36" s="396" t="s">
        <v>1085</v>
      </c>
      <c r="DE36" s="396" t="s">
        <v>1085</v>
      </c>
      <c r="DF36" s="1262" t="s">
        <v>1085</v>
      </c>
      <c r="DG36" s="1266" t="s">
        <v>1085</v>
      </c>
      <c r="DH36" s="396" t="s">
        <v>1085</v>
      </c>
      <c r="DI36" s="396" t="s">
        <v>1085</v>
      </c>
      <c r="DJ36" s="1262" t="s">
        <v>1085</v>
      </c>
      <c r="DK36" s="1266" t="s">
        <v>1085</v>
      </c>
      <c r="DL36" s="396" t="s">
        <v>1085</v>
      </c>
      <c r="DM36" s="396" t="s">
        <v>1085</v>
      </c>
      <c r="DN36" s="1262" t="s">
        <v>1085</v>
      </c>
      <c r="DO36" s="1266" t="s">
        <v>1085</v>
      </c>
      <c r="DP36" s="396" t="s">
        <v>1085</v>
      </c>
      <c r="DQ36" s="396" t="s">
        <v>1085</v>
      </c>
      <c r="DR36" s="403" t="s">
        <v>1085</v>
      </c>
      <c r="DS36" s="401" t="s">
        <v>1085</v>
      </c>
      <c r="DT36" s="397"/>
      <c r="DU36" s="1266" t="s">
        <v>1085</v>
      </c>
      <c r="DV36" s="396" t="s">
        <v>1085</v>
      </c>
      <c r="DW36" s="396" t="s">
        <v>1085</v>
      </c>
      <c r="DX36" s="1262" t="s">
        <v>1085</v>
      </c>
      <c r="DY36" s="1266" t="s">
        <v>1085</v>
      </c>
      <c r="DZ36" s="396" t="s">
        <v>1085</v>
      </c>
      <c r="EA36" s="396" t="s">
        <v>1085</v>
      </c>
      <c r="EB36" s="1262" t="s">
        <v>1085</v>
      </c>
      <c r="EC36" s="1266" t="s">
        <v>1085</v>
      </c>
      <c r="ED36" s="396" t="s">
        <v>1085</v>
      </c>
      <c r="EE36" s="396" t="s">
        <v>1085</v>
      </c>
      <c r="EF36" s="1262" t="s">
        <v>1085</v>
      </c>
      <c r="EG36" s="1266" t="s">
        <v>1085</v>
      </c>
      <c r="EH36" s="396" t="s">
        <v>1085</v>
      </c>
      <c r="EI36" s="396" t="s">
        <v>1085</v>
      </c>
      <c r="EJ36" s="403" t="s">
        <v>1085</v>
      </c>
      <c r="EK36" s="395"/>
      <c r="EL36" s="396"/>
      <c r="EM36" s="396"/>
      <c r="EN36" s="396"/>
      <c r="EO36" s="396"/>
      <c r="EP36" s="396"/>
      <c r="EQ36" s="396"/>
      <c r="ER36" s="396"/>
      <c r="ES36" s="395"/>
      <c r="ET36" s="396"/>
      <c r="EU36" s="396"/>
      <c r="EV36" s="397"/>
      <c r="EW36" s="396"/>
      <c r="EX36" s="396"/>
      <c r="EY36" s="396"/>
      <c r="EZ36" s="396"/>
      <c r="FA36" s="395"/>
      <c r="FB36" s="395"/>
      <c r="FC36" s="396"/>
      <c r="FD36" s="396"/>
      <c r="FE36" s="398"/>
      <c r="FF36" s="255"/>
      <c r="FG36" s="399"/>
      <c r="FH36" s="399"/>
      <c r="FI36" s="399"/>
      <c r="FJ36" s="399"/>
      <c r="FK36" s="399"/>
      <c r="FL36" s="1129"/>
      <c r="FM36" s="680"/>
      <c r="FN36" s="1129"/>
      <c r="FO36" s="680"/>
      <c r="FP36" s="1129"/>
      <c r="FQ36" s="680"/>
      <c r="FR36" s="399"/>
      <c r="FS36" s="399"/>
      <c r="FT36" s="399"/>
      <c r="FU36" s="399"/>
      <c r="FV36" s="399"/>
    </row>
    <row r="37" spans="1:178" ht="15" customHeight="1">
      <c r="A37" s="400">
        <f t="shared" si="0"/>
        <v>10</v>
      </c>
      <c r="B37" s="2339"/>
      <c r="C37" s="2339"/>
      <c r="D37" s="2340"/>
      <c r="E37" s="2341"/>
      <c r="F37" s="2340"/>
      <c r="G37" s="2340"/>
      <c r="H37" s="2342"/>
      <c r="I37" s="2343"/>
      <c r="J37" s="2340"/>
      <c r="K37" s="401" t="s">
        <v>1085</v>
      </c>
      <c r="L37" s="2340"/>
      <c r="M37" s="2340"/>
      <c r="N37" s="2340"/>
      <c r="O37" s="988" t="s">
        <v>1085</v>
      </c>
      <c r="P37" s="402" t="s">
        <v>1085</v>
      </c>
      <c r="Q37" s="396" t="s">
        <v>1085</v>
      </c>
      <c r="R37" s="396" t="s">
        <v>1085</v>
      </c>
      <c r="S37" s="396" t="s">
        <v>1085</v>
      </c>
      <c r="T37" s="405" t="s">
        <v>1085</v>
      </c>
      <c r="U37" s="402" t="s">
        <v>1085</v>
      </c>
      <c r="V37" s="396" t="s">
        <v>1085</v>
      </c>
      <c r="W37" s="405" t="s">
        <v>1085</v>
      </c>
      <c r="X37" s="2343"/>
      <c r="Y37" s="2340"/>
      <c r="Z37" s="401" t="s">
        <v>1085</v>
      </c>
      <c r="AA37" s="396" t="s">
        <v>1085</v>
      </c>
      <c r="AB37" s="396" t="s">
        <v>1085</v>
      </c>
      <c r="AC37" s="396" t="s">
        <v>1085</v>
      </c>
      <c r="AD37" s="2340"/>
      <c r="AE37" s="2340"/>
      <c r="AF37" s="2340"/>
      <c r="AG37" s="402" t="s">
        <v>1085</v>
      </c>
      <c r="AH37" s="2101"/>
      <c r="AI37" s="2102"/>
      <c r="AJ37" s="2344"/>
      <c r="AK37" s="401" t="s">
        <v>1085</v>
      </c>
      <c r="AL37" s="398"/>
      <c r="AM37" s="401" t="s">
        <v>1085</v>
      </c>
      <c r="AN37" s="398"/>
      <c r="AO37" s="990"/>
      <c r="AP37" s="396" t="s">
        <v>1085</v>
      </c>
      <c r="AQ37" s="396" t="s">
        <v>1085</v>
      </c>
      <c r="AR37" s="396" t="s">
        <v>1085</v>
      </c>
      <c r="AS37" s="396" t="s">
        <v>1085</v>
      </c>
      <c r="AT37" s="405"/>
      <c r="AU37" s="402" t="s">
        <v>1085</v>
      </c>
      <c r="AV37" s="396" t="s">
        <v>1085</v>
      </c>
      <c r="AW37" s="397" t="s">
        <v>1085</v>
      </c>
      <c r="AX37" s="401"/>
      <c r="AY37" s="396"/>
      <c r="AZ37" s="1130"/>
      <c r="BA37" s="1131"/>
      <c r="BB37" s="401"/>
      <c r="BC37" s="396"/>
      <c r="BD37" s="398"/>
      <c r="BE37" s="396" t="s">
        <v>1085</v>
      </c>
      <c r="BF37" s="396" t="s">
        <v>1085</v>
      </c>
      <c r="BG37" s="405" t="s">
        <v>1085</v>
      </c>
      <c r="BH37" s="402"/>
      <c r="BI37" s="398"/>
      <c r="BJ37" s="401" t="s">
        <v>1085</v>
      </c>
      <c r="BK37" s="396" t="s">
        <v>1085</v>
      </c>
      <c r="BL37" s="2340"/>
      <c r="BM37" s="2345"/>
      <c r="BN37" s="2345"/>
      <c r="BO37" s="2345"/>
      <c r="BP37" s="2345"/>
      <c r="BQ37" s="2346"/>
      <c r="BR37" s="401" t="s">
        <v>1085</v>
      </c>
      <c r="BS37" s="396" t="s">
        <v>1085</v>
      </c>
      <c r="BT37" s="396" t="s">
        <v>1085</v>
      </c>
      <c r="BU37" s="405" t="s">
        <v>1085</v>
      </c>
      <c r="BV37" s="402" t="s">
        <v>1085</v>
      </c>
      <c r="BW37" s="396" t="s">
        <v>1085</v>
      </c>
      <c r="BX37" s="396" t="s">
        <v>1085</v>
      </c>
      <c r="BY37" s="405" t="s">
        <v>1085</v>
      </c>
      <c r="BZ37" s="402" t="s">
        <v>1085</v>
      </c>
      <c r="CA37" s="396" t="s">
        <v>1085</v>
      </c>
      <c r="CB37" s="396" t="s">
        <v>1085</v>
      </c>
      <c r="CC37" s="403" t="s">
        <v>1085</v>
      </c>
      <c r="CD37" s="987"/>
      <c r="CE37" s="394"/>
      <c r="CF37" s="394"/>
      <c r="CG37" s="394"/>
      <c r="CH37" s="394"/>
      <c r="CI37" s="394"/>
      <c r="CJ37" s="404"/>
      <c r="CK37" s="395" t="s">
        <v>1085</v>
      </c>
      <c r="CL37" s="398"/>
      <c r="CM37" s="401" t="s">
        <v>1085</v>
      </c>
      <c r="CN37" s="397"/>
      <c r="CO37" s="1266" t="s">
        <v>1085</v>
      </c>
      <c r="CP37" s="396" t="s">
        <v>1085</v>
      </c>
      <c r="CQ37" s="396" t="s">
        <v>1085</v>
      </c>
      <c r="CR37" s="1262" t="s">
        <v>1085</v>
      </c>
      <c r="CS37" s="1266" t="s">
        <v>1085</v>
      </c>
      <c r="CT37" s="396" t="s">
        <v>1085</v>
      </c>
      <c r="CU37" s="396" t="s">
        <v>1085</v>
      </c>
      <c r="CV37" s="1262" t="s">
        <v>1085</v>
      </c>
      <c r="CW37" s="1266" t="s">
        <v>1085</v>
      </c>
      <c r="CX37" s="396" t="s">
        <v>1085</v>
      </c>
      <c r="CY37" s="396" t="s">
        <v>1085</v>
      </c>
      <c r="CZ37" s="403" t="s">
        <v>1085</v>
      </c>
      <c r="DA37" s="401" t="s">
        <v>1085</v>
      </c>
      <c r="DB37" s="397"/>
      <c r="DC37" s="1266" t="s">
        <v>1085</v>
      </c>
      <c r="DD37" s="396" t="s">
        <v>1085</v>
      </c>
      <c r="DE37" s="396" t="s">
        <v>1085</v>
      </c>
      <c r="DF37" s="1262" t="s">
        <v>1085</v>
      </c>
      <c r="DG37" s="1266" t="s">
        <v>1085</v>
      </c>
      <c r="DH37" s="396" t="s">
        <v>1085</v>
      </c>
      <c r="DI37" s="396" t="s">
        <v>1085</v>
      </c>
      <c r="DJ37" s="1262" t="s">
        <v>1085</v>
      </c>
      <c r="DK37" s="1266" t="s">
        <v>1085</v>
      </c>
      <c r="DL37" s="396" t="s">
        <v>1085</v>
      </c>
      <c r="DM37" s="396" t="s">
        <v>1085</v>
      </c>
      <c r="DN37" s="1262" t="s">
        <v>1085</v>
      </c>
      <c r="DO37" s="1266" t="s">
        <v>1085</v>
      </c>
      <c r="DP37" s="396" t="s">
        <v>1085</v>
      </c>
      <c r="DQ37" s="396" t="s">
        <v>1085</v>
      </c>
      <c r="DR37" s="403" t="s">
        <v>1085</v>
      </c>
      <c r="DS37" s="401" t="s">
        <v>1085</v>
      </c>
      <c r="DT37" s="397"/>
      <c r="DU37" s="1266" t="s">
        <v>1085</v>
      </c>
      <c r="DV37" s="396" t="s">
        <v>1085</v>
      </c>
      <c r="DW37" s="396" t="s">
        <v>1085</v>
      </c>
      <c r="DX37" s="1262" t="s">
        <v>1085</v>
      </c>
      <c r="DY37" s="1266" t="s">
        <v>1085</v>
      </c>
      <c r="DZ37" s="396" t="s">
        <v>1085</v>
      </c>
      <c r="EA37" s="396" t="s">
        <v>1085</v>
      </c>
      <c r="EB37" s="1262" t="s">
        <v>1085</v>
      </c>
      <c r="EC37" s="1266" t="s">
        <v>1085</v>
      </c>
      <c r="ED37" s="396" t="s">
        <v>1085</v>
      </c>
      <c r="EE37" s="396" t="s">
        <v>1085</v>
      </c>
      <c r="EF37" s="1262" t="s">
        <v>1085</v>
      </c>
      <c r="EG37" s="1266" t="s">
        <v>1085</v>
      </c>
      <c r="EH37" s="396" t="s">
        <v>1085</v>
      </c>
      <c r="EI37" s="396" t="s">
        <v>1085</v>
      </c>
      <c r="EJ37" s="403" t="s">
        <v>1085</v>
      </c>
      <c r="EK37" s="395"/>
      <c r="EL37" s="396"/>
      <c r="EM37" s="396"/>
      <c r="EN37" s="396"/>
      <c r="EO37" s="396"/>
      <c r="EP37" s="396"/>
      <c r="EQ37" s="396"/>
      <c r="ER37" s="396"/>
      <c r="ES37" s="395"/>
      <c r="ET37" s="396"/>
      <c r="EU37" s="396"/>
      <c r="EV37" s="397"/>
      <c r="EW37" s="396"/>
      <c r="EX37" s="396"/>
      <c r="EY37" s="396"/>
      <c r="EZ37" s="396"/>
      <c r="FA37" s="395"/>
      <c r="FB37" s="395"/>
      <c r="FC37" s="396"/>
      <c r="FD37" s="396"/>
      <c r="FE37" s="398"/>
      <c r="FF37" s="255"/>
      <c r="FG37" s="399"/>
      <c r="FH37" s="399"/>
      <c r="FI37" s="399"/>
      <c r="FJ37" s="399"/>
      <c r="FK37" s="399"/>
      <c r="FL37" s="1129"/>
      <c r="FM37" s="680"/>
      <c r="FN37" s="1129"/>
      <c r="FO37" s="680"/>
      <c r="FP37" s="1129"/>
      <c r="FQ37" s="680"/>
      <c r="FR37" s="399"/>
      <c r="FS37" s="399"/>
      <c r="FT37" s="399"/>
      <c r="FU37" s="399"/>
      <c r="FV37" s="399"/>
    </row>
    <row r="38" spans="1:178" ht="15" customHeight="1">
      <c r="A38" s="400">
        <f t="shared" si="0"/>
        <v>11</v>
      </c>
      <c r="B38" s="2339"/>
      <c r="C38" s="2339"/>
      <c r="D38" s="2340"/>
      <c r="E38" s="2341"/>
      <c r="F38" s="2340"/>
      <c r="G38" s="2340"/>
      <c r="H38" s="2342"/>
      <c r="I38" s="2343"/>
      <c r="J38" s="2340"/>
      <c r="K38" s="401" t="s">
        <v>1085</v>
      </c>
      <c r="L38" s="2340"/>
      <c r="M38" s="2340"/>
      <c r="N38" s="2340"/>
      <c r="O38" s="988" t="s">
        <v>1085</v>
      </c>
      <c r="P38" s="402" t="s">
        <v>1085</v>
      </c>
      <c r="Q38" s="396" t="s">
        <v>1085</v>
      </c>
      <c r="R38" s="396" t="s">
        <v>1085</v>
      </c>
      <c r="S38" s="396" t="s">
        <v>1085</v>
      </c>
      <c r="T38" s="405" t="s">
        <v>1085</v>
      </c>
      <c r="U38" s="402" t="s">
        <v>1085</v>
      </c>
      <c r="V38" s="396" t="s">
        <v>1085</v>
      </c>
      <c r="W38" s="405" t="s">
        <v>1085</v>
      </c>
      <c r="X38" s="2343"/>
      <c r="Y38" s="2340"/>
      <c r="Z38" s="401" t="s">
        <v>1085</v>
      </c>
      <c r="AA38" s="396" t="s">
        <v>1085</v>
      </c>
      <c r="AB38" s="396" t="s">
        <v>1085</v>
      </c>
      <c r="AC38" s="396" t="s">
        <v>1085</v>
      </c>
      <c r="AD38" s="2340"/>
      <c r="AE38" s="2340"/>
      <c r="AF38" s="2340"/>
      <c r="AG38" s="402" t="s">
        <v>1085</v>
      </c>
      <c r="AH38" s="2101"/>
      <c r="AI38" s="2102"/>
      <c r="AJ38" s="2344"/>
      <c r="AK38" s="401" t="s">
        <v>1085</v>
      </c>
      <c r="AL38" s="398"/>
      <c r="AM38" s="401" t="s">
        <v>1085</v>
      </c>
      <c r="AN38" s="398"/>
      <c r="AO38" s="990"/>
      <c r="AP38" s="396" t="s">
        <v>1085</v>
      </c>
      <c r="AQ38" s="396" t="s">
        <v>1085</v>
      </c>
      <c r="AR38" s="396" t="s">
        <v>1085</v>
      </c>
      <c r="AS38" s="396" t="s">
        <v>1085</v>
      </c>
      <c r="AT38" s="405"/>
      <c r="AU38" s="402" t="s">
        <v>1085</v>
      </c>
      <c r="AV38" s="396" t="s">
        <v>1085</v>
      </c>
      <c r="AW38" s="397" t="s">
        <v>1085</v>
      </c>
      <c r="AX38" s="401"/>
      <c r="AY38" s="396"/>
      <c r="AZ38" s="1130"/>
      <c r="BA38" s="1131"/>
      <c r="BB38" s="401"/>
      <c r="BC38" s="396"/>
      <c r="BD38" s="398"/>
      <c r="BE38" s="396" t="s">
        <v>1085</v>
      </c>
      <c r="BF38" s="396" t="s">
        <v>1085</v>
      </c>
      <c r="BG38" s="405" t="s">
        <v>1085</v>
      </c>
      <c r="BH38" s="402"/>
      <c r="BI38" s="398"/>
      <c r="BJ38" s="401" t="s">
        <v>1085</v>
      </c>
      <c r="BK38" s="396" t="s">
        <v>1085</v>
      </c>
      <c r="BL38" s="2340"/>
      <c r="BM38" s="2345"/>
      <c r="BN38" s="2345"/>
      <c r="BO38" s="2345"/>
      <c r="BP38" s="2345"/>
      <c r="BQ38" s="2346"/>
      <c r="BR38" s="401" t="s">
        <v>1085</v>
      </c>
      <c r="BS38" s="396" t="s">
        <v>1085</v>
      </c>
      <c r="BT38" s="396" t="s">
        <v>1085</v>
      </c>
      <c r="BU38" s="405" t="s">
        <v>1085</v>
      </c>
      <c r="BV38" s="402" t="s">
        <v>1085</v>
      </c>
      <c r="BW38" s="396" t="s">
        <v>1085</v>
      </c>
      <c r="BX38" s="396" t="s">
        <v>1085</v>
      </c>
      <c r="BY38" s="405" t="s">
        <v>1085</v>
      </c>
      <c r="BZ38" s="402" t="s">
        <v>1085</v>
      </c>
      <c r="CA38" s="396" t="s">
        <v>1085</v>
      </c>
      <c r="CB38" s="396" t="s">
        <v>1085</v>
      </c>
      <c r="CC38" s="403" t="s">
        <v>1085</v>
      </c>
      <c r="CD38" s="987"/>
      <c r="CE38" s="394"/>
      <c r="CF38" s="394"/>
      <c r="CG38" s="394"/>
      <c r="CH38" s="394"/>
      <c r="CI38" s="394"/>
      <c r="CJ38" s="404"/>
      <c r="CK38" s="395" t="s">
        <v>1085</v>
      </c>
      <c r="CL38" s="398"/>
      <c r="CM38" s="401" t="s">
        <v>1085</v>
      </c>
      <c r="CN38" s="397"/>
      <c r="CO38" s="1266" t="s">
        <v>1085</v>
      </c>
      <c r="CP38" s="396" t="s">
        <v>1085</v>
      </c>
      <c r="CQ38" s="396" t="s">
        <v>1085</v>
      </c>
      <c r="CR38" s="1262" t="s">
        <v>1085</v>
      </c>
      <c r="CS38" s="1266" t="s">
        <v>1085</v>
      </c>
      <c r="CT38" s="396" t="s">
        <v>1085</v>
      </c>
      <c r="CU38" s="396" t="s">
        <v>1085</v>
      </c>
      <c r="CV38" s="1262" t="s">
        <v>1085</v>
      </c>
      <c r="CW38" s="1266" t="s">
        <v>1085</v>
      </c>
      <c r="CX38" s="396" t="s">
        <v>1085</v>
      </c>
      <c r="CY38" s="396" t="s">
        <v>1085</v>
      </c>
      <c r="CZ38" s="403" t="s">
        <v>1085</v>
      </c>
      <c r="DA38" s="401" t="s">
        <v>1085</v>
      </c>
      <c r="DB38" s="397"/>
      <c r="DC38" s="1266" t="s">
        <v>1085</v>
      </c>
      <c r="DD38" s="396" t="s">
        <v>1085</v>
      </c>
      <c r="DE38" s="396" t="s">
        <v>1085</v>
      </c>
      <c r="DF38" s="1262" t="s">
        <v>1085</v>
      </c>
      <c r="DG38" s="1266" t="s">
        <v>1085</v>
      </c>
      <c r="DH38" s="396" t="s">
        <v>1085</v>
      </c>
      <c r="DI38" s="396" t="s">
        <v>1085</v>
      </c>
      <c r="DJ38" s="1262" t="s">
        <v>1085</v>
      </c>
      <c r="DK38" s="1266" t="s">
        <v>1085</v>
      </c>
      <c r="DL38" s="396" t="s">
        <v>1085</v>
      </c>
      <c r="DM38" s="396" t="s">
        <v>1085</v>
      </c>
      <c r="DN38" s="1262" t="s">
        <v>1085</v>
      </c>
      <c r="DO38" s="1266" t="s">
        <v>1085</v>
      </c>
      <c r="DP38" s="396" t="s">
        <v>1085</v>
      </c>
      <c r="DQ38" s="396" t="s">
        <v>1085</v>
      </c>
      <c r="DR38" s="403" t="s">
        <v>1085</v>
      </c>
      <c r="DS38" s="401" t="s">
        <v>1085</v>
      </c>
      <c r="DT38" s="397"/>
      <c r="DU38" s="1266" t="s">
        <v>1085</v>
      </c>
      <c r="DV38" s="396" t="s">
        <v>1085</v>
      </c>
      <c r="DW38" s="396" t="s">
        <v>1085</v>
      </c>
      <c r="DX38" s="1262" t="s">
        <v>1085</v>
      </c>
      <c r="DY38" s="1266" t="s">
        <v>1085</v>
      </c>
      <c r="DZ38" s="396" t="s">
        <v>1085</v>
      </c>
      <c r="EA38" s="396" t="s">
        <v>1085</v>
      </c>
      <c r="EB38" s="1262" t="s">
        <v>1085</v>
      </c>
      <c r="EC38" s="1266" t="s">
        <v>1085</v>
      </c>
      <c r="ED38" s="396" t="s">
        <v>1085</v>
      </c>
      <c r="EE38" s="396" t="s">
        <v>1085</v>
      </c>
      <c r="EF38" s="1262" t="s">
        <v>1085</v>
      </c>
      <c r="EG38" s="1266" t="s">
        <v>1085</v>
      </c>
      <c r="EH38" s="396" t="s">
        <v>1085</v>
      </c>
      <c r="EI38" s="396" t="s">
        <v>1085</v>
      </c>
      <c r="EJ38" s="403" t="s">
        <v>1085</v>
      </c>
      <c r="EK38" s="395"/>
      <c r="EL38" s="396"/>
      <c r="EM38" s="396"/>
      <c r="EN38" s="396"/>
      <c r="EO38" s="396"/>
      <c r="EP38" s="396"/>
      <c r="EQ38" s="396"/>
      <c r="ER38" s="396"/>
      <c r="ES38" s="395"/>
      <c r="ET38" s="396"/>
      <c r="EU38" s="396"/>
      <c r="EV38" s="397"/>
      <c r="EW38" s="396"/>
      <c r="EX38" s="396"/>
      <c r="EY38" s="396"/>
      <c r="EZ38" s="396"/>
      <c r="FA38" s="395"/>
      <c r="FB38" s="395"/>
      <c r="FC38" s="396"/>
      <c r="FD38" s="396"/>
      <c r="FE38" s="398"/>
      <c r="FF38" s="255"/>
      <c r="FG38" s="399"/>
      <c r="FH38" s="399"/>
      <c r="FI38" s="399"/>
      <c r="FJ38" s="399"/>
      <c r="FK38" s="399"/>
      <c r="FL38" s="1129"/>
      <c r="FM38" s="680"/>
      <c r="FN38" s="1129"/>
      <c r="FO38" s="680"/>
      <c r="FP38" s="1129"/>
      <c r="FQ38" s="680"/>
      <c r="FR38" s="399"/>
      <c r="FS38" s="399"/>
      <c r="FT38" s="399"/>
      <c r="FU38" s="399"/>
      <c r="FV38" s="399"/>
    </row>
    <row r="39" spans="1:178" ht="15" customHeight="1">
      <c r="A39" s="400">
        <f t="shared" si="0"/>
        <v>12</v>
      </c>
      <c r="B39" s="2339"/>
      <c r="C39" s="2339"/>
      <c r="D39" s="2340"/>
      <c r="E39" s="2341"/>
      <c r="F39" s="2340"/>
      <c r="G39" s="2340"/>
      <c r="H39" s="2342"/>
      <c r="I39" s="2343"/>
      <c r="J39" s="2340"/>
      <c r="K39" s="401" t="s">
        <v>1085</v>
      </c>
      <c r="L39" s="2340"/>
      <c r="M39" s="2340"/>
      <c r="N39" s="2340"/>
      <c r="O39" s="988" t="s">
        <v>1085</v>
      </c>
      <c r="P39" s="402" t="s">
        <v>1085</v>
      </c>
      <c r="Q39" s="396" t="s">
        <v>1085</v>
      </c>
      <c r="R39" s="396" t="s">
        <v>1085</v>
      </c>
      <c r="S39" s="396" t="s">
        <v>1085</v>
      </c>
      <c r="T39" s="405" t="s">
        <v>1085</v>
      </c>
      <c r="U39" s="402" t="s">
        <v>1085</v>
      </c>
      <c r="V39" s="396" t="s">
        <v>1085</v>
      </c>
      <c r="W39" s="405" t="s">
        <v>1085</v>
      </c>
      <c r="X39" s="2343"/>
      <c r="Y39" s="2340"/>
      <c r="Z39" s="401" t="s">
        <v>1085</v>
      </c>
      <c r="AA39" s="396" t="s">
        <v>1085</v>
      </c>
      <c r="AB39" s="396" t="s">
        <v>1085</v>
      </c>
      <c r="AC39" s="396" t="s">
        <v>1085</v>
      </c>
      <c r="AD39" s="2340"/>
      <c r="AE39" s="2340"/>
      <c r="AF39" s="2340"/>
      <c r="AG39" s="402" t="s">
        <v>1085</v>
      </c>
      <c r="AH39" s="2101"/>
      <c r="AI39" s="2102"/>
      <c r="AJ39" s="2344"/>
      <c r="AK39" s="401" t="s">
        <v>1085</v>
      </c>
      <c r="AL39" s="398"/>
      <c r="AM39" s="401" t="s">
        <v>1085</v>
      </c>
      <c r="AN39" s="398"/>
      <c r="AO39" s="990"/>
      <c r="AP39" s="396" t="s">
        <v>1085</v>
      </c>
      <c r="AQ39" s="396" t="s">
        <v>1085</v>
      </c>
      <c r="AR39" s="396" t="s">
        <v>1085</v>
      </c>
      <c r="AS39" s="396" t="s">
        <v>1085</v>
      </c>
      <c r="AT39" s="405"/>
      <c r="AU39" s="402" t="s">
        <v>1085</v>
      </c>
      <c r="AV39" s="396" t="s">
        <v>1085</v>
      </c>
      <c r="AW39" s="397" t="s">
        <v>1085</v>
      </c>
      <c r="AX39" s="401"/>
      <c r="AY39" s="396"/>
      <c r="AZ39" s="1130"/>
      <c r="BA39" s="1131"/>
      <c r="BB39" s="401"/>
      <c r="BC39" s="396"/>
      <c r="BD39" s="398"/>
      <c r="BE39" s="396" t="s">
        <v>1085</v>
      </c>
      <c r="BF39" s="396" t="s">
        <v>1085</v>
      </c>
      <c r="BG39" s="405" t="s">
        <v>1085</v>
      </c>
      <c r="BH39" s="402"/>
      <c r="BI39" s="398"/>
      <c r="BJ39" s="401" t="s">
        <v>1085</v>
      </c>
      <c r="BK39" s="396" t="s">
        <v>1085</v>
      </c>
      <c r="BL39" s="2340"/>
      <c r="BM39" s="2345"/>
      <c r="BN39" s="2345"/>
      <c r="BO39" s="2345"/>
      <c r="BP39" s="2345"/>
      <c r="BQ39" s="2346"/>
      <c r="BR39" s="401" t="s">
        <v>1085</v>
      </c>
      <c r="BS39" s="396" t="s">
        <v>1085</v>
      </c>
      <c r="BT39" s="396" t="s">
        <v>1085</v>
      </c>
      <c r="BU39" s="405" t="s">
        <v>1085</v>
      </c>
      <c r="BV39" s="402" t="s">
        <v>1085</v>
      </c>
      <c r="BW39" s="396" t="s">
        <v>1085</v>
      </c>
      <c r="BX39" s="396" t="s">
        <v>1085</v>
      </c>
      <c r="BY39" s="405" t="s">
        <v>1085</v>
      </c>
      <c r="BZ39" s="402" t="s">
        <v>1085</v>
      </c>
      <c r="CA39" s="396" t="s">
        <v>1085</v>
      </c>
      <c r="CB39" s="396" t="s">
        <v>1085</v>
      </c>
      <c r="CC39" s="403" t="s">
        <v>1085</v>
      </c>
      <c r="CD39" s="987"/>
      <c r="CE39" s="407"/>
      <c r="CF39" s="394"/>
      <c r="CG39" s="394"/>
      <c r="CH39" s="394"/>
      <c r="CI39" s="394"/>
      <c r="CJ39" s="404"/>
      <c r="CK39" s="395" t="s">
        <v>1085</v>
      </c>
      <c r="CL39" s="398"/>
      <c r="CM39" s="401" t="s">
        <v>1085</v>
      </c>
      <c r="CN39" s="397"/>
      <c r="CO39" s="1266" t="s">
        <v>1085</v>
      </c>
      <c r="CP39" s="396" t="s">
        <v>1085</v>
      </c>
      <c r="CQ39" s="396" t="s">
        <v>1085</v>
      </c>
      <c r="CR39" s="1262" t="s">
        <v>1085</v>
      </c>
      <c r="CS39" s="1266" t="s">
        <v>1085</v>
      </c>
      <c r="CT39" s="396" t="s">
        <v>1085</v>
      </c>
      <c r="CU39" s="396" t="s">
        <v>1085</v>
      </c>
      <c r="CV39" s="1262" t="s">
        <v>1085</v>
      </c>
      <c r="CW39" s="1266" t="s">
        <v>1085</v>
      </c>
      <c r="CX39" s="396" t="s">
        <v>1085</v>
      </c>
      <c r="CY39" s="396" t="s">
        <v>1085</v>
      </c>
      <c r="CZ39" s="403" t="s">
        <v>1085</v>
      </c>
      <c r="DA39" s="401" t="s">
        <v>1085</v>
      </c>
      <c r="DB39" s="397"/>
      <c r="DC39" s="1266" t="s">
        <v>1085</v>
      </c>
      <c r="DD39" s="396" t="s">
        <v>1085</v>
      </c>
      <c r="DE39" s="396" t="s">
        <v>1085</v>
      </c>
      <c r="DF39" s="1262" t="s">
        <v>1085</v>
      </c>
      <c r="DG39" s="1266" t="s">
        <v>1085</v>
      </c>
      <c r="DH39" s="396" t="s">
        <v>1085</v>
      </c>
      <c r="DI39" s="396" t="s">
        <v>1085</v>
      </c>
      <c r="DJ39" s="1262" t="s">
        <v>1085</v>
      </c>
      <c r="DK39" s="1266" t="s">
        <v>1085</v>
      </c>
      <c r="DL39" s="396" t="s">
        <v>1085</v>
      </c>
      <c r="DM39" s="396" t="s">
        <v>1085</v>
      </c>
      <c r="DN39" s="1262" t="s">
        <v>1085</v>
      </c>
      <c r="DO39" s="1266" t="s">
        <v>1085</v>
      </c>
      <c r="DP39" s="396" t="s">
        <v>1085</v>
      </c>
      <c r="DQ39" s="396" t="s">
        <v>1085</v>
      </c>
      <c r="DR39" s="403" t="s">
        <v>1085</v>
      </c>
      <c r="DS39" s="401" t="s">
        <v>1085</v>
      </c>
      <c r="DT39" s="397"/>
      <c r="DU39" s="1266" t="s">
        <v>1085</v>
      </c>
      <c r="DV39" s="396" t="s">
        <v>1085</v>
      </c>
      <c r="DW39" s="396" t="s">
        <v>1085</v>
      </c>
      <c r="DX39" s="1262" t="s">
        <v>1085</v>
      </c>
      <c r="DY39" s="1266" t="s">
        <v>1085</v>
      </c>
      <c r="DZ39" s="396" t="s">
        <v>1085</v>
      </c>
      <c r="EA39" s="396" t="s">
        <v>1085</v>
      </c>
      <c r="EB39" s="1262" t="s">
        <v>1085</v>
      </c>
      <c r="EC39" s="1266" t="s">
        <v>1085</v>
      </c>
      <c r="ED39" s="396" t="s">
        <v>1085</v>
      </c>
      <c r="EE39" s="396" t="s">
        <v>1085</v>
      </c>
      <c r="EF39" s="1262" t="s">
        <v>1085</v>
      </c>
      <c r="EG39" s="1266" t="s">
        <v>1085</v>
      </c>
      <c r="EH39" s="396" t="s">
        <v>1085</v>
      </c>
      <c r="EI39" s="396" t="s">
        <v>1085</v>
      </c>
      <c r="EJ39" s="403" t="s">
        <v>1085</v>
      </c>
      <c r="EK39" s="395"/>
      <c r="EL39" s="396"/>
      <c r="EM39" s="396"/>
      <c r="EN39" s="396"/>
      <c r="EO39" s="396"/>
      <c r="EP39" s="396"/>
      <c r="EQ39" s="396"/>
      <c r="ER39" s="396"/>
      <c r="ES39" s="395"/>
      <c r="ET39" s="396"/>
      <c r="EU39" s="396"/>
      <c r="EV39" s="397"/>
      <c r="EW39" s="396"/>
      <c r="EX39" s="396"/>
      <c r="EY39" s="396"/>
      <c r="EZ39" s="396"/>
      <c r="FA39" s="395"/>
      <c r="FB39" s="395"/>
      <c r="FC39" s="396"/>
      <c r="FD39" s="396"/>
      <c r="FE39" s="398"/>
      <c r="FF39" s="255"/>
      <c r="FG39" s="399"/>
      <c r="FH39" s="399"/>
      <c r="FI39" s="399"/>
      <c r="FJ39" s="399"/>
      <c r="FK39" s="399"/>
      <c r="FL39" s="1129"/>
      <c r="FM39" s="680"/>
      <c r="FN39" s="1129"/>
      <c r="FO39" s="680"/>
      <c r="FP39" s="1129"/>
      <c r="FQ39" s="680"/>
      <c r="FR39" s="399"/>
      <c r="FS39" s="399"/>
      <c r="FT39" s="399"/>
      <c r="FU39" s="399"/>
      <c r="FV39" s="399"/>
    </row>
    <row r="40" spans="1:178" ht="15" customHeight="1">
      <c r="A40" s="400">
        <f t="shared" si="0"/>
        <v>13</v>
      </c>
      <c r="B40" s="2339"/>
      <c r="C40" s="2339"/>
      <c r="D40" s="2340"/>
      <c r="E40" s="2341"/>
      <c r="F40" s="2340"/>
      <c r="G40" s="2340"/>
      <c r="H40" s="2342"/>
      <c r="I40" s="2343"/>
      <c r="J40" s="2340"/>
      <c r="K40" s="401" t="s">
        <v>1085</v>
      </c>
      <c r="L40" s="2340"/>
      <c r="M40" s="2340"/>
      <c r="N40" s="2340"/>
      <c r="O40" s="988" t="s">
        <v>1085</v>
      </c>
      <c r="P40" s="402" t="s">
        <v>1085</v>
      </c>
      <c r="Q40" s="396" t="s">
        <v>1085</v>
      </c>
      <c r="R40" s="396" t="s">
        <v>1085</v>
      </c>
      <c r="S40" s="396" t="s">
        <v>1085</v>
      </c>
      <c r="T40" s="405" t="s">
        <v>1085</v>
      </c>
      <c r="U40" s="402" t="s">
        <v>1085</v>
      </c>
      <c r="V40" s="396" t="s">
        <v>1085</v>
      </c>
      <c r="W40" s="405" t="s">
        <v>1085</v>
      </c>
      <c r="X40" s="2343"/>
      <c r="Y40" s="2340"/>
      <c r="Z40" s="401" t="s">
        <v>1085</v>
      </c>
      <c r="AA40" s="396" t="s">
        <v>1085</v>
      </c>
      <c r="AB40" s="396" t="s">
        <v>1085</v>
      </c>
      <c r="AC40" s="396" t="s">
        <v>1085</v>
      </c>
      <c r="AD40" s="2340"/>
      <c r="AE40" s="2340"/>
      <c r="AF40" s="2340"/>
      <c r="AG40" s="402" t="s">
        <v>1085</v>
      </c>
      <c r="AH40" s="2101"/>
      <c r="AI40" s="2102"/>
      <c r="AJ40" s="2344"/>
      <c r="AK40" s="401" t="s">
        <v>1085</v>
      </c>
      <c r="AL40" s="398"/>
      <c r="AM40" s="401" t="s">
        <v>1085</v>
      </c>
      <c r="AN40" s="398"/>
      <c r="AO40" s="990"/>
      <c r="AP40" s="396" t="s">
        <v>1085</v>
      </c>
      <c r="AQ40" s="396" t="s">
        <v>1085</v>
      </c>
      <c r="AR40" s="396" t="s">
        <v>1085</v>
      </c>
      <c r="AS40" s="396" t="s">
        <v>1085</v>
      </c>
      <c r="AT40" s="405"/>
      <c r="AU40" s="402" t="s">
        <v>1085</v>
      </c>
      <c r="AV40" s="396" t="s">
        <v>1085</v>
      </c>
      <c r="AW40" s="397" t="s">
        <v>1085</v>
      </c>
      <c r="AX40" s="401"/>
      <c r="AY40" s="396"/>
      <c r="AZ40" s="1130"/>
      <c r="BA40" s="1131"/>
      <c r="BB40" s="401"/>
      <c r="BC40" s="396"/>
      <c r="BD40" s="398"/>
      <c r="BE40" s="396" t="s">
        <v>1085</v>
      </c>
      <c r="BF40" s="396" t="s">
        <v>1085</v>
      </c>
      <c r="BG40" s="405" t="s">
        <v>1085</v>
      </c>
      <c r="BH40" s="402"/>
      <c r="BI40" s="398"/>
      <c r="BJ40" s="401" t="s">
        <v>1085</v>
      </c>
      <c r="BK40" s="396" t="s">
        <v>1085</v>
      </c>
      <c r="BL40" s="2340"/>
      <c r="BM40" s="2345"/>
      <c r="BN40" s="2345"/>
      <c r="BO40" s="2345"/>
      <c r="BP40" s="2345"/>
      <c r="BQ40" s="2346"/>
      <c r="BR40" s="401" t="s">
        <v>1085</v>
      </c>
      <c r="BS40" s="396" t="s">
        <v>1085</v>
      </c>
      <c r="BT40" s="396" t="s">
        <v>1085</v>
      </c>
      <c r="BU40" s="405" t="s">
        <v>1085</v>
      </c>
      <c r="BV40" s="402" t="s">
        <v>1085</v>
      </c>
      <c r="BW40" s="396" t="s">
        <v>1085</v>
      </c>
      <c r="BX40" s="396" t="s">
        <v>1085</v>
      </c>
      <c r="BY40" s="405" t="s">
        <v>1085</v>
      </c>
      <c r="BZ40" s="402" t="s">
        <v>1085</v>
      </c>
      <c r="CA40" s="396" t="s">
        <v>1085</v>
      </c>
      <c r="CB40" s="396" t="s">
        <v>1085</v>
      </c>
      <c r="CC40" s="403" t="s">
        <v>1085</v>
      </c>
      <c r="CD40" s="987"/>
      <c r="CE40" s="394"/>
      <c r="CF40" s="394"/>
      <c r="CG40" s="394"/>
      <c r="CH40" s="394"/>
      <c r="CI40" s="394"/>
      <c r="CJ40" s="404"/>
      <c r="CK40" s="395" t="s">
        <v>1085</v>
      </c>
      <c r="CL40" s="398"/>
      <c r="CM40" s="401" t="s">
        <v>1085</v>
      </c>
      <c r="CN40" s="397"/>
      <c r="CO40" s="1266" t="s">
        <v>1085</v>
      </c>
      <c r="CP40" s="396" t="s">
        <v>1085</v>
      </c>
      <c r="CQ40" s="396" t="s">
        <v>1085</v>
      </c>
      <c r="CR40" s="1262" t="s">
        <v>1085</v>
      </c>
      <c r="CS40" s="1266" t="s">
        <v>1085</v>
      </c>
      <c r="CT40" s="396" t="s">
        <v>1085</v>
      </c>
      <c r="CU40" s="396" t="s">
        <v>1085</v>
      </c>
      <c r="CV40" s="1262" t="s">
        <v>1085</v>
      </c>
      <c r="CW40" s="1266" t="s">
        <v>1085</v>
      </c>
      <c r="CX40" s="396" t="s">
        <v>1085</v>
      </c>
      <c r="CY40" s="396" t="s">
        <v>1085</v>
      </c>
      <c r="CZ40" s="403" t="s">
        <v>1085</v>
      </c>
      <c r="DA40" s="401" t="s">
        <v>1085</v>
      </c>
      <c r="DB40" s="397"/>
      <c r="DC40" s="1266" t="s">
        <v>1085</v>
      </c>
      <c r="DD40" s="396" t="s">
        <v>1085</v>
      </c>
      <c r="DE40" s="396" t="s">
        <v>1085</v>
      </c>
      <c r="DF40" s="1262" t="s">
        <v>1085</v>
      </c>
      <c r="DG40" s="1266" t="s">
        <v>1085</v>
      </c>
      <c r="DH40" s="396" t="s">
        <v>1085</v>
      </c>
      <c r="DI40" s="396" t="s">
        <v>1085</v>
      </c>
      <c r="DJ40" s="1262" t="s">
        <v>1085</v>
      </c>
      <c r="DK40" s="1266" t="s">
        <v>1085</v>
      </c>
      <c r="DL40" s="396" t="s">
        <v>1085</v>
      </c>
      <c r="DM40" s="396" t="s">
        <v>1085</v>
      </c>
      <c r="DN40" s="1262" t="s">
        <v>1085</v>
      </c>
      <c r="DO40" s="1266" t="s">
        <v>1085</v>
      </c>
      <c r="DP40" s="396" t="s">
        <v>1085</v>
      </c>
      <c r="DQ40" s="396" t="s">
        <v>1085</v>
      </c>
      <c r="DR40" s="403" t="s">
        <v>1085</v>
      </c>
      <c r="DS40" s="401" t="s">
        <v>1085</v>
      </c>
      <c r="DT40" s="397"/>
      <c r="DU40" s="1266" t="s">
        <v>1085</v>
      </c>
      <c r="DV40" s="396" t="s">
        <v>1085</v>
      </c>
      <c r="DW40" s="396" t="s">
        <v>1085</v>
      </c>
      <c r="DX40" s="1262" t="s">
        <v>1085</v>
      </c>
      <c r="DY40" s="1266" t="s">
        <v>1085</v>
      </c>
      <c r="DZ40" s="396" t="s">
        <v>1085</v>
      </c>
      <c r="EA40" s="396" t="s">
        <v>1085</v>
      </c>
      <c r="EB40" s="1262" t="s">
        <v>1085</v>
      </c>
      <c r="EC40" s="1266" t="s">
        <v>1085</v>
      </c>
      <c r="ED40" s="396" t="s">
        <v>1085</v>
      </c>
      <c r="EE40" s="396" t="s">
        <v>1085</v>
      </c>
      <c r="EF40" s="1262" t="s">
        <v>1085</v>
      </c>
      <c r="EG40" s="1266" t="s">
        <v>1085</v>
      </c>
      <c r="EH40" s="396" t="s">
        <v>1085</v>
      </c>
      <c r="EI40" s="396" t="s">
        <v>1085</v>
      </c>
      <c r="EJ40" s="403" t="s">
        <v>1085</v>
      </c>
      <c r="EK40" s="395"/>
      <c r="EL40" s="396"/>
      <c r="EM40" s="396"/>
      <c r="EN40" s="396"/>
      <c r="EO40" s="396"/>
      <c r="EP40" s="396"/>
      <c r="EQ40" s="396"/>
      <c r="ER40" s="396"/>
      <c r="ES40" s="395"/>
      <c r="ET40" s="396"/>
      <c r="EU40" s="396"/>
      <c r="EV40" s="397"/>
      <c r="EW40" s="396"/>
      <c r="EX40" s="396"/>
      <c r="EY40" s="396"/>
      <c r="EZ40" s="396"/>
      <c r="FA40" s="395"/>
      <c r="FB40" s="395"/>
      <c r="FC40" s="396"/>
      <c r="FD40" s="396"/>
      <c r="FE40" s="398"/>
      <c r="FF40" s="255"/>
      <c r="FG40" s="399"/>
      <c r="FH40" s="399"/>
      <c r="FI40" s="399"/>
      <c r="FJ40" s="399"/>
      <c r="FK40" s="399"/>
      <c r="FL40" s="1129"/>
      <c r="FM40" s="680"/>
      <c r="FN40" s="1129"/>
      <c r="FO40" s="680"/>
      <c r="FP40" s="1129"/>
      <c r="FQ40" s="680"/>
      <c r="FR40" s="399"/>
      <c r="FS40" s="399"/>
      <c r="FT40" s="399"/>
      <c r="FU40" s="399"/>
      <c r="FV40" s="399"/>
    </row>
    <row r="41" spans="1:178" ht="15" customHeight="1">
      <c r="A41" s="400">
        <f t="shared" si="0"/>
        <v>14</v>
      </c>
      <c r="B41" s="2339"/>
      <c r="C41" s="2339"/>
      <c r="D41" s="2340"/>
      <c r="E41" s="2341"/>
      <c r="F41" s="2340"/>
      <c r="G41" s="2340"/>
      <c r="H41" s="2342"/>
      <c r="I41" s="2343"/>
      <c r="J41" s="2340"/>
      <c r="K41" s="401" t="s">
        <v>1085</v>
      </c>
      <c r="L41" s="2340"/>
      <c r="M41" s="2340"/>
      <c r="N41" s="2340"/>
      <c r="O41" s="988" t="s">
        <v>1085</v>
      </c>
      <c r="P41" s="402" t="s">
        <v>1085</v>
      </c>
      <c r="Q41" s="396" t="s">
        <v>1085</v>
      </c>
      <c r="R41" s="396" t="s">
        <v>1085</v>
      </c>
      <c r="S41" s="396" t="s">
        <v>1085</v>
      </c>
      <c r="T41" s="405" t="s">
        <v>1085</v>
      </c>
      <c r="U41" s="402" t="s">
        <v>1085</v>
      </c>
      <c r="V41" s="396" t="s">
        <v>1085</v>
      </c>
      <c r="W41" s="405" t="s">
        <v>1085</v>
      </c>
      <c r="X41" s="2343"/>
      <c r="Y41" s="2340"/>
      <c r="Z41" s="401" t="s">
        <v>1085</v>
      </c>
      <c r="AA41" s="396" t="s">
        <v>1085</v>
      </c>
      <c r="AB41" s="396" t="s">
        <v>1085</v>
      </c>
      <c r="AC41" s="396" t="s">
        <v>1085</v>
      </c>
      <c r="AD41" s="2340"/>
      <c r="AE41" s="2340"/>
      <c r="AF41" s="2340"/>
      <c r="AG41" s="402" t="s">
        <v>1085</v>
      </c>
      <c r="AH41" s="2101"/>
      <c r="AI41" s="2102"/>
      <c r="AJ41" s="2344"/>
      <c r="AK41" s="401" t="s">
        <v>1085</v>
      </c>
      <c r="AL41" s="398"/>
      <c r="AM41" s="401" t="s">
        <v>1085</v>
      </c>
      <c r="AN41" s="398"/>
      <c r="AO41" s="990"/>
      <c r="AP41" s="396" t="s">
        <v>1085</v>
      </c>
      <c r="AQ41" s="396" t="s">
        <v>1085</v>
      </c>
      <c r="AR41" s="396" t="s">
        <v>1085</v>
      </c>
      <c r="AS41" s="396" t="s">
        <v>1085</v>
      </c>
      <c r="AT41" s="405"/>
      <c r="AU41" s="402" t="s">
        <v>1085</v>
      </c>
      <c r="AV41" s="396" t="s">
        <v>1085</v>
      </c>
      <c r="AW41" s="397" t="s">
        <v>1085</v>
      </c>
      <c r="AX41" s="401"/>
      <c r="AY41" s="396"/>
      <c r="AZ41" s="1130"/>
      <c r="BA41" s="1131"/>
      <c r="BB41" s="401"/>
      <c r="BC41" s="396"/>
      <c r="BD41" s="398"/>
      <c r="BE41" s="396" t="s">
        <v>1085</v>
      </c>
      <c r="BF41" s="396" t="s">
        <v>1085</v>
      </c>
      <c r="BG41" s="405" t="s">
        <v>1085</v>
      </c>
      <c r="BH41" s="402"/>
      <c r="BI41" s="398"/>
      <c r="BJ41" s="401" t="s">
        <v>1085</v>
      </c>
      <c r="BK41" s="396" t="s">
        <v>1085</v>
      </c>
      <c r="BL41" s="2340"/>
      <c r="BM41" s="2345"/>
      <c r="BN41" s="2345"/>
      <c r="BO41" s="2345"/>
      <c r="BP41" s="2345"/>
      <c r="BQ41" s="2346"/>
      <c r="BR41" s="401" t="s">
        <v>1085</v>
      </c>
      <c r="BS41" s="396" t="s">
        <v>1085</v>
      </c>
      <c r="BT41" s="396" t="s">
        <v>1085</v>
      </c>
      <c r="BU41" s="405" t="s">
        <v>1085</v>
      </c>
      <c r="BV41" s="402" t="s">
        <v>1085</v>
      </c>
      <c r="BW41" s="396" t="s">
        <v>1085</v>
      </c>
      <c r="BX41" s="396" t="s">
        <v>1085</v>
      </c>
      <c r="BY41" s="405" t="s">
        <v>1085</v>
      </c>
      <c r="BZ41" s="402" t="s">
        <v>1085</v>
      </c>
      <c r="CA41" s="396" t="s">
        <v>1085</v>
      </c>
      <c r="CB41" s="396" t="s">
        <v>1085</v>
      </c>
      <c r="CC41" s="403" t="s">
        <v>1085</v>
      </c>
      <c r="CD41" s="987"/>
      <c r="CE41" s="394"/>
      <c r="CF41" s="394"/>
      <c r="CG41" s="394"/>
      <c r="CH41" s="394"/>
      <c r="CI41" s="394"/>
      <c r="CJ41" s="404"/>
      <c r="CK41" s="395" t="s">
        <v>1085</v>
      </c>
      <c r="CL41" s="398"/>
      <c r="CM41" s="401" t="s">
        <v>1085</v>
      </c>
      <c r="CN41" s="397"/>
      <c r="CO41" s="1266" t="s">
        <v>1085</v>
      </c>
      <c r="CP41" s="396" t="s">
        <v>1085</v>
      </c>
      <c r="CQ41" s="396" t="s">
        <v>1085</v>
      </c>
      <c r="CR41" s="1262" t="s">
        <v>1085</v>
      </c>
      <c r="CS41" s="1266" t="s">
        <v>1085</v>
      </c>
      <c r="CT41" s="396" t="s">
        <v>1085</v>
      </c>
      <c r="CU41" s="396" t="s">
        <v>1085</v>
      </c>
      <c r="CV41" s="1262" t="s">
        <v>1085</v>
      </c>
      <c r="CW41" s="1266" t="s">
        <v>1085</v>
      </c>
      <c r="CX41" s="396" t="s">
        <v>1085</v>
      </c>
      <c r="CY41" s="396" t="s">
        <v>1085</v>
      </c>
      <c r="CZ41" s="403" t="s">
        <v>1085</v>
      </c>
      <c r="DA41" s="401" t="s">
        <v>1085</v>
      </c>
      <c r="DB41" s="397"/>
      <c r="DC41" s="1266" t="s">
        <v>1085</v>
      </c>
      <c r="DD41" s="396" t="s">
        <v>1085</v>
      </c>
      <c r="DE41" s="396" t="s">
        <v>1085</v>
      </c>
      <c r="DF41" s="1262" t="s">
        <v>1085</v>
      </c>
      <c r="DG41" s="1266" t="s">
        <v>1085</v>
      </c>
      <c r="DH41" s="396" t="s">
        <v>1085</v>
      </c>
      <c r="DI41" s="396" t="s">
        <v>1085</v>
      </c>
      <c r="DJ41" s="1262" t="s">
        <v>1085</v>
      </c>
      <c r="DK41" s="1266" t="s">
        <v>1085</v>
      </c>
      <c r="DL41" s="396" t="s">
        <v>1085</v>
      </c>
      <c r="DM41" s="396" t="s">
        <v>1085</v>
      </c>
      <c r="DN41" s="1262" t="s">
        <v>1085</v>
      </c>
      <c r="DO41" s="1266" t="s">
        <v>1085</v>
      </c>
      <c r="DP41" s="396" t="s">
        <v>1085</v>
      </c>
      <c r="DQ41" s="396" t="s">
        <v>1085</v>
      </c>
      <c r="DR41" s="403" t="s">
        <v>1085</v>
      </c>
      <c r="DS41" s="401" t="s">
        <v>1085</v>
      </c>
      <c r="DT41" s="397"/>
      <c r="DU41" s="1266" t="s">
        <v>1085</v>
      </c>
      <c r="DV41" s="396" t="s">
        <v>1085</v>
      </c>
      <c r="DW41" s="396" t="s">
        <v>1085</v>
      </c>
      <c r="DX41" s="1262" t="s">
        <v>1085</v>
      </c>
      <c r="DY41" s="1266" t="s">
        <v>1085</v>
      </c>
      <c r="DZ41" s="396" t="s">
        <v>1085</v>
      </c>
      <c r="EA41" s="396" t="s">
        <v>1085</v>
      </c>
      <c r="EB41" s="1262" t="s">
        <v>1085</v>
      </c>
      <c r="EC41" s="1266" t="s">
        <v>1085</v>
      </c>
      <c r="ED41" s="396" t="s">
        <v>1085</v>
      </c>
      <c r="EE41" s="396" t="s">
        <v>1085</v>
      </c>
      <c r="EF41" s="1262" t="s">
        <v>1085</v>
      </c>
      <c r="EG41" s="1266" t="s">
        <v>1085</v>
      </c>
      <c r="EH41" s="396" t="s">
        <v>1085</v>
      </c>
      <c r="EI41" s="396" t="s">
        <v>1085</v>
      </c>
      <c r="EJ41" s="403" t="s">
        <v>1085</v>
      </c>
      <c r="EK41" s="395"/>
      <c r="EL41" s="396"/>
      <c r="EM41" s="396"/>
      <c r="EN41" s="396"/>
      <c r="EO41" s="396"/>
      <c r="EP41" s="396"/>
      <c r="EQ41" s="396"/>
      <c r="ER41" s="396"/>
      <c r="ES41" s="395"/>
      <c r="ET41" s="396"/>
      <c r="EU41" s="396"/>
      <c r="EV41" s="397"/>
      <c r="EW41" s="396"/>
      <c r="EX41" s="396"/>
      <c r="EY41" s="396"/>
      <c r="EZ41" s="396"/>
      <c r="FA41" s="395"/>
      <c r="FB41" s="395"/>
      <c r="FC41" s="396"/>
      <c r="FD41" s="396"/>
      <c r="FE41" s="398"/>
      <c r="FF41" s="255"/>
      <c r="FG41" s="399"/>
      <c r="FH41" s="399"/>
      <c r="FI41" s="399"/>
      <c r="FJ41" s="399"/>
      <c r="FK41" s="399"/>
      <c r="FL41" s="1129"/>
      <c r="FM41" s="680"/>
      <c r="FN41" s="1129"/>
      <c r="FO41" s="680"/>
      <c r="FP41" s="1129"/>
      <c r="FQ41" s="680"/>
      <c r="FR41" s="399"/>
      <c r="FS41" s="399"/>
      <c r="FT41" s="399"/>
      <c r="FU41" s="399"/>
      <c r="FV41" s="399"/>
    </row>
    <row r="42" spans="1:178" ht="15" customHeight="1">
      <c r="A42" s="400">
        <f t="shared" si="0"/>
        <v>15</v>
      </c>
      <c r="B42" s="2339"/>
      <c r="C42" s="2339"/>
      <c r="D42" s="2340"/>
      <c r="E42" s="2341"/>
      <c r="F42" s="2340"/>
      <c r="G42" s="2340"/>
      <c r="H42" s="2342"/>
      <c r="I42" s="2343"/>
      <c r="J42" s="2340"/>
      <c r="K42" s="401" t="s">
        <v>1085</v>
      </c>
      <c r="L42" s="2340"/>
      <c r="M42" s="2340"/>
      <c r="N42" s="2340"/>
      <c r="O42" s="988" t="s">
        <v>1085</v>
      </c>
      <c r="P42" s="402" t="s">
        <v>1085</v>
      </c>
      <c r="Q42" s="396" t="s">
        <v>1085</v>
      </c>
      <c r="R42" s="396" t="s">
        <v>1085</v>
      </c>
      <c r="S42" s="396" t="s">
        <v>1085</v>
      </c>
      <c r="T42" s="405" t="s">
        <v>1085</v>
      </c>
      <c r="U42" s="402" t="s">
        <v>1085</v>
      </c>
      <c r="V42" s="396" t="s">
        <v>1085</v>
      </c>
      <c r="W42" s="405" t="s">
        <v>1085</v>
      </c>
      <c r="X42" s="2343"/>
      <c r="Y42" s="2340"/>
      <c r="Z42" s="401" t="s">
        <v>1085</v>
      </c>
      <c r="AA42" s="396" t="s">
        <v>1085</v>
      </c>
      <c r="AB42" s="396" t="s">
        <v>1085</v>
      </c>
      <c r="AC42" s="396" t="s">
        <v>1085</v>
      </c>
      <c r="AD42" s="2340"/>
      <c r="AE42" s="2340"/>
      <c r="AF42" s="2340"/>
      <c r="AG42" s="402" t="s">
        <v>1085</v>
      </c>
      <c r="AH42" s="2101"/>
      <c r="AI42" s="2102"/>
      <c r="AJ42" s="2344"/>
      <c r="AK42" s="401" t="s">
        <v>1085</v>
      </c>
      <c r="AL42" s="398"/>
      <c r="AM42" s="401" t="s">
        <v>1085</v>
      </c>
      <c r="AN42" s="398"/>
      <c r="AO42" s="990"/>
      <c r="AP42" s="396" t="s">
        <v>1085</v>
      </c>
      <c r="AQ42" s="396" t="s">
        <v>1085</v>
      </c>
      <c r="AR42" s="396" t="s">
        <v>1085</v>
      </c>
      <c r="AS42" s="396" t="s">
        <v>1085</v>
      </c>
      <c r="AT42" s="405"/>
      <c r="AU42" s="402" t="s">
        <v>1085</v>
      </c>
      <c r="AV42" s="396" t="s">
        <v>1085</v>
      </c>
      <c r="AW42" s="397" t="s">
        <v>1085</v>
      </c>
      <c r="AX42" s="401"/>
      <c r="AY42" s="396"/>
      <c r="AZ42" s="1130"/>
      <c r="BA42" s="1131"/>
      <c r="BB42" s="401"/>
      <c r="BC42" s="396"/>
      <c r="BD42" s="398"/>
      <c r="BE42" s="396" t="s">
        <v>1085</v>
      </c>
      <c r="BF42" s="396" t="s">
        <v>1085</v>
      </c>
      <c r="BG42" s="405" t="s">
        <v>1085</v>
      </c>
      <c r="BH42" s="402"/>
      <c r="BI42" s="398"/>
      <c r="BJ42" s="401" t="s">
        <v>1085</v>
      </c>
      <c r="BK42" s="396" t="s">
        <v>1085</v>
      </c>
      <c r="BL42" s="2340"/>
      <c r="BM42" s="2345"/>
      <c r="BN42" s="2345"/>
      <c r="BO42" s="2345"/>
      <c r="BP42" s="2345"/>
      <c r="BQ42" s="2346"/>
      <c r="BR42" s="401" t="s">
        <v>1085</v>
      </c>
      <c r="BS42" s="396" t="s">
        <v>1085</v>
      </c>
      <c r="BT42" s="396" t="s">
        <v>1085</v>
      </c>
      <c r="BU42" s="405" t="s">
        <v>1085</v>
      </c>
      <c r="BV42" s="402" t="s">
        <v>1085</v>
      </c>
      <c r="BW42" s="396" t="s">
        <v>1085</v>
      </c>
      <c r="BX42" s="396" t="s">
        <v>1085</v>
      </c>
      <c r="BY42" s="405" t="s">
        <v>1085</v>
      </c>
      <c r="BZ42" s="402" t="s">
        <v>1085</v>
      </c>
      <c r="CA42" s="396" t="s">
        <v>1085</v>
      </c>
      <c r="CB42" s="396" t="s">
        <v>1085</v>
      </c>
      <c r="CC42" s="403" t="s">
        <v>1085</v>
      </c>
      <c r="CD42" s="987"/>
      <c r="CE42" s="407"/>
      <c r="CF42" s="394"/>
      <c r="CG42" s="394"/>
      <c r="CH42" s="394"/>
      <c r="CI42" s="394"/>
      <c r="CJ42" s="404"/>
      <c r="CK42" s="395" t="s">
        <v>1085</v>
      </c>
      <c r="CL42" s="398"/>
      <c r="CM42" s="401" t="s">
        <v>1085</v>
      </c>
      <c r="CN42" s="397"/>
      <c r="CO42" s="1266" t="s">
        <v>1085</v>
      </c>
      <c r="CP42" s="396" t="s">
        <v>1085</v>
      </c>
      <c r="CQ42" s="396" t="s">
        <v>1085</v>
      </c>
      <c r="CR42" s="1262" t="s">
        <v>1085</v>
      </c>
      <c r="CS42" s="1266" t="s">
        <v>1085</v>
      </c>
      <c r="CT42" s="396" t="s">
        <v>1085</v>
      </c>
      <c r="CU42" s="396" t="s">
        <v>1085</v>
      </c>
      <c r="CV42" s="1262" t="s">
        <v>1085</v>
      </c>
      <c r="CW42" s="1266" t="s">
        <v>1085</v>
      </c>
      <c r="CX42" s="396" t="s">
        <v>1085</v>
      </c>
      <c r="CY42" s="396" t="s">
        <v>1085</v>
      </c>
      <c r="CZ42" s="403" t="s">
        <v>1085</v>
      </c>
      <c r="DA42" s="401" t="s">
        <v>1085</v>
      </c>
      <c r="DB42" s="397"/>
      <c r="DC42" s="1266" t="s">
        <v>1085</v>
      </c>
      <c r="DD42" s="396" t="s">
        <v>1085</v>
      </c>
      <c r="DE42" s="396" t="s">
        <v>1085</v>
      </c>
      <c r="DF42" s="1262" t="s">
        <v>1085</v>
      </c>
      <c r="DG42" s="1266" t="s">
        <v>1085</v>
      </c>
      <c r="DH42" s="396" t="s">
        <v>1085</v>
      </c>
      <c r="DI42" s="396" t="s">
        <v>1085</v>
      </c>
      <c r="DJ42" s="1262" t="s">
        <v>1085</v>
      </c>
      <c r="DK42" s="1266" t="s">
        <v>1085</v>
      </c>
      <c r="DL42" s="396" t="s">
        <v>1085</v>
      </c>
      <c r="DM42" s="396" t="s">
        <v>1085</v>
      </c>
      <c r="DN42" s="1262" t="s">
        <v>1085</v>
      </c>
      <c r="DO42" s="1266" t="s">
        <v>1085</v>
      </c>
      <c r="DP42" s="396" t="s">
        <v>1085</v>
      </c>
      <c r="DQ42" s="396" t="s">
        <v>1085</v>
      </c>
      <c r="DR42" s="403" t="s">
        <v>1085</v>
      </c>
      <c r="DS42" s="401" t="s">
        <v>1085</v>
      </c>
      <c r="DT42" s="397"/>
      <c r="DU42" s="1266" t="s">
        <v>1085</v>
      </c>
      <c r="DV42" s="396" t="s">
        <v>1085</v>
      </c>
      <c r="DW42" s="396" t="s">
        <v>1085</v>
      </c>
      <c r="DX42" s="1262" t="s">
        <v>1085</v>
      </c>
      <c r="DY42" s="1266" t="s">
        <v>1085</v>
      </c>
      <c r="DZ42" s="396" t="s">
        <v>1085</v>
      </c>
      <c r="EA42" s="396" t="s">
        <v>1085</v>
      </c>
      <c r="EB42" s="1262" t="s">
        <v>1085</v>
      </c>
      <c r="EC42" s="1266" t="s">
        <v>1085</v>
      </c>
      <c r="ED42" s="396" t="s">
        <v>1085</v>
      </c>
      <c r="EE42" s="396" t="s">
        <v>1085</v>
      </c>
      <c r="EF42" s="1262" t="s">
        <v>1085</v>
      </c>
      <c r="EG42" s="1266" t="s">
        <v>1085</v>
      </c>
      <c r="EH42" s="396" t="s">
        <v>1085</v>
      </c>
      <c r="EI42" s="396" t="s">
        <v>1085</v>
      </c>
      <c r="EJ42" s="403" t="s">
        <v>1085</v>
      </c>
      <c r="EK42" s="395"/>
      <c r="EL42" s="396"/>
      <c r="EM42" s="396"/>
      <c r="EN42" s="396"/>
      <c r="EO42" s="396"/>
      <c r="EP42" s="396"/>
      <c r="EQ42" s="396"/>
      <c r="ER42" s="396"/>
      <c r="ES42" s="395"/>
      <c r="ET42" s="396"/>
      <c r="EU42" s="396"/>
      <c r="EV42" s="397"/>
      <c r="EW42" s="396"/>
      <c r="EX42" s="396"/>
      <c r="EY42" s="396"/>
      <c r="EZ42" s="396"/>
      <c r="FA42" s="395"/>
      <c r="FB42" s="395"/>
      <c r="FC42" s="396"/>
      <c r="FD42" s="396"/>
      <c r="FE42" s="398"/>
      <c r="FF42" s="255"/>
      <c r="FG42" s="399"/>
      <c r="FH42" s="399"/>
      <c r="FI42" s="399"/>
      <c r="FJ42" s="399"/>
      <c r="FK42" s="399"/>
      <c r="FL42" s="1129"/>
      <c r="FM42" s="680"/>
      <c r="FN42" s="1129"/>
      <c r="FO42" s="680"/>
      <c r="FP42" s="1129"/>
      <c r="FQ42" s="680"/>
      <c r="FR42" s="399"/>
      <c r="FS42" s="399"/>
      <c r="FT42" s="399"/>
      <c r="FU42" s="399"/>
      <c r="FV42" s="399"/>
    </row>
    <row r="43" spans="1:178" ht="15" customHeight="1">
      <c r="A43" s="400">
        <f t="shared" si="0"/>
        <v>16</v>
      </c>
      <c r="B43" s="2339"/>
      <c r="C43" s="2339"/>
      <c r="D43" s="2340"/>
      <c r="E43" s="2341"/>
      <c r="F43" s="2340"/>
      <c r="G43" s="2340"/>
      <c r="H43" s="2342"/>
      <c r="I43" s="2343"/>
      <c r="J43" s="2340"/>
      <c r="K43" s="401" t="s">
        <v>1085</v>
      </c>
      <c r="L43" s="2340"/>
      <c r="M43" s="2340"/>
      <c r="N43" s="2340"/>
      <c r="O43" s="988" t="s">
        <v>1085</v>
      </c>
      <c r="P43" s="402" t="s">
        <v>1085</v>
      </c>
      <c r="Q43" s="396" t="s">
        <v>1085</v>
      </c>
      <c r="R43" s="396" t="s">
        <v>1085</v>
      </c>
      <c r="S43" s="396" t="s">
        <v>1085</v>
      </c>
      <c r="T43" s="405" t="s">
        <v>1085</v>
      </c>
      <c r="U43" s="402" t="s">
        <v>1085</v>
      </c>
      <c r="V43" s="396" t="s">
        <v>1085</v>
      </c>
      <c r="W43" s="405" t="s">
        <v>1085</v>
      </c>
      <c r="X43" s="2343"/>
      <c r="Y43" s="2340"/>
      <c r="Z43" s="401" t="s">
        <v>1085</v>
      </c>
      <c r="AA43" s="396" t="s">
        <v>1085</v>
      </c>
      <c r="AB43" s="396" t="s">
        <v>1085</v>
      </c>
      <c r="AC43" s="396" t="s">
        <v>1085</v>
      </c>
      <c r="AD43" s="2340"/>
      <c r="AE43" s="2340"/>
      <c r="AF43" s="2340"/>
      <c r="AG43" s="402" t="s">
        <v>1085</v>
      </c>
      <c r="AH43" s="2101"/>
      <c r="AI43" s="2102"/>
      <c r="AJ43" s="2344"/>
      <c r="AK43" s="401" t="s">
        <v>1085</v>
      </c>
      <c r="AL43" s="398"/>
      <c r="AM43" s="401" t="s">
        <v>1085</v>
      </c>
      <c r="AN43" s="398"/>
      <c r="AO43" s="990"/>
      <c r="AP43" s="396" t="s">
        <v>1085</v>
      </c>
      <c r="AQ43" s="396" t="s">
        <v>1085</v>
      </c>
      <c r="AR43" s="396" t="s">
        <v>1085</v>
      </c>
      <c r="AS43" s="396" t="s">
        <v>1085</v>
      </c>
      <c r="AT43" s="405"/>
      <c r="AU43" s="402" t="s">
        <v>1085</v>
      </c>
      <c r="AV43" s="396" t="s">
        <v>1085</v>
      </c>
      <c r="AW43" s="397" t="s">
        <v>1085</v>
      </c>
      <c r="AX43" s="401"/>
      <c r="AY43" s="396"/>
      <c r="AZ43" s="1130"/>
      <c r="BA43" s="1131"/>
      <c r="BB43" s="401"/>
      <c r="BC43" s="396"/>
      <c r="BD43" s="398"/>
      <c r="BE43" s="396" t="s">
        <v>1085</v>
      </c>
      <c r="BF43" s="396" t="s">
        <v>1085</v>
      </c>
      <c r="BG43" s="405" t="s">
        <v>1085</v>
      </c>
      <c r="BH43" s="402"/>
      <c r="BI43" s="398"/>
      <c r="BJ43" s="401" t="s">
        <v>1085</v>
      </c>
      <c r="BK43" s="396" t="s">
        <v>1085</v>
      </c>
      <c r="BL43" s="2340"/>
      <c r="BM43" s="2345"/>
      <c r="BN43" s="2345"/>
      <c r="BO43" s="2345"/>
      <c r="BP43" s="2345"/>
      <c r="BQ43" s="2346"/>
      <c r="BR43" s="401" t="s">
        <v>1085</v>
      </c>
      <c r="BS43" s="396" t="s">
        <v>1085</v>
      </c>
      <c r="BT43" s="396" t="s">
        <v>1085</v>
      </c>
      <c r="BU43" s="405" t="s">
        <v>1085</v>
      </c>
      <c r="BV43" s="402" t="s">
        <v>1085</v>
      </c>
      <c r="BW43" s="396" t="s">
        <v>1085</v>
      </c>
      <c r="BX43" s="396" t="s">
        <v>1085</v>
      </c>
      <c r="BY43" s="405" t="s">
        <v>1085</v>
      </c>
      <c r="BZ43" s="402" t="s">
        <v>1085</v>
      </c>
      <c r="CA43" s="396" t="s">
        <v>1085</v>
      </c>
      <c r="CB43" s="396" t="s">
        <v>1085</v>
      </c>
      <c r="CC43" s="403" t="s">
        <v>1085</v>
      </c>
      <c r="CD43" s="987"/>
      <c r="CE43" s="394"/>
      <c r="CF43" s="394"/>
      <c r="CG43" s="394"/>
      <c r="CH43" s="394"/>
      <c r="CI43" s="394"/>
      <c r="CJ43" s="404"/>
      <c r="CK43" s="395" t="s">
        <v>1085</v>
      </c>
      <c r="CL43" s="398"/>
      <c r="CM43" s="401" t="s">
        <v>1085</v>
      </c>
      <c r="CN43" s="397"/>
      <c r="CO43" s="1266" t="s">
        <v>1085</v>
      </c>
      <c r="CP43" s="396" t="s">
        <v>1085</v>
      </c>
      <c r="CQ43" s="396" t="s">
        <v>1085</v>
      </c>
      <c r="CR43" s="1262" t="s">
        <v>1085</v>
      </c>
      <c r="CS43" s="1266" t="s">
        <v>1085</v>
      </c>
      <c r="CT43" s="396" t="s">
        <v>1085</v>
      </c>
      <c r="CU43" s="396" t="s">
        <v>1085</v>
      </c>
      <c r="CV43" s="1262" t="s">
        <v>1085</v>
      </c>
      <c r="CW43" s="1266" t="s">
        <v>1085</v>
      </c>
      <c r="CX43" s="396" t="s">
        <v>1085</v>
      </c>
      <c r="CY43" s="396" t="s">
        <v>1085</v>
      </c>
      <c r="CZ43" s="403" t="s">
        <v>1085</v>
      </c>
      <c r="DA43" s="401" t="s">
        <v>1085</v>
      </c>
      <c r="DB43" s="397"/>
      <c r="DC43" s="1266" t="s">
        <v>1085</v>
      </c>
      <c r="DD43" s="396" t="s">
        <v>1085</v>
      </c>
      <c r="DE43" s="396" t="s">
        <v>1085</v>
      </c>
      <c r="DF43" s="1262" t="s">
        <v>1085</v>
      </c>
      <c r="DG43" s="1266" t="s">
        <v>1085</v>
      </c>
      <c r="DH43" s="396" t="s">
        <v>1085</v>
      </c>
      <c r="DI43" s="396" t="s">
        <v>1085</v>
      </c>
      <c r="DJ43" s="1262" t="s">
        <v>1085</v>
      </c>
      <c r="DK43" s="1266" t="s">
        <v>1085</v>
      </c>
      <c r="DL43" s="396" t="s">
        <v>1085</v>
      </c>
      <c r="DM43" s="396" t="s">
        <v>1085</v>
      </c>
      <c r="DN43" s="1262" t="s">
        <v>1085</v>
      </c>
      <c r="DO43" s="1266" t="s">
        <v>1085</v>
      </c>
      <c r="DP43" s="396" t="s">
        <v>1085</v>
      </c>
      <c r="DQ43" s="396" t="s">
        <v>1085</v>
      </c>
      <c r="DR43" s="403" t="s">
        <v>1085</v>
      </c>
      <c r="DS43" s="401" t="s">
        <v>1085</v>
      </c>
      <c r="DT43" s="397"/>
      <c r="DU43" s="1266" t="s">
        <v>1085</v>
      </c>
      <c r="DV43" s="396" t="s">
        <v>1085</v>
      </c>
      <c r="DW43" s="396" t="s">
        <v>1085</v>
      </c>
      <c r="DX43" s="1262" t="s">
        <v>1085</v>
      </c>
      <c r="DY43" s="1266" t="s">
        <v>1085</v>
      </c>
      <c r="DZ43" s="396" t="s">
        <v>1085</v>
      </c>
      <c r="EA43" s="396" t="s">
        <v>1085</v>
      </c>
      <c r="EB43" s="1262" t="s">
        <v>1085</v>
      </c>
      <c r="EC43" s="1266" t="s">
        <v>1085</v>
      </c>
      <c r="ED43" s="396" t="s">
        <v>1085</v>
      </c>
      <c r="EE43" s="396" t="s">
        <v>1085</v>
      </c>
      <c r="EF43" s="1262" t="s">
        <v>1085</v>
      </c>
      <c r="EG43" s="1266" t="s">
        <v>1085</v>
      </c>
      <c r="EH43" s="396" t="s">
        <v>1085</v>
      </c>
      <c r="EI43" s="396" t="s">
        <v>1085</v>
      </c>
      <c r="EJ43" s="403" t="s">
        <v>1085</v>
      </c>
      <c r="EK43" s="395"/>
      <c r="EL43" s="396"/>
      <c r="EM43" s="396"/>
      <c r="EN43" s="396"/>
      <c r="EO43" s="396"/>
      <c r="EP43" s="396"/>
      <c r="EQ43" s="396"/>
      <c r="ER43" s="396"/>
      <c r="ES43" s="395"/>
      <c r="ET43" s="396"/>
      <c r="EU43" s="396"/>
      <c r="EV43" s="397"/>
      <c r="EW43" s="396"/>
      <c r="EX43" s="396"/>
      <c r="EY43" s="396"/>
      <c r="EZ43" s="396"/>
      <c r="FA43" s="395"/>
      <c r="FB43" s="395"/>
      <c r="FC43" s="396"/>
      <c r="FD43" s="396"/>
      <c r="FE43" s="398"/>
      <c r="FF43" s="255"/>
      <c r="FG43" s="399"/>
      <c r="FH43" s="399"/>
      <c r="FI43" s="399"/>
      <c r="FJ43" s="399"/>
      <c r="FK43" s="399"/>
      <c r="FL43" s="1129"/>
      <c r="FM43" s="680"/>
      <c r="FN43" s="1129"/>
      <c r="FO43" s="680"/>
      <c r="FP43" s="1129"/>
      <c r="FQ43" s="680"/>
      <c r="FR43" s="399"/>
      <c r="FS43" s="399"/>
      <c r="FT43" s="399"/>
      <c r="FU43" s="399"/>
      <c r="FV43" s="399"/>
    </row>
    <row r="44" spans="1:178" ht="15" customHeight="1">
      <c r="A44" s="400">
        <f t="shared" si="0"/>
        <v>17</v>
      </c>
      <c r="B44" s="2339"/>
      <c r="C44" s="2339"/>
      <c r="D44" s="2340"/>
      <c r="E44" s="2341"/>
      <c r="F44" s="2340"/>
      <c r="G44" s="2340"/>
      <c r="H44" s="2342"/>
      <c r="I44" s="2343"/>
      <c r="J44" s="2340"/>
      <c r="K44" s="401" t="s">
        <v>1085</v>
      </c>
      <c r="L44" s="2340"/>
      <c r="M44" s="2340"/>
      <c r="N44" s="2340"/>
      <c r="O44" s="988" t="s">
        <v>1085</v>
      </c>
      <c r="P44" s="402" t="s">
        <v>1085</v>
      </c>
      <c r="Q44" s="396" t="s">
        <v>1085</v>
      </c>
      <c r="R44" s="396" t="s">
        <v>1085</v>
      </c>
      <c r="S44" s="396" t="s">
        <v>1085</v>
      </c>
      <c r="T44" s="405" t="s">
        <v>1085</v>
      </c>
      <c r="U44" s="402" t="s">
        <v>1085</v>
      </c>
      <c r="V44" s="396" t="s">
        <v>1085</v>
      </c>
      <c r="W44" s="405" t="s">
        <v>1085</v>
      </c>
      <c r="X44" s="2343"/>
      <c r="Y44" s="2340"/>
      <c r="Z44" s="401" t="s">
        <v>1085</v>
      </c>
      <c r="AA44" s="396" t="s">
        <v>1085</v>
      </c>
      <c r="AB44" s="396" t="s">
        <v>1085</v>
      </c>
      <c r="AC44" s="396" t="s">
        <v>1085</v>
      </c>
      <c r="AD44" s="2340"/>
      <c r="AE44" s="2340"/>
      <c r="AF44" s="2340"/>
      <c r="AG44" s="402" t="s">
        <v>1085</v>
      </c>
      <c r="AH44" s="2101"/>
      <c r="AI44" s="2102"/>
      <c r="AJ44" s="2344"/>
      <c r="AK44" s="401" t="s">
        <v>1085</v>
      </c>
      <c r="AL44" s="398"/>
      <c r="AM44" s="401" t="s">
        <v>1085</v>
      </c>
      <c r="AN44" s="398"/>
      <c r="AO44" s="990"/>
      <c r="AP44" s="396" t="s">
        <v>1085</v>
      </c>
      <c r="AQ44" s="396" t="s">
        <v>1085</v>
      </c>
      <c r="AR44" s="396" t="s">
        <v>1085</v>
      </c>
      <c r="AS44" s="396" t="s">
        <v>1085</v>
      </c>
      <c r="AT44" s="405"/>
      <c r="AU44" s="402" t="s">
        <v>1085</v>
      </c>
      <c r="AV44" s="396" t="s">
        <v>1085</v>
      </c>
      <c r="AW44" s="397" t="s">
        <v>1085</v>
      </c>
      <c r="AX44" s="401"/>
      <c r="AY44" s="396"/>
      <c r="AZ44" s="1130"/>
      <c r="BA44" s="1131"/>
      <c r="BB44" s="401"/>
      <c r="BC44" s="396"/>
      <c r="BD44" s="398"/>
      <c r="BE44" s="396" t="s">
        <v>1085</v>
      </c>
      <c r="BF44" s="396" t="s">
        <v>1085</v>
      </c>
      <c r="BG44" s="405" t="s">
        <v>1085</v>
      </c>
      <c r="BH44" s="402"/>
      <c r="BI44" s="398"/>
      <c r="BJ44" s="401" t="s">
        <v>1085</v>
      </c>
      <c r="BK44" s="396" t="s">
        <v>1085</v>
      </c>
      <c r="BL44" s="2340"/>
      <c r="BM44" s="2345"/>
      <c r="BN44" s="2345"/>
      <c r="BO44" s="2345"/>
      <c r="BP44" s="2345"/>
      <c r="BQ44" s="2346"/>
      <c r="BR44" s="401" t="s">
        <v>1085</v>
      </c>
      <c r="BS44" s="396" t="s">
        <v>1085</v>
      </c>
      <c r="BT44" s="396" t="s">
        <v>1085</v>
      </c>
      <c r="BU44" s="405" t="s">
        <v>1085</v>
      </c>
      <c r="BV44" s="402" t="s">
        <v>1085</v>
      </c>
      <c r="BW44" s="396" t="s">
        <v>1085</v>
      </c>
      <c r="BX44" s="396" t="s">
        <v>1085</v>
      </c>
      <c r="BY44" s="405" t="s">
        <v>1085</v>
      </c>
      <c r="BZ44" s="402" t="s">
        <v>1085</v>
      </c>
      <c r="CA44" s="396" t="s">
        <v>1085</v>
      </c>
      <c r="CB44" s="396" t="s">
        <v>1085</v>
      </c>
      <c r="CC44" s="403" t="s">
        <v>1085</v>
      </c>
      <c r="CD44" s="987"/>
      <c r="CE44" s="394"/>
      <c r="CF44" s="394"/>
      <c r="CG44" s="394"/>
      <c r="CH44" s="394"/>
      <c r="CI44" s="394"/>
      <c r="CJ44" s="404"/>
      <c r="CK44" s="395" t="s">
        <v>1085</v>
      </c>
      <c r="CL44" s="398"/>
      <c r="CM44" s="401" t="s">
        <v>1085</v>
      </c>
      <c r="CN44" s="397"/>
      <c r="CO44" s="1266" t="s">
        <v>1085</v>
      </c>
      <c r="CP44" s="396" t="s">
        <v>1085</v>
      </c>
      <c r="CQ44" s="396" t="s">
        <v>1085</v>
      </c>
      <c r="CR44" s="1262" t="s">
        <v>1085</v>
      </c>
      <c r="CS44" s="1266" t="s">
        <v>1085</v>
      </c>
      <c r="CT44" s="396" t="s">
        <v>1085</v>
      </c>
      <c r="CU44" s="396" t="s">
        <v>1085</v>
      </c>
      <c r="CV44" s="1262" t="s">
        <v>1085</v>
      </c>
      <c r="CW44" s="1266" t="s">
        <v>1085</v>
      </c>
      <c r="CX44" s="396" t="s">
        <v>1085</v>
      </c>
      <c r="CY44" s="396" t="s">
        <v>1085</v>
      </c>
      <c r="CZ44" s="403" t="s">
        <v>1085</v>
      </c>
      <c r="DA44" s="401" t="s">
        <v>1085</v>
      </c>
      <c r="DB44" s="397"/>
      <c r="DC44" s="1266" t="s">
        <v>1085</v>
      </c>
      <c r="DD44" s="396" t="s">
        <v>1085</v>
      </c>
      <c r="DE44" s="396" t="s">
        <v>1085</v>
      </c>
      <c r="DF44" s="1262" t="s">
        <v>1085</v>
      </c>
      <c r="DG44" s="1266" t="s">
        <v>1085</v>
      </c>
      <c r="DH44" s="396" t="s">
        <v>1085</v>
      </c>
      <c r="DI44" s="396" t="s">
        <v>1085</v>
      </c>
      <c r="DJ44" s="1262" t="s">
        <v>1085</v>
      </c>
      <c r="DK44" s="1266" t="s">
        <v>1085</v>
      </c>
      <c r="DL44" s="396" t="s">
        <v>1085</v>
      </c>
      <c r="DM44" s="396" t="s">
        <v>1085</v>
      </c>
      <c r="DN44" s="1262" t="s">
        <v>1085</v>
      </c>
      <c r="DO44" s="1266" t="s">
        <v>1085</v>
      </c>
      <c r="DP44" s="396" t="s">
        <v>1085</v>
      </c>
      <c r="DQ44" s="396" t="s">
        <v>1085</v>
      </c>
      <c r="DR44" s="403" t="s">
        <v>1085</v>
      </c>
      <c r="DS44" s="401" t="s">
        <v>1085</v>
      </c>
      <c r="DT44" s="397"/>
      <c r="DU44" s="1266" t="s">
        <v>1085</v>
      </c>
      <c r="DV44" s="396" t="s">
        <v>1085</v>
      </c>
      <c r="DW44" s="396" t="s">
        <v>1085</v>
      </c>
      <c r="DX44" s="1262" t="s">
        <v>1085</v>
      </c>
      <c r="DY44" s="1266" t="s">
        <v>1085</v>
      </c>
      <c r="DZ44" s="396" t="s">
        <v>1085</v>
      </c>
      <c r="EA44" s="396" t="s">
        <v>1085</v>
      </c>
      <c r="EB44" s="1262" t="s">
        <v>1085</v>
      </c>
      <c r="EC44" s="1266" t="s">
        <v>1085</v>
      </c>
      <c r="ED44" s="396" t="s">
        <v>1085</v>
      </c>
      <c r="EE44" s="396" t="s">
        <v>1085</v>
      </c>
      <c r="EF44" s="1262" t="s">
        <v>1085</v>
      </c>
      <c r="EG44" s="1266" t="s">
        <v>1085</v>
      </c>
      <c r="EH44" s="396" t="s">
        <v>1085</v>
      </c>
      <c r="EI44" s="396" t="s">
        <v>1085</v>
      </c>
      <c r="EJ44" s="403" t="s">
        <v>1085</v>
      </c>
      <c r="EK44" s="395"/>
      <c r="EL44" s="396"/>
      <c r="EM44" s="396"/>
      <c r="EN44" s="396"/>
      <c r="EO44" s="396"/>
      <c r="EP44" s="396"/>
      <c r="EQ44" s="396"/>
      <c r="ER44" s="396"/>
      <c r="ES44" s="395"/>
      <c r="ET44" s="396"/>
      <c r="EU44" s="396"/>
      <c r="EV44" s="397"/>
      <c r="EW44" s="396"/>
      <c r="EX44" s="396"/>
      <c r="EY44" s="396"/>
      <c r="EZ44" s="396"/>
      <c r="FA44" s="395"/>
      <c r="FB44" s="395"/>
      <c r="FC44" s="396"/>
      <c r="FD44" s="396"/>
      <c r="FE44" s="398"/>
      <c r="FF44" s="255"/>
      <c r="FG44" s="399"/>
      <c r="FH44" s="399"/>
      <c r="FI44" s="399"/>
      <c r="FJ44" s="399"/>
      <c r="FK44" s="399"/>
      <c r="FL44" s="1129"/>
      <c r="FM44" s="680"/>
      <c r="FN44" s="1129"/>
      <c r="FO44" s="680"/>
      <c r="FP44" s="1129"/>
      <c r="FQ44" s="680"/>
      <c r="FR44" s="399"/>
      <c r="FS44" s="399"/>
      <c r="FT44" s="399"/>
      <c r="FU44" s="399"/>
      <c r="FV44" s="399"/>
    </row>
    <row r="45" spans="1:178" ht="15" customHeight="1">
      <c r="A45" s="400">
        <f t="shared" si="0"/>
        <v>18</v>
      </c>
      <c r="B45" s="2339"/>
      <c r="C45" s="2339"/>
      <c r="D45" s="2340"/>
      <c r="E45" s="2341"/>
      <c r="F45" s="2340"/>
      <c r="G45" s="2340"/>
      <c r="H45" s="2342"/>
      <c r="I45" s="2343"/>
      <c r="J45" s="2340"/>
      <c r="K45" s="401" t="s">
        <v>1085</v>
      </c>
      <c r="L45" s="2340"/>
      <c r="M45" s="2340"/>
      <c r="N45" s="2340"/>
      <c r="O45" s="988" t="s">
        <v>1085</v>
      </c>
      <c r="P45" s="402" t="s">
        <v>1085</v>
      </c>
      <c r="Q45" s="396" t="s">
        <v>1085</v>
      </c>
      <c r="R45" s="396" t="s">
        <v>1085</v>
      </c>
      <c r="S45" s="396" t="s">
        <v>1085</v>
      </c>
      <c r="T45" s="405" t="s">
        <v>1085</v>
      </c>
      <c r="U45" s="402" t="s">
        <v>1085</v>
      </c>
      <c r="V45" s="396" t="s">
        <v>1085</v>
      </c>
      <c r="W45" s="405" t="s">
        <v>1085</v>
      </c>
      <c r="X45" s="2343"/>
      <c r="Y45" s="2340"/>
      <c r="Z45" s="401" t="s">
        <v>1085</v>
      </c>
      <c r="AA45" s="396" t="s">
        <v>1085</v>
      </c>
      <c r="AB45" s="396" t="s">
        <v>1085</v>
      </c>
      <c r="AC45" s="396" t="s">
        <v>1085</v>
      </c>
      <c r="AD45" s="2340"/>
      <c r="AE45" s="2340"/>
      <c r="AF45" s="2340"/>
      <c r="AG45" s="402" t="s">
        <v>1085</v>
      </c>
      <c r="AH45" s="2101"/>
      <c r="AI45" s="2102"/>
      <c r="AJ45" s="2344"/>
      <c r="AK45" s="401" t="s">
        <v>1085</v>
      </c>
      <c r="AL45" s="398"/>
      <c r="AM45" s="401" t="s">
        <v>1085</v>
      </c>
      <c r="AN45" s="398"/>
      <c r="AO45" s="990"/>
      <c r="AP45" s="396" t="s">
        <v>1085</v>
      </c>
      <c r="AQ45" s="396" t="s">
        <v>1085</v>
      </c>
      <c r="AR45" s="396" t="s">
        <v>1085</v>
      </c>
      <c r="AS45" s="396" t="s">
        <v>1085</v>
      </c>
      <c r="AT45" s="405"/>
      <c r="AU45" s="402" t="s">
        <v>1085</v>
      </c>
      <c r="AV45" s="396" t="s">
        <v>1085</v>
      </c>
      <c r="AW45" s="397" t="s">
        <v>1085</v>
      </c>
      <c r="AX45" s="401"/>
      <c r="AY45" s="396"/>
      <c r="AZ45" s="1130"/>
      <c r="BA45" s="1131"/>
      <c r="BB45" s="401"/>
      <c r="BC45" s="396"/>
      <c r="BD45" s="398"/>
      <c r="BE45" s="396" t="s">
        <v>1085</v>
      </c>
      <c r="BF45" s="396" t="s">
        <v>1085</v>
      </c>
      <c r="BG45" s="405" t="s">
        <v>1085</v>
      </c>
      <c r="BH45" s="402"/>
      <c r="BI45" s="398"/>
      <c r="BJ45" s="401" t="s">
        <v>1085</v>
      </c>
      <c r="BK45" s="396" t="s">
        <v>1085</v>
      </c>
      <c r="BL45" s="2340"/>
      <c r="BM45" s="2345"/>
      <c r="BN45" s="2345"/>
      <c r="BO45" s="2345"/>
      <c r="BP45" s="2345"/>
      <c r="BQ45" s="2346"/>
      <c r="BR45" s="401" t="s">
        <v>1085</v>
      </c>
      <c r="BS45" s="396" t="s">
        <v>1085</v>
      </c>
      <c r="BT45" s="396" t="s">
        <v>1085</v>
      </c>
      <c r="BU45" s="405" t="s">
        <v>1085</v>
      </c>
      <c r="BV45" s="402" t="s">
        <v>1085</v>
      </c>
      <c r="BW45" s="396" t="s">
        <v>1085</v>
      </c>
      <c r="BX45" s="396" t="s">
        <v>1085</v>
      </c>
      <c r="BY45" s="405" t="s">
        <v>1085</v>
      </c>
      <c r="BZ45" s="402" t="s">
        <v>1085</v>
      </c>
      <c r="CA45" s="396" t="s">
        <v>1085</v>
      </c>
      <c r="CB45" s="396" t="s">
        <v>1085</v>
      </c>
      <c r="CC45" s="403" t="s">
        <v>1085</v>
      </c>
      <c r="CD45" s="987"/>
      <c r="CE45" s="407"/>
      <c r="CF45" s="394"/>
      <c r="CG45" s="394"/>
      <c r="CH45" s="394"/>
      <c r="CI45" s="394"/>
      <c r="CJ45" s="404"/>
      <c r="CK45" s="395" t="s">
        <v>1085</v>
      </c>
      <c r="CL45" s="398"/>
      <c r="CM45" s="401" t="s">
        <v>1085</v>
      </c>
      <c r="CN45" s="397"/>
      <c r="CO45" s="1266" t="s">
        <v>1085</v>
      </c>
      <c r="CP45" s="396" t="s">
        <v>1085</v>
      </c>
      <c r="CQ45" s="396" t="s">
        <v>1085</v>
      </c>
      <c r="CR45" s="1262" t="s">
        <v>1085</v>
      </c>
      <c r="CS45" s="1266" t="s">
        <v>1085</v>
      </c>
      <c r="CT45" s="396" t="s">
        <v>1085</v>
      </c>
      <c r="CU45" s="396" t="s">
        <v>1085</v>
      </c>
      <c r="CV45" s="1262" t="s">
        <v>1085</v>
      </c>
      <c r="CW45" s="1266" t="s">
        <v>1085</v>
      </c>
      <c r="CX45" s="396" t="s">
        <v>1085</v>
      </c>
      <c r="CY45" s="396" t="s">
        <v>1085</v>
      </c>
      <c r="CZ45" s="403" t="s">
        <v>1085</v>
      </c>
      <c r="DA45" s="401" t="s">
        <v>1085</v>
      </c>
      <c r="DB45" s="397"/>
      <c r="DC45" s="1266" t="s">
        <v>1085</v>
      </c>
      <c r="DD45" s="396" t="s">
        <v>1085</v>
      </c>
      <c r="DE45" s="396" t="s">
        <v>1085</v>
      </c>
      <c r="DF45" s="1262" t="s">
        <v>1085</v>
      </c>
      <c r="DG45" s="1266" t="s">
        <v>1085</v>
      </c>
      <c r="DH45" s="396" t="s">
        <v>1085</v>
      </c>
      <c r="DI45" s="396" t="s">
        <v>1085</v>
      </c>
      <c r="DJ45" s="1262" t="s">
        <v>1085</v>
      </c>
      <c r="DK45" s="1266" t="s">
        <v>1085</v>
      </c>
      <c r="DL45" s="396" t="s">
        <v>1085</v>
      </c>
      <c r="DM45" s="396" t="s">
        <v>1085</v>
      </c>
      <c r="DN45" s="1262" t="s">
        <v>1085</v>
      </c>
      <c r="DO45" s="1266" t="s">
        <v>1085</v>
      </c>
      <c r="DP45" s="396" t="s">
        <v>1085</v>
      </c>
      <c r="DQ45" s="396" t="s">
        <v>1085</v>
      </c>
      <c r="DR45" s="403" t="s">
        <v>1085</v>
      </c>
      <c r="DS45" s="401" t="s">
        <v>1085</v>
      </c>
      <c r="DT45" s="397"/>
      <c r="DU45" s="1266" t="s">
        <v>1085</v>
      </c>
      <c r="DV45" s="396" t="s">
        <v>1085</v>
      </c>
      <c r="DW45" s="396" t="s">
        <v>1085</v>
      </c>
      <c r="DX45" s="1262" t="s">
        <v>1085</v>
      </c>
      <c r="DY45" s="1266" t="s">
        <v>1085</v>
      </c>
      <c r="DZ45" s="396" t="s">
        <v>1085</v>
      </c>
      <c r="EA45" s="396" t="s">
        <v>1085</v>
      </c>
      <c r="EB45" s="1262" t="s">
        <v>1085</v>
      </c>
      <c r="EC45" s="1266" t="s">
        <v>1085</v>
      </c>
      <c r="ED45" s="396" t="s">
        <v>1085</v>
      </c>
      <c r="EE45" s="396" t="s">
        <v>1085</v>
      </c>
      <c r="EF45" s="1262" t="s">
        <v>1085</v>
      </c>
      <c r="EG45" s="1266" t="s">
        <v>1085</v>
      </c>
      <c r="EH45" s="396" t="s">
        <v>1085</v>
      </c>
      <c r="EI45" s="396" t="s">
        <v>1085</v>
      </c>
      <c r="EJ45" s="403" t="s">
        <v>1085</v>
      </c>
      <c r="EK45" s="395"/>
      <c r="EL45" s="396"/>
      <c r="EM45" s="396"/>
      <c r="EN45" s="396"/>
      <c r="EO45" s="396"/>
      <c r="EP45" s="396"/>
      <c r="EQ45" s="396"/>
      <c r="ER45" s="396"/>
      <c r="ES45" s="395"/>
      <c r="ET45" s="396"/>
      <c r="EU45" s="396"/>
      <c r="EV45" s="397"/>
      <c r="EW45" s="396"/>
      <c r="EX45" s="396"/>
      <c r="EY45" s="396"/>
      <c r="EZ45" s="396"/>
      <c r="FA45" s="395"/>
      <c r="FB45" s="395"/>
      <c r="FC45" s="396"/>
      <c r="FD45" s="396"/>
      <c r="FE45" s="398"/>
      <c r="FF45" s="255"/>
      <c r="FG45" s="399"/>
      <c r="FH45" s="399"/>
      <c r="FI45" s="399"/>
      <c r="FJ45" s="399"/>
      <c r="FK45" s="399"/>
      <c r="FL45" s="1129"/>
      <c r="FM45" s="680"/>
      <c r="FN45" s="1129"/>
      <c r="FO45" s="680"/>
      <c r="FP45" s="1129"/>
      <c r="FQ45" s="680"/>
      <c r="FR45" s="399"/>
      <c r="FS45" s="399"/>
      <c r="FT45" s="399"/>
      <c r="FU45" s="399"/>
      <c r="FV45" s="399"/>
    </row>
    <row r="46" spans="1:178" ht="15" customHeight="1">
      <c r="A46" s="400">
        <f t="shared" si="0"/>
        <v>19</v>
      </c>
      <c r="B46" s="2339"/>
      <c r="C46" s="2339"/>
      <c r="D46" s="2340"/>
      <c r="E46" s="2341"/>
      <c r="F46" s="2340"/>
      <c r="G46" s="2340"/>
      <c r="H46" s="2342"/>
      <c r="I46" s="2343"/>
      <c r="J46" s="2340"/>
      <c r="K46" s="401" t="s">
        <v>1085</v>
      </c>
      <c r="L46" s="2340"/>
      <c r="M46" s="2340"/>
      <c r="N46" s="2340"/>
      <c r="O46" s="988" t="s">
        <v>1085</v>
      </c>
      <c r="P46" s="402" t="s">
        <v>1085</v>
      </c>
      <c r="Q46" s="396" t="s">
        <v>1085</v>
      </c>
      <c r="R46" s="396" t="s">
        <v>1085</v>
      </c>
      <c r="S46" s="396" t="s">
        <v>1085</v>
      </c>
      <c r="T46" s="405" t="s">
        <v>1085</v>
      </c>
      <c r="U46" s="402" t="s">
        <v>1085</v>
      </c>
      <c r="V46" s="396" t="s">
        <v>1085</v>
      </c>
      <c r="W46" s="405" t="s">
        <v>1085</v>
      </c>
      <c r="X46" s="2343"/>
      <c r="Y46" s="2340"/>
      <c r="Z46" s="401" t="s">
        <v>1085</v>
      </c>
      <c r="AA46" s="396" t="s">
        <v>1085</v>
      </c>
      <c r="AB46" s="396" t="s">
        <v>1085</v>
      </c>
      <c r="AC46" s="396" t="s">
        <v>1085</v>
      </c>
      <c r="AD46" s="2340"/>
      <c r="AE46" s="2340"/>
      <c r="AF46" s="2340"/>
      <c r="AG46" s="402" t="s">
        <v>1085</v>
      </c>
      <c r="AH46" s="2101"/>
      <c r="AI46" s="2102"/>
      <c r="AJ46" s="2344"/>
      <c r="AK46" s="401" t="s">
        <v>1085</v>
      </c>
      <c r="AL46" s="398"/>
      <c r="AM46" s="401" t="s">
        <v>1085</v>
      </c>
      <c r="AN46" s="398"/>
      <c r="AO46" s="990"/>
      <c r="AP46" s="396" t="s">
        <v>1085</v>
      </c>
      <c r="AQ46" s="396" t="s">
        <v>1085</v>
      </c>
      <c r="AR46" s="396" t="s">
        <v>1085</v>
      </c>
      <c r="AS46" s="396" t="s">
        <v>1085</v>
      </c>
      <c r="AT46" s="405"/>
      <c r="AU46" s="402" t="s">
        <v>1085</v>
      </c>
      <c r="AV46" s="396" t="s">
        <v>1085</v>
      </c>
      <c r="AW46" s="397" t="s">
        <v>1085</v>
      </c>
      <c r="AX46" s="401"/>
      <c r="AY46" s="396"/>
      <c r="AZ46" s="1130"/>
      <c r="BA46" s="1131"/>
      <c r="BB46" s="401"/>
      <c r="BC46" s="396"/>
      <c r="BD46" s="398"/>
      <c r="BE46" s="396" t="s">
        <v>1085</v>
      </c>
      <c r="BF46" s="396" t="s">
        <v>1085</v>
      </c>
      <c r="BG46" s="405" t="s">
        <v>1085</v>
      </c>
      <c r="BH46" s="402"/>
      <c r="BI46" s="398"/>
      <c r="BJ46" s="401" t="s">
        <v>1085</v>
      </c>
      <c r="BK46" s="396" t="s">
        <v>1085</v>
      </c>
      <c r="BL46" s="2340"/>
      <c r="BM46" s="2345"/>
      <c r="BN46" s="2345"/>
      <c r="BO46" s="2345"/>
      <c r="BP46" s="2345"/>
      <c r="BQ46" s="2346"/>
      <c r="BR46" s="401" t="s">
        <v>1085</v>
      </c>
      <c r="BS46" s="396" t="s">
        <v>1085</v>
      </c>
      <c r="BT46" s="396" t="s">
        <v>1085</v>
      </c>
      <c r="BU46" s="405" t="s">
        <v>1085</v>
      </c>
      <c r="BV46" s="402" t="s">
        <v>1085</v>
      </c>
      <c r="BW46" s="396" t="s">
        <v>1085</v>
      </c>
      <c r="BX46" s="396" t="s">
        <v>1085</v>
      </c>
      <c r="BY46" s="405" t="s">
        <v>1085</v>
      </c>
      <c r="BZ46" s="402" t="s">
        <v>1085</v>
      </c>
      <c r="CA46" s="396" t="s">
        <v>1085</v>
      </c>
      <c r="CB46" s="396" t="s">
        <v>1085</v>
      </c>
      <c r="CC46" s="403" t="s">
        <v>1085</v>
      </c>
      <c r="CD46" s="987"/>
      <c r="CE46" s="394"/>
      <c r="CF46" s="394"/>
      <c r="CG46" s="394"/>
      <c r="CH46" s="394"/>
      <c r="CI46" s="394"/>
      <c r="CJ46" s="404"/>
      <c r="CK46" s="395" t="s">
        <v>1085</v>
      </c>
      <c r="CL46" s="398"/>
      <c r="CM46" s="401" t="s">
        <v>1085</v>
      </c>
      <c r="CN46" s="397"/>
      <c r="CO46" s="1266" t="s">
        <v>1085</v>
      </c>
      <c r="CP46" s="396" t="s">
        <v>1085</v>
      </c>
      <c r="CQ46" s="396" t="s">
        <v>1085</v>
      </c>
      <c r="CR46" s="1262" t="s">
        <v>1085</v>
      </c>
      <c r="CS46" s="1266" t="s">
        <v>1085</v>
      </c>
      <c r="CT46" s="396" t="s">
        <v>1085</v>
      </c>
      <c r="CU46" s="396" t="s">
        <v>1085</v>
      </c>
      <c r="CV46" s="1262" t="s">
        <v>1085</v>
      </c>
      <c r="CW46" s="1266" t="s">
        <v>1085</v>
      </c>
      <c r="CX46" s="396" t="s">
        <v>1085</v>
      </c>
      <c r="CY46" s="396" t="s">
        <v>1085</v>
      </c>
      <c r="CZ46" s="403" t="s">
        <v>1085</v>
      </c>
      <c r="DA46" s="401" t="s">
        <v>1085</v>
      </c>
      <c r="DB46" s="397"/>
      <c r="DC46" s="1266" t="s">
        <v>1085</v>
      </c>
      <c r="DD46" s="396" t="s">
        <v>1085</v>
      </c>
      <c r="DE46" s="396" t="s">
        <v>1085</v>
      </c>
      <c r="DF46" s="1262" t="s">
        <v>1085</v>
      </c>
      <c r="DG46" s="1266" t="s">
        <v>1085</v>
      </c>
      <c r="DH46" s="396" t="s">
        <v>1085</v>
      </c>
      <c r="DI46" s="396" t="s">
        <v>1085</v>
      </c>
      <c r="DJ46" s="1262" t="s">
        <v>1085</v>
      </c>
      <c r="DK46" s="1266" t="s">
        <v>1085</v>
      </c>
      <c r="DL46" s="396" t="s">
        <v>1085</v>
      </c>
      <c r="DM46" s="396" t="s">
        <v>1085</v>
      </c>
      <c r="DN46" s="1262" t="s">
        <v>1085</v>
      </c>
      <c r="DO46" s="1266" t="s">
        <v>1085</v>
      </c>
      <c r="DP46" s="396" t="s">
        <v>1085</v>
      </c>
      <c r="DQ46" s="396" t="s">
        <v>1085</v>
      </c>
      <c r="DR46" s="403" t="s">
        <v>1085</v>
      </c>
      <c r="DS46" s="401" t="s">
        <v>1085</v>
      </c>
      <c r="DT46" s="397"/>
      <c r="DU46" s="1266" t="s">
        <v>1085</v>
      </c>
      <c r="DV46" s="396" t="s">
        <v>1085</v>
      </c>
      <c r="DW46" s="396" t="s">
        <v>1085</v>
      </c>
      <c r="DX46" s="1262" t="s">
        <v>1085</v>
      </c>
      <c r="DY46" s="1266" t="s">
        <v>1085</v>
      </c>
      <c r="DZ46" s="396" t="s">
        <v>1085</v>
      </c>
      <c r="EA46" s="396" t="s">
        <v>1085</v>
      </c>
      <c r="EB46" s="1262" t="s">
        <v>1085</v>
      </c>
      <c r="EC46" s="1266" t="s">
        <v>1085</v>
      </c>
      <c r="ED46" s="396" t="s">
        <v>1085</v>
      </c>
      <c r="EE46" s="396" t="s">
        <v>1085</v>
      </c>
      <c r="EF46" s="1262" t="s">
        <v>1085</v>
      </c>
      <c r="EG46" s="1266" t="s">
        <v>1085</v>
      </c>
      <c r="EH46" s="396" t="s">
        <v>1085</v>
      </c>
      <c r="EI46" s="396" t="s">
        <v>1085</v>
      </c>
      <c r="EJ46" s="403" t="s">
        <v>1085</v>
      </c>
      <c r="EK46" s="395"/>
      <c r="EL46" s="396"/>
      <c r="EM46" s="396"/>
      <c r="EN46" s="396"/>
      <c r="EO46" s="396"/>
      <c r="EP46" s="396"/>
      <c r="EQ46" s="396"/>
      <c r="ER46" s="396"/>
      <c r="ES46" s="395"/>
      <c r="ET46" s="396"/>
      <c r="EU46" s="396"/>
      <c r="EV46" s="397"/>
      <c r="EW46" s="396"/>
      <c r="EX46" s="396"/>
      <c r="EY46" s="396"/>
      <c r="EZ46" s="396"/>
      <c r="FA46" s="395"/>
      <c r="FB46" s="395"/>
      <c r="FC46" s="396"/>
      <c r="FD46" s="396"/>
      <c r="FE46" s="398"/>
      <c r="FF46" s="255"/>
      <c r="FG46" s="399"/>
      <c r="FH46" s="399"/>
      <c r="FI46" s="399"/>
      <c r="FJ46" s="399"/>
      <c r="FK46" s="399"/>
      <c r="FL46" s="1129"/>
      <c r="FM46" s="680"/>
      <c r="FN46" s="1129"/>
      <c r="FO46" s="680"/>
      <c r="FP46" s="1129"/>
      <c r="FQ46" s="680"/>
      <c r="FR46" s="399"/>
      <c r="FS46" s="399"/>
      <c r="FT46" s="399"/>
      <c r="FU46" s="399"/>
      <c r="FV46" s="399"/>
    </row>
    <row r="47" spans="1:178" ht="15" customHeight="1">
      <c r="A47" s="400">
        <f t="shared" si="0"/>
        <v>20</v>
      </c>
      <c r="B47" s="2339"/>
      <c r="C47" s="2339"/>
      <c r="D47" s="2340"/>
      <c r="E47" s="2341"/>
      <c r="F47" s="2340"/>
      <c r="G47" s="2340"/>
      <c r="H47" s="2342"/>
      <c r="I47" s="2343"/>
      <c r="J47" s="2340"/>
      <c r="K47" s="401" t="s">
        <v>1085</v>
      </c>
      <c r="L47" s="2340"/>
      <c r="M47" s="2340"/>
      <c r="N47" s="2340"/>
      <c r="O47" s="988" t="s">
        <v>1085</v>
      </c>
      <c r="P47" s="402" t="s">
        <v>1085</v>
      </c>
      <c r="Q47" s="396" t="s">
        <v>1085</v>
      </c>
      <c r="R47" s="396" t="s">
        <v>1085</v>
      </c>
      <c r="S47" s="396" t="s">
        <v>1085</v>
      </c>
      <c r="T47" s="405" t="s">
        <v>1085</v>
      </c>
      <c r="U47" s="402" t="s">
        <v>1085</v>
      </c>
      <c r="V47" s="396" t="s">
        <v>1085</v>
      </c>
      <c r="W47" s="405" t="s">
        <v>1085</v>
      </c>
      <c r="X47" s="2343"/>
      <c r="Y47" s="2340"/>
      <c r="Z47" s="401" t="s">
        <v>1085</v>
      </c>
      <c r="AA47" s="396" t="s">
        <v>1085</v>
      </c>
      <c r="AB47" s="396" t="s">
        <v>1085</v>
      </c>
      <c r="AC47" s="396" t="s">
        <v>1085</v>
      </c>
      <c r="AD47" s="2340"/>
      <c r="AE47" s="2340"/>
      <c r="AF47" s="2340"/>
      <c r="AG47" s="402" t="s">
        <v>1085</v>
      </c>
      <c r="AH47" s="2101"/>
      <c r="AI47" s="2102"/>
      <c r="AJ47" s="2344"/>
      <c r="AK47" s="401" t="s">
        <v>1085</v>
      </c>
      <c r="AL47" s="398"/>
      <c r="AM47" s="401" t="s">
        <v>1085</v>
      </c>
      <c r="AN47" s="398"/>
      <c r="AO47" s="990"/>
      <c r="AP47" s="396" t="s">
        <v>1085</v>
      </c>
      <c r="AQ47" s="396" t="s">
        <v>1085</v>
      </c>
      <c r="AR47" s="396" t="s">
        <v>1085</v>
      </c>
      <c r="AS47" s="396" t="s">
        <v>1085</v>
      </c>
      <c r="AT47" s="405"/>
      <c r="AU47" s="402" t="s">
        <v>1085</v>
      </c>
      <c r="AV47" s="396" t="s">
        <v>1085</v>
      </c>
      <c r="AW47" s="397" t="s">
        <v>1085</v>
      </c>
      <c r="AX47" s="401"/>
      <c r="AY47" s="396"/>
      <c r="AZ47" s="1130"/>
      <c r="BA47" s="1131"/>
      <c r="BB47" s="401"/>
      <c r="BC47" s="396"/>
      <c r="BD47" s="398"/>
      <c r="BE47" s="396" t="s">
        <v>1085</v>
      </c>
      <c r="BF47" s="396" t="s">
        <v>1085</v>
      </c>
      <c r="BG47" s="405" t="s">
        <v>1085</v>
      </c>
      <c r="BH47" s="402"/>
      <c r="BI47" s="398"/>
      <c r="BJ47" s="401" t="s">
        <v>1085</v>
      </c>
      <c r="BK47" s="396" t="s">
        <v>1085</v>
      </c>
      <c r="BL47" s="2340"/>
      <c r="BM47" s="2345"/>
      <c r="BN47" s="2345"/>
      <c r="BO47" s="2345"/>
      <c r="BP47" s="2345"/>
      <c r="BQ47" s="2346"/>
      <c r="BR47" s="401" t="s">
        <v>1085</v>
      </c>
      <c r="BS47" s="396" t="s">
        <v>1085</v>
      </c>
      <c r="BT47" s="396" t="s">
        <v>1085</v>
      </c>
      <c r="BU47" s="405" t="s">
        <v>1085</v>
      </c>
      <c r="BV47" s="402" t="s">
        <v>1085</v>
      </c>
      <c r="BW47" s="396" t="s">
        <v>1085</v>
      </c>
      <c r="BX47" s="396" t="s">
        <v>1085</v>
      </c>
      <c r="BY47" s="405" t="s">
        <v>1085</v>
      </c>
      <c r="BZ47" s="402" t="s">
        <v>1085</v>
      </c>
      <c r="CA47" s="396" t="s">
        <v>1085</v>
      </c>
      <c r="CB47" s="396" t="s">
        <v>1085</v>
      </c>
      <c r="CC47" s="403" t="s">
        <v>1085</v>
      </c>
      <c r="CD47" s="987"/>
      <c r="CE47" s="394"/>
      <c r="CF47" s="394"/>
      <c r="CG47" s="394"/>
      <c r="CH47" s="394"/>
      <c r="CI47" s="394"/>
      <c r="CJ47" s="404"/>
      <c r="CK47" s="395" t="s">
        <v>1085</v>
      </c>
      <c r="CL47" s="398"/>
      <c r="CM47" s="401" t="s">
        <v>1085</v>
      </c>
      <c r="CN47" s="397"/>
      <c r="CO47" s="1266" t="s">
        <v>1085</v>
      </c>
      <c r="CP47" s="396" t="s">
        <v>1085</v>
      </c>
      <c r="CQ47" s="396" t="s">
        <v>1085</v>
      </c>
      <c r="CR47" s="1262" t="s">
        <v>1085</v>
      </c>
      <c r="CS47" s="1266" t="s">
        <v>1085</v>
      </c>
      <c r="CT47" s="396" t="s">
        <v>1085</v>
      </c>
      <c r="CU47" s="396" t="s">
        <v>1085</v>
      </c>
      <c r="CV47" s="1262" t="s">
        <v>1085</v>
      </c>
      <c r="CW47" s="1266" t="s">
        <v>1085</v>
      </c>
      <c r="CX47" s="396" t="s">
        <v>1085</v>
      </c>
      <c r="CY47" s="396" t="s">
        <v>1085</v>
      </c>
      <c r="CZ47" s="403" t="s">
        <v>1085</v>
      </c>
      <c r="DA47" s="401" t="s">
        <v>1085</v>
      </c>
      <c r="DB47" s="397"/>
      <c r="DC47" s="1266" t="s">
        <v>1085</v>
      </c>
      <c r="DD47" s="396" t="s">
        <v>1085</v>
      </c>
      <c r="DE47" s="396" t="s">
        <v>1085</v>
      </c>
      <c r="DF47" s="1262" t="s">
        <v>1085</v>
      </c>
      <c r="DG47" s="1266" t="s">
        <v>1085</v>
      </c>
      <c r="DH47" s="396" t="s">
        <v>1085</v>
      </c>
      <c r="DI47" s="396" t="s">
        <v>1085</v>
      </c>
      <c r="DJ47" s="1262" t="s">
        <v>1085</v>
      </c>
      <c r="DK47" s="1266" t="s">
        <v>1085</v>
      </c>
      <c r="DL47" s="396" t="s">
        <v>1085</v>
      </c>
      <c r="DM47" s="396" t="s">
        <v>1085</v>
      </c>
      <c r="DN47" s="1262" t="s">
        <v>1085</v>
      </c>
      <c r="DO47" s="1266" t="s">
        <v>1085</v>
      </c>
      <c r="DP47" s="396" t="s">
        <v>1085</v>
      </c>
      <c r="DQ47" s="396" t="s">
        <v>1085</v>
      </c>
      <c r="DR47" s="403" t="s">
        <v>1085</v>
      </c>
      <c r="DS47" s="401" t="s">
        <v>1085</v>
      </c>
      <c r="DT47" s="397"/>
      <c r="DU47" s="1266" t="s">
        <v>1085</v>
      </c>
      <c r="DV47" s="396" t="s">
        <v>1085</v>
      </c>
      <c r="DW47" s="396" t="s">
        <v>1085</v>
      </c>
      <c r="DX47" s="1262" t="s">
        <v>1085</v>
      </c>
      <c r="DY47" s="1266" t="s">
        <v>1085</v>
      </c>
      <c r="DZ47" s="396" t="s">
        <v>1085</v>
      </c>
      <c r="EA47" s="396" t="s">
        <v>1085</v>
      </c>
      <c r="EB47" s="1262" t="s">
        <v>1085</v>
      </c>
      <c r="EC47" s="1266" t="s">
        <v>1085</v>
      </c>
      <c r="ED47" s="396" t="s">
        <v>1085</v>
      </c>
      <c r="EE47" s="396" t="s">
        <v>1085</v>
      </c>
      <c r="EF47" s="1262" t="s">
        <v>1085</v>
      </c>
      <c r="EG47" s="1266" t="s">
        <v>1085</v>
      </c>
      <c r="EH47" s="396" t="s">
        <v>1085</v>
      </c>
      <c r="EI47" s="396" t="s">
        <v>1085</v>
      </c>
      <c r="EJ47" s="403" t="s">
        <v>1085</v>
      </c>
      <c r="EK47" s="395"/>
      <c r="EL47" s="396"/>
      <c r="EM47" s="396"/>
      <c r="EN47" s="396"/>
      <c r="EO47" s="396"/>
      <c r="EP47" s="396"/>
      <c r="EQ47" s="396"/>
      <c r="ER47" s="396"/>
      <c r="ES47" s="395"/>
      <c r="ET47" s="396"/>
      <c r="EU47" s="396"/>
      <c r="EV47" s="397"/>
      <c r="EW47" s="396"/>
      <c r="EX47" s="396"/>
      <c r="EY47" s="396"/>
      <c r="EZ47" s="396"/>
      <c r="FA47" s="395"/>
      <c r="FB47" s="395"/>
      <c r="FC47" s="396"/>
      <c r="FD47" s="396"/>
      <c r="FE47" s="398"/>
      <c r="FF47" s="255"/>
      <c r="FG47" s="399"/>
      <c r="FH47" s="399"/>
      <c r="FI47" s="399"/>
      <c r="FJ47" s="399"/>
      <c r="FK47" s="399"/>
      <c r="FL47" s="1129"/>
      <c r="FM47" s="680"/>
      <c r="FN47" s="1129"/>
      <c r="FO47" s="680"/>
      <c r="FP47" s="1129"/>
      <c r="FQ47" s="680"/>
      <c r="FR47" s="399"/>
      <c r="FS47" s="399"/>
      <c r="FT47" s="399"/>
      <c r="FU47" s="399"/>
      <c r="FV47" s="399"/>
    </row>
    <row r="48" spans="1:178" ht="15" customHeight="1">
      <c r="A48" s="400">
        <f t="shared" si="0"/>
        <v>21</v>
      </c>
      <c r="B48" s="2339"/>
      <c r="C48" s="2339"/>
      <c r="D48" s="2340"/>
      <c r="E48" s="2341"/>
      <c r="F48" s="2340"/>
      <c r="G48" s="2340"/>
      <c r="H48" s="2342"/>
      <c r="I48" s="2343"/>
      <c r="J48" s="2340"/>
      <c r="K48" s="401" t="s">
        <v>1085</v>
      </c>
      <c r="L48" s="2340"/>
      <c r="M48" s="2340"/>
      <c r="N48" s="2340"/>
      <c r="O48" s="988" t="s">
        <v>1085</v>
      </c>
      <c r="P48" s="402" t="s">
        <v>1085</v>
      </c>
      <c r="Q48" s="396" t="s">
        <v>1085</v>
      </c>
      <c r="R48" s="396" t="s">
        <v>1085</v>
      </c>
      <c r="S48" s="396" t="s">
        <v>1085</v>
      </c>
      <c r="T48" s="405" t="s">
        <v>1085</v>
      </c>
      <c r="U48" s="402" t="s">
        <v>1085</v>
      </c>
      <c r="V48" s="396" t="s">
        <v>1085</v>
      </c>
      <c r="W48" s="405" t="s">
        <v>1085</v>
      </c>
      <c r="X48" s="2343"/>
      <c r="Y48" s="2340"/>
      <c r="Z48" s="401" t="s">
        <v>1085</v>
      </c>
      <c r="AA48" s="396" t="s">
        <v>1085</v>
      </c>
      <c r="AB48" s="396" t="s">
        <v>1085</v>
      </c>
      <c r="AC48" s="396" t="s">
        <v>1085</v>
      </c>
      <c r="AD48" s="2340"/>
      <c r="AE48" s="2340"/>
      <c r="AF48" s="2340"/>
      <c r="AG48" s="402" t="s">
        <v>1085</v>
      </c>
      <c r="AH48" s="2101"/>
      <c r="AI48" s="2102"/>
      <c r="AJ48" s="2344"/>
      <c r="AK48" s="401" t="s">
        <v>1085</v>
      </c>
      <c r="AL48" s="398"/>
      <c r="AM48" s="401" t="s">
        <v>1085</v>
      </c>
      <c r="AN48" s="398"/>
      <c r="AO48" s="990"/>
      <c r="AP48" s="396" t="s">
        <v>1085</v>
      </c>
      <c r="AQ48" s="396" t="s">
        <v>1085</v>
      </c>
      <c r="AR48" s="396" t="s">
        <v>1085</v>
      </c>
      <c r="AS48" s="396" t="s">
        <v>1085</v>
      </c>
      <c r="AT48" s="405"/>
      <c r="AU48" s="402" t="s">
        <v>1085</v>
      </c>
      <c r="AV48" s="396" t="s">
        <v>1085</v>
      </c>
      <c r="AW48" s="397" t="s">
        <v>1085</v>
      </c>
      <c r="AX48" s="401"/>
      <c r="AY48" s="396"/>
      <c r="AZ48" s="1130"/>
      <c r="BA48" s="1131"/>
      <c r="BB48" s="401"/>
      <c r="BC48" s="396"/>
      <c r="BD48" s="398"/>
      <c r="BE48" s="396" t="s">
        <v>1085</v>
      </c>
      <c r="BF48" s="396" t="s">
        <v>1085</v>
      </c>
      <c r="BG48" s="405" t="s">
        <v>1085</v>
      </c>
      <c r="BH48" s="402"/>
      <c r="BI48" s="398"/>
      <c r="BJ48" s="401" t="s">
        <v>1085</v>
      </c>
      <c r="BK48" s="396" t="s">
        <v>1085</v>
      </c>
      <c r="BL48" s="2340"/>
      <c r="BM48" s="2345"/>
      <c r="BN48" s="2345"/>
      <c r="BO48" s="2345"/>
      <c r="BP48" s="2345"/>
      <c r="BQ48" s="2346"/>
      <c r="BR48" s="401" t="s">
        <v>1085</v>
      </c>
      <c r="BS48" s="396" t="s">
        <v>1085</v>
      </c>
      <c r="BT48" s="396" t="s">
        <v>1085</v>
      </c>
      <c r="BU48" s="405" t="s">
        <v>1085</v>
      </c>
      <c r="BV48" s="402" t="s">
        <v>1085</v>
      </c>
      <c r="BW48" s="396" t="s">
        <v>1085</v>
      </c>
      <c r="BX48" s="396" t="s">
        <v>1085</v>
      </c>
      <c r="BY48" s="405" t="s">
        <v>1085</v>
      </c>
      <c r="BZ48" s="402" t="s">
        <v>1085</v>
      </c>
      <c r="CA48" s="396" t="s">
        <v>1085</v>
      </c>
      <c r="CB48" s="396" t="s">
        <v>1085</v>
      </c>
      <c r="CC48" s="403" t="s">
        <v>1085</v>
      </c>
      <c r="CD48" s="987"/>
      <c r="CE48" s="407"/>
      <c r="CF48" s="394"/>
      <c r="CG48" s="394"/>
      <c r="CH48" s="394"/>
      <c r="CI48" s="394"/>
      <c r="CJ48" s="404"/>
      <c r="CK48" s="395" t="s">
        <v>1085</v>
      </c>
      <c r="CL48" s="398"/>
      <c r="CM48" s="401" t="s">
        <v>1085</v>
      </c>
      <c r="CN48" s="397"/>
      <c r="CO48" s="1266" t="s">
        <v>1085</v>
      </c>
      <c r="CP48" s="396" t="s">
        <v>1085</v>
      </c>
      <c r="CQ48" s="396" t="s">
        <v>1085</v>
      </c>
      <c r="CR48" s="1262" t="s">
        <v>1085</v>
      </c>
      <c r="CS48" s="1266" t="s">
        <v>1085</v>
      </c>
      <c r="CT48" s="396" t="s">
        <v>1085</v>
      </c>
      <c r="CU48" s="396" t="s">
        <v>1085</v>
      </c>
      <c r="CV48" s="1262" t="s">
        <v>1085</v>
      </c>
      <c r="CW48" s="1266" t="s">
        <v>1085</v>
      </c>
      <c r="CX48" s="396" t="s">
        <v>1085</v>
      </c>
      <c r="CY48" s="396" t="s">
        <v>1085</v>
      </c>
      <c r="CZ48" s="403" t="s">
        <v>1085</v>
      </c>
      <c r="DA48" s="401" t="s">
        <v>1085</v>
      </c>
      <c r="DB48" s="397"/>
      <c r="DC48" s="1266" t="s">
        <v>1085</v>
      </c>
      <c r="DD48" s="396" t="s">
        <v>1085</v>
      </c>
      <c r="DE48" s="396" t="s">
        <v>1085</v>
      </c>
      <c r="DF48" s="1262" t="s">
        <v>1085</v>
      </c>
      <c r="DG48" s="1266" t="s">
        <v>1085</v>
      </c>
      <c r="DH48" s="396" t="s">
        <v>1085</v>
      </c>
      <c r="DI48" s="396" t="s">
        <v>1085</v>
      </c>
      <c r="DJ48" s="1262" t="s">
        <v>1085</v>
      </c>
      <c r="DK48" s="1266" t="s">
        <v>1085</v>
      </c>
      <c r="DL48" s="396" t="s">
        <v>1085</v>
      </c>
      <c r="DM48" s="396" t="s">
        <v>1085</v>
      </c>
      <c r="DN48" s="1262" t="s">
        <v>1085</v>
      </c>
      <c r="DO48" s="1266" t="s">
        <v>1085</v>
      </c>
      <c r="DP48" s="396" t="s">
        <v>1085</v>
      </c>
      <c r="DQ48" s="396" t="s">
        <v>1085</v>
      </c>
      <c r="DR48" s="403" t="s">
        <v>1085</v>
      </c>
      <c r="DS48" s="401" t="s">
        <v>1085</v>
      </c>
      <c r="DT48" s="397"/>
      <c r="DU48" s="1266" t="s">
        <v>1085</v>
      </c>
      <c r="DV48" s="396" t="s">
        <v>1085</v>
      </c>
      <c r="DW48" s="396" t="s">
        <v>1085</v>
      </c>
      <c r="DX48" s="1262" t="s">
        <v>1085</v>
      </c>
      <c r="DY48" s="1266" t="s">
        <v>1085</v>
      </c>
      <c r="DZ48" s="396" t="s">
        <v>1085</v>
      </c>
      <c r="EA48" s="396" t="s">
        <v>1085</v>
      </c>
      <c r="EB48" s="1262" t="s">
        <v>1085</v>
      </c>
      <c r="EC48" s="1266" t="s">
        <v>1085</v>
      </c>
      <c r="ED48" s="396" t="s">
        <v>1085</v>
      </c>
      <c r="EE48" s="396" t="s">
        <v>1085</v>
      </c>
      <c r="EF48" s="1262" t="s">
        <v>1085</v>
      </c>
      <c r="EG48" s="1266" t="s">
        <v>1085</v>
      </c>
      <c r="EH48" s="396" t="s">
        <v>1085</v>
      </c>
      <c r="EI48" s="396" t="s">
        <v>1085</v>
      </c>
      <c r="EJ48" s="403" t="s">
        <v>1085</v>
      </c>
      <c r="EK48" s="395"/>
      <c r="EL48" s="396"/>
      <c r="EM48" s="396"/>
      <c r="EN48" s="396"/>
      <c r="EO48" s="396"/>
      <c r="EP48" s="396"/>
      <c r="EQ48" s="396"/>
      <c r="ER48" s="396"/>
      <c r="ES48" s="395"/>
      <c r="ET48" s="396"/>
      <c r="EU48" s="396"/>
      <c r="EV48" s="397"/>
      <c r="EW48" s="396"/>
      <c r="EX48" s="396"/>
      <c r="EY48" s="396"/>
      <c r="EZ48" s="396"/>
      <c r="FA48" s="395"/>
      <c r="FB48" s="395"/>
      <c r="FC48" s="396"/>
      <c r="FD48" s="396"/>
      <c r="FE48" s="398"/>
      <c r="FF48" s="255"/>
      <c r="FG48" s="399"/>
      <c r="FH48" s="399"/>
      <c r="FI48" s="399"/>
      <c r="FJ48" s="399"/>
      <c r="FK48" s="399"/>
      <c r="FL48" s="1129"/>
      <c r="FM48" s="680"/>
      <c r="FN48" s="1129"/>
      <c r="FO48" s="680"/>
      <c r="FP48" s="1129"/>
      <c r="FQ48" s="680"/>
      <c r="FR48" s="399"/>
      <c r="FS48" s="399"/>
      <c r="FT48" s="399"/>
      <c r="FU48" s="399"/>
      <c r="FV48" s="399"/>
    </row>
    <row r="49" spans="1:178" ht="15" customHeight="1">
      <c r="A49" s="400">
        <f t="shared" si="0"/>
        <v>22</v>
      </c>
      <c r="B49" s="2339"/>
      <c r="C49" s="2339"/>
      <c r="D49" s="2340"/>
      <c r="E49" s="2341"/>
      <c r="F49" s="2340"/>
      <c r="G49" s="2340"/>
      <c r="H49" s="2342"/>
      <c r="I49" s="2343"/>
      <c r="J49" s="2340"/>
      <c r="K49" s="401" t="s">
        <v>1085</v>
      </c>
      <c r="L49" s="2340"/>
      <c r="M49" s="2340"/>
      <c r="N49" s="2340"/>
      <c r="O49" s="988" t="s">
        <v>1085</v>
      </c>
      <c r="P49" s="402" t="s">
        <v>1085</v>
      </c>
      <c r="Q49" s="396" t="s">
        <v>1085</v>
      </c>
      <c r="R49" s="396" t="s">
        <v>1085</v>
      </c>
      <c r="S49" s="396" t="s">
        <v>1085</v>
      </c>
      <c r="T49" s="405" t="s">
        <v>1085</v>
      </c>
      <c r="U49" s="402" t="s">
        <v>1085</v>
      </c>
      <c r="V49" s="396" t="s">
        <v>1085</v>
      </c>
      <c r="W49" s="405" t="s">
        <v>1085</v>
      </c>
      <c r="X49" s="2343"/>
      <c r="Y49" s="2340"/>
      <c r="Z49" s="401" t="s">
        <v>1085</v>
      </c>
      <c r="AA49" s="396" t="s">
        <v>1085</v>
      </c>
      <c r="AB49" s="396" t="s">
        <v>1085</v>
      </c>
      <c r="AC49" s="396" t="s">
        <v>1085</v>
      </c>
      <c r="AD49" s="2340"/>
      <c r="AE49" s="2340"/>
      <c r="AF49" s="2340"/>
      <c r="AG49" s="402" t="s">
        <v>1085</v>
      </c>
      <c r="AH49" s="2101"/>
      <c r="AI49" s="2102"/>
      <c r="AJ49" s="2344"/>
      <c r="AK49" s="401" t="s">
        <v>1085</v>
      </c>
      <c r="AL49" s="398"/>
      <c r="AM49" s="401" t="s">
        <v>1085</v>
      </c>
      <c r="AN49" s="398"/>
      <c r="AO49" s="990"/>
      <c r="AP49" s="396" t="s">
        <v>1085</v>
      </c>
      <c r="AQ49" s="396" t="s">
        <v>1085</v>
      </c>
      <c r="AR49" s="396" t="s">
        <v>1085</v>
      </c>
      <c r="AS49" s="396" t="s">
        <v>1085</v>
      </c>
      <c r="AT49" s="405"/>
      <c r="AU49" s="402" t="s">
        <v>1085</v>
      </c>
      <c r="AV49" s="396" t="s">
        <v>1085</v>
      </c>
      <c r="AW49" s="397" t="s">
        <v>1085</v>
      </c>
      <c r="AX49" s="401"/>
      <c r="AY49" s="396"/>
      <c r="AZ49" s="1130"/>
      <c r="BA49" s="1131"/>
      <c r="BB49" s="401"/>
      <c r="BC49" s="396"/>
      <c r="BD49" s="398"/>
      <c r="BE49" s="396" t="s">
        <v>1085</v>
      </c>
      <c r="BF49" s="396" t="s">
        <v>1085</v>
      </c>
      <c r="BG49" s="405" t="s">
        <v>1085</v>
      </c>
      <c r="BH49" s="402"/>
      <c r="BI49" s="398"/>
      <c r="BJ49" s="401" t="s">
        <v>1085</v>
      </c>
      <c r="BK49" s="396" t="s">
        <v>1085</v>
      </c>
      <c r="BL49" s="2340"/>
      <c r="BM49" s="2345"/>
      <c r="BN49" s="2345"/>
      <c r="BO49" s="2345"/>
      <c r="BP49" s="2345"/>
      <c r="BQ49" s="2346"/>
      <c r="BR49" s="401" t="s">
        <v>1085</v>
      </c>
      <c r="BS49" s="396" t="s">
        <v>1085</v>
      </c>
      <c r="BT49" s="396" t="s">
        <v>1085</v>
      </c>
      <c r="BU49" s="405" t="s">
        <v>1085</v>
      </c>
      <c r="BV49" s="402" t="s">
        <v>1085</v>
      </c>
      <c r="BW49" s="396" t="s">
        <v>1085</v>
      </c>
      <c r="BX49" s="396" t="s">
        <v>1085</v>
      </c>
      <c r="BY49" s="405" t="s">
        <v>1085</v>
      </c>
      <c r="BZ49" s="402" t="s">
        <v>1085</v>
      </c>
      <c r="CA49" s="396" t="s">
        <v>1085</v>
      </c>
      <c r="CB49" s="396" t="s">
        <v>1085</v>
      </c>
      <c r="CC49" s="403" t="s">
        <v>1085</v>
      </c>
      <c r="CD49" s="987"/>
      <c r="CE49" s="394"/>
      <c r="CF49" s="394"/>
      <c r="CG49" s="394"/>
      <c r="CH49" s="394"/>
      <c r="CI49" s="394"/>
      <c r="CJ49" s="404"/>
      <c r="CK49" s="395" t="s">
        <v>1085</v>
      </c>
      <c r="CL49" s="398"/>
      <c r="CM49" s="401" t="s">
        <v>1085</v>
      </c>
      <c r="CN49" s="397"/>
      <c r="CO49" s="1266" t="s">
        <v>1085</v>
      </c>
      <c r="CP49" s="396" t="s">
        <v>1085</v>
      </c>
      <c r="CQ49" s="396" t="s">
        <v>1085</v>
      </c>
      <c r="CR49" s="1262" t="s">
        <v>1085</v>
      </c>
      <c r="CS49" s="1266" t="s">
        <v>1085</v>
      </c>
      <c r="CT49" s="396" t="s">
        <v>1085</v>
      </c>
      <c r="CU49" s="396" t="s">
        <v>1085</v>
      </c>
      <c r="CV49" s="1262" t="s">
        <v>1085</v>
      </c>
      <c r="CW49" s="1266" t="s">
        <v>1085</v>
      </c>
      <c r="CX49" s="396" t="s">
        <v>1085</v>
      </c>
      <c r="CY49" s="396" t="s">
        <v>1085</v>
      </c>
      <c r="CZ49" s="403" t="s">
        <v>1085</v>
      </c>
      <c r="DA49" s="401" t="s">
        <v>1085</v>
      </c>
      <c r="DB49" s="397"/>
      <c r="DC49" s="1266" t="s">
        <v>1085</v>
      </c>
      <c r="DD49" s="396" t="s">
        <v>1085</v>
      </c>
      <c r="DE49" s="396" t="s">
        <v>1085</v>
      </c>
      <c r="DF49" s="1262" t="s">
        <v>1085</v>
      </c>
      <c r="DG49" s="1266" t="s">
        <v>1085</v>
      </c>
      <c r="DH49" s="396" t="s">
        <v>1085</v>
      </c>
      <c r="DI49" s="396" t="s">
        <v>1085</v>
      </c>
      <c r="DJ49" s="1262" t="s">
        <v>1085</v>
      </c>
      <c r="DK49" s="1266" t="s">
        <v>1085</v>
      </c>
      <c r="DL49" s="396" t="s">
        <v>1085</v>
      </c>
      <c r="DM49" s="396" t="s">
        <v>1085</v>
      </c>
      <c r="DN49" s="1262" t="s">
        <v>1085</v>
      </c>
      <c r="DO49" s="1266" t="s">
        <v>1085</v>
      </c>
      <c r="DP49" s="396" t="s">
        <v>1085</v>
      </c>
      <c r="DQ49" s="396" t="s">
        <v>1085</v>
      </c>
      <c r="DR49" s="403" t="s">
        <v>1085</v>
      </c>
      <c r="DS49" s="401" t="s">
        <v>1085</v>
      </c>
      <c r="DT49" s="397"/>
      <c r="DU49" s="1266" t="s">
        <v>1085</v>
      </c>
      <c r="DV49" s="396" t="s">
        <v>1085</v>
      </c>
      <c r="DW49" s="396" t="s">
        <v>1085</v>
      </c>
      <c r="DX49" s="1262" t="s">
        <v>1085</v>
      </c>
      <c r="DY49" s="1266" t="s">
        <v>1085</v>
      </c>
      <c r="DZ49" s="396" t="s">
        <v>1085</v>
      </c>
      <c r="EA49" s="396" t="s">
        <v>1085</v>
      </c>
      <c r="EB49" s="1262" t="s">
        <v>1085</v>
      </c>
      <c r="EC49" s="1266" t="s">
        <v>1085</v>
      </c>
      <c r="ED49" s="396" t="s">
        <v>1085</v>
      </c>
      <c r="EE49" s="396" t="s">
        <v>1085</v>
      </c>
      <c r="EF49" s="1262" t="s">
        <v>1085</v>
      </c>
      <c r="EG49" s="1266" t="s">
        <v>1085</v>
      </c>
      <c r="EH49" s="396" t="s">
        <v>1085</v>
      </c>
      <c r="EI49" s="396" t="s">
        <v>1085</v>
      </c>
      <c r="EJ49" s="403" t="s">
        <v>1085</v>
      </c>
      <c r="EK49" s="395"/>
      <c r="EL49" s="396"/>
      <c r="EM49" s="396"/>
      <c r="EN49" s="396"/>
      <c r="EO49" s="396"/>
      <c r="EP49" s="396"/>
      <c r="EQ49" s="396"/>
      <c r="ER49" s="396"/>
      <c r="ES49" s="395"/>
      <c r="ET49" s="396"/>
      <c r="EU49" s="396"/>
      <c r="EV49" s="397"/>
      <c r="EW49" s="396"/>
      <c r="EX49" s="396"/>
      <c r="EY49" s="396"/>
      <c r="EZ49" s="396"/>
      <c r="FA49" s="395"/>
      <c r="FB49" s="395"/>
      <c r="FC49" s="396"/>
      <c r="FD49" s="396"/>
      <c r="FE49" s="398"/>
      <c r="FF49" s="255"/>
      <c r="FG49" s="399"/>
      <c r="FH49" s="399"/>
      <c r="FI49" s="399"/>
      <c r="FJ49" s="399"/>
      <c r="FK49" s="399"/>
      <c r="FL49" s="1129"/>
      <c r="FM49" s="680"/>
      <c r="FN49" s="1129"/>
      <c r="FO49" s="680"/>
      <c r="FP49" s="1129"/>
      <c r="FQ49" s="680"/>
      <c r="FR49" s="399"/>
      <c r="FS49" s="399"/>
      <c r="FT49" s="399"/>
      <c r="FU49" s="399"/>
      <c r="FV49" s="399"/>
    </row>
    <row r="50" spans="1:178" ht="15" customHeight="1">
      <c r="A50" s="400">
        <f t="shared" si="0"/>
        <v>23</v>
      </c>
      <c r="B50" s="2339"/>
      <c r="C50" s="2339"/>
      <c r="D50" s="2340"/>
      <c r="E50" s="2341"/>
      <c r="F50" s="2340"/>
      <c r="G50" s="2340"/>
      <c r="H50" s="2342"/>
      <c r="I50" s="2343"/>
      <c r="J50" s="2340"/>
      <c r="K50" s="401" t="s">
        <v>1085</v>
      </c>
      <c r="L50" s="2340"/>
      <c r="M50" s="2340"/>
      <c r="N50" s="2340"/>
      <c r="O50" s="988" t="s">
        <v>1085</v>
      </c>
      <c r="P50" s="402" t="s">
        <v>1085</v>
      </c>
      <c r="Q50" s="396" t="s">
        <v>1085</v>
      </c>
      <c r="R50" s="396" t="s">
        <v>1085</v>
      </c>
      <c r="S50" s="396" t="s">
        <v>1085</v>
      </c>
      <c r="T50" s="405" t="s">
        <v>1085</v>
      </c>
      <c r="U50" s="402" t="s">
        <v>1085</v>
      </c>
      <c r="V50" s="396" t="s">
        <v>1085</v>
      </c>
      <c r="W50" s="405" t="s">
        <v>1085</v>
      </c>
      <c r="X50" s="2343"/>
      <c r="Y50" s="2340"/>
      <c r="Z50" s="401" t="s">
        <v>1085</v>
      </c>
      <c r="AA50" s="396" t="s">
        <v>1085</v>
      </c>
      <c r="AB50" s="396" t="s">
        <v>1085</v>
      </c>
      <c r="AC50" s="396" t="s">
        <v>1085</v>
      </c>
      <c r="AD50" s="2340"/>
      <c r="AE50" s="2340"/>
      <c r="AF50" s="2340"/>
      <c r="AG50" s="402" t="s">
        <v>1085</v>
      </c>
      <c r="AH50" s="2101"/>
      <c r="AI50" s="2102"/>
      <c r="AJ50" s="2344"/>
      <c r="AK50" s="401" t="s">
        <v>1085</v>
      </c>
      <c r="AL50" s="398"/>
      <c r="AM50" s="401" t="s">
        <v>1085</v>
      </c>
      <c r="AN50" s="398"/>
      <c r="AO50" s="990"/>
      <c r="AP50" s="396" t="s">
        <v>1085</v>
      </c>
      <c r="AQ50" s="396" t="s">
        <v>1085</v>
      </c>
      <c r="AR50" s="396" t="s">
        <v>1085</v>
      </c>
      <c r="AS50" s="396" t="s">
        <v>1085</v>
      </c>
      <c r="AT50" s="405"/>
      <c r="AU50" s="402" t="s">
        <v>1085</v>
      </c>
      <c r="AV50" s="396" t="s">
        <v>1085</v>
      </c>
      <c r="AW50" s="397" t="s">
        <v>1085</v>
      </c>
      <c r="AX50" s="401"/>
      <c r="AY50" s="396"/>
      <c r="AZ50" s="1130"/>
      <c r="BA50" s="1131"/>
      <c r="BB50" s="401"/>
      <c r="BC50" s="396"/>
      <c r="BD50" s="398"/>
      <c r="BE50" s="396" t="s">
        <v>1085</v>
      </c>
      <c r="BF50" s="396" t="s">
        <v>1085</v>
      </c>
      <c r="BG50" s="405" t="s">
        <v>1085</v>
      </c>
      <c r="BH50" s="402"/>
      <c r="BI50" s="398"/>
      <c r="BJ50" s="401" t="s">
        <v>1085</v>
      </c>
      <c r="BK50" s="396" t="s">
        <v>1085</v>
      </c>
      <c r="BL50" s="2340"/>
      <c r="BM50" s="2345"/>
      <c r="BN50" s="2345"/>
      <c r="BO50" s="2345"/>
      <c r="BP50" s="2345"/>
      <c r="BQ50" s="2346"/>
      <c r="BR50" s="401" t="s">
        <v>1085</v>
      </c>
      <c r="BS50" s="396" t="s">
        <v>1085</v>
      </c>
      <c r="BT50" s="396" t="s">
        <v>1085</v>
      </c>
      <c r="BU50" s="405" t="s">
        <v>1085</v>
      </c>
      <c r="BV50" s="402" t="s">
        <v>1085</v>
      </c>
      <c r="BW50" s="396" t="s">
        <v>1085</v>
      </c>
      <c r="BX50" s="396" t="s">
        <v>1085</v>
      </c>
      <c r="BY50" s="405" t="s">
        <v>1085</v>
      </c>
      <c r="BZ50" s="402" t="s">
        <v>1085</v>
      </c>
      <c r="CA50" s="396" t="s">
        <v>1085</v>
      </c>
      <c r="CB50" s="396" t="s">
        <v>1085</v>
      </c>
      <c r="CC50" s="403" t="s">
        <v>1085</v>
      </c>
      <c r="CD50" s="987"/>
      <c r="CE50" s="394"/>
      <c r="CF50" s="394"/>
      <c r="CG50" s="394"/>
      <c r="CH50" s="394"/>
      <c r="CI50" s="394"/>
      <c r="CJ50" s="404"/>
      <c r="CK50" s="395" t="s">
        <v>1085</v>
      </c>
      <c r="CL50" s="398"/>
      <c r="CM50" s="401" t="s">
        <v>1085</v>
      </c>
      <c r="CN50" s="397"/>
      <c r="CO50" s="1266" t="s">
        <v>1085</v>
      </c>
      <c r="CP50" s="396" t="s">
        <v>1085</v>
      </c>
      <c r="CQ50" s="396" t="s">
        <v>1085</v>
      </c>
      <c r="CR50" s="1262" t="s">
        <v>1085</v>
      </c>
      <c r="CS50" s="1266" t="s">
        <v>1085</v>
      </c>
      <c r="CT50" s="396" t="s">
        <v>1085</v>
      </c>
      <c r="CU50" s="396" t="s">
        <v>1085</v>
      </c>
      <c r="CV50" s="1262" t="s">
        <v>1085</v>
      </c>
      <c r="CW50" s="1266" t="s">
        <v>1085</v>
      </c>
      <c r="CX50" s="396" t="s">
        <v>1085</v>
      </c>
      <c r="CY50" s="396" t="s">
        <v>1085</v>
      </c>
      <c r="CZ50" s="403" t="s">
        <v>1085</v>
      </c>
      <c r="DA50" s="401" t="s">
        <v>1085</v>
      </c>
      <c r="DB50" s="397"/>
      <c r="DC50" s="1266" t="s">
        <v>1085</v>
      </c>
      <c r="DD50" s="396" t="s">
        <v>1085</v>
      </c>
      <c r="DE50" s="396" t="s">
        <v>1085</v>
      </c>
      <c r="DF50" s="1262" t="s">
        <v>1085</v>
      </c>
      <c r="DG50" s="1266" t="s">
        <v>1085</v>
      </c>
      <c r="DH50" s="396" t="s">
        <v>1085</v>
      </c>
      <c r="DI50" s="396" t="s">
        <v>1085</v>
      </c>
      <c r="DJ50" s="1262" t="s">
        <v>1085</v>
      </c>
      <c r="DK50" s="1266" t="s">
        <v>1085</v>
      </c>
      <c r="DL50" s="396" t="s">
        <v>1085</v>
      </c>
      <c r="DM50" s="396" t="s">
        <v>1085</v>
      </c>
      <c r="DN50" s="1262" t="s">
        <v>1085</v>
      </c>
      <c r="DO50" s="1266" t="s">
        <v>1085</v>
      </c>
      <c r="DP50" s="396" t="s">
        <v>1085</v>
      </c>
      <c r="DQ50" s="396" t="s">
        <v>1085</v>
      </c>
      <c r="DR50" s="403" t="s">
        <v>1085</v>
      </c>
      <c r="DS50" s="401" t="s">
        <v>1085</v>
      </c>
      <c r="DT50" s="397"/>
      <c r="DU50" s="1266" t="s">
        <v>1085</v>
      </c>
      <c r="DV50" s="396" t="s">
        <v>1085</v>
      </c>
      <c r="DW50" s="396" t="s">
        <v>1085</v>
      </c>
      <c r="DX50" s="1262" t="s">
        <v>1085</v>
      </c>
      <c r="DY50" s="1266" t="s">
        <v>1085</v>
      </c>
      <c r="DZ50" s="396" t="s">
        <v>1085</v>
      </c>
      <c r="EA50" s="396" t="s">
        <v>1085</v>
      </c>
      <c r="EB50" s="1262" t="s">
        <v>1085</v>
      </c>
      <c r="EC50" s="1266" t="s">
        <v>1085</v>
      </c>
      <c r="ED50" s="396" t="s">
        <v>1085</v>
      </c>
      <c r="EE50" s="396" t="s">
        <v>1085</v>
      </c>
      <c r="EF50" s="1262" t="s">
        <v>1085</v>
      </c>
      <c r="EG50" s="1266" t="s">
        <v>1085</v>
      </c>
      <c r="EH50" s="396" t="s">
        <v>1085</v>
      </c>
      <c r="EI50" s="396" t="s">
        <v>1085</v>
      </c>
      <c r="EJ50" s="403" t="s">
        <v>1085</v>
      </c>
      <c r="EK50" s="395"/>
      <c r="EL50" s="396"/>
      <c r="EM50" s="396"/>
      <c r="EN50" s="396"/>
      <c r="EO50" s="396"/>
      <c r="EP50" s="396"/>
      <c r="EQ50" s="396"/>
      <c r="ER50" s="396"/>
      <c r="ES50" s="395"/>
      <c r="ET50" s="396"/>
      <c r="EU50" s="396"/>
      <c r="EV50" s="397"/>
      <c r="EW50" s="396"/>
      <c r="EX50" s="396"/>
      <c r="EY50" s="396"/>
      <c r="EZ50" s="396"/>
      <c r="FA50" s="395"/>
      <c r="FB50" s="395"/>
      <c r="FC50" s="396"/>
      <c r="FD50" s="396"/>
      <c r="FE50" s="398"/>
      <c r="FF50" s="255"/>
      <c r="FG50" s="399"/>
      <c r="FH50" s="399"/>
      <c r="FI50" s="399"/>
      <c r="FJ50" s="399"/>
      <c r="FK50" s="399"/>
      <c r="FL50" s="1129"/>
      <c r="FM50" s="680"/>
      <c r="FN50" s="1129"/>
      <c r="FO50" s="680"/>
      <c r="FP50" s="1129"/>
      <c r="FQ50" s="680"/>
      <c r="FR50" s="399"/>
      <c r="FS50" s="399"/>
      <c r="FT50" s="399"/>
      <c r="FU50" s="399"/>
      <c r="FV50" s="399"/>
    </row>
    <row r="51" spans="1:178" ht="15" customHeight="1">
      <c r="A51" s="400">
        <f t="shared" si="0"/>
        <v>24</v>
      </c>
      <c r="B51" s="2339"/>
      <c r="C51" s="2339"/>
      <c r="D51" s="2340"/>
      <c r="E51" s="2341"/>
      <c r="F51" s="2340"/>
      <c r="G51" s="2340"/>
      <c r="H51" s="2342"/>
      <c r="I51" s="2343"/>
      <c r="J51" s="2340"/>
      <c r="K51" s="401" t="s">
        <v>1085</v>
      </c>
      <c r="L51" s="2340"/>
      <c r="M51" s="2340"/>
      <c r="N51" s="2340"/>
      <c r="O51" s="988" t="s">
        <v>1085</v>
      </c>
      <c r="P51" s="402" t="s">
        <v>1085</v>
      </c>
      <c r="Q51" s="396" t="s">
        <v>1085</v>
      </c>
      <c r="R51" s="396" t="s">
        <v>1085</v>
      </c>
      <c r="S51" s="396" t="s">
        <v>1085</v>
      </c>
      <c r="T51" s="405" t="s">
        <v>1085</v>
      </c>
      <c r="U51" s="402" t="s">
        <v>1085</v>
      </c>
      <c r="V51" s="396" t="s">
        <v>1085</v>
      </c>
      <c r="W51" s="405" t="s">
        <v>1085</v>
      </c>
      <c r="X51" s="2343"/>
      <c r="Y51" s="2340"/>
      <c r="Z51" s="401" t="s">
        <v>1085</v>
      </c>
      <c r="AA51" s="396" t="s">
        <v>1085</v>
      </c>
      <c r="AB51" s="396" t="s">
        <v>1085</v>
      </c>
      <c r="AC51" s="396" t="s">
        <v>1085</v>
      </c>
      <c r="AD51" s="2340"/>
      <c r="AE51" s="2340"/>
      <c r="AF51" s="2340"/>
      <c r="AG51" s="402" t="s">
        <v>1085</v>
      </c>
      <c r="AH51" s="2101"/>
      <c r="AI51" s="2102"/>
      <c r="AJ51" s="2344"/>
      <c r="AK51" s="401" t="s">
        <v>1085</v>
      </c>
      <c r="AL51" s="398"/>
      <c r="AM51" s="401" t="s">
        <v>1085</v>
      </c>
      <c r="AN51" s="398"/>
      <c r="AO51" s="990"/>
      <c r="AP51" s="396" t="s">
        <v>1085</v>
      </c>
      <c r="AQ51" s="396" t="s">
        <v>1085</v>
      </c>
      <c r="AR51" s="396" t="s">
        <v>1085</v>
      </c>
      <c r="AS51" s="396" t="s">
        <v>1085</v>
      </c>
      <c r="AT51" s="405"/>
      <c r="AU51" s="402" t="s">
        <v>1085</v>
      </c>
      <c r="AV51" s="396" t="s">
        <v>1085</v>
      </c>
      <c r="AW51" s="397" t="s">
        <v>1085</v>
      </c>
      <c r="AX51" s="401"/>
      <c r="AY51" s="396"/>
      <c r="AZ51" s="1130"/>
      <c r="BA51" s="1131"/>
      <c r="BB51" s="401"/>
      <c r="BC51" s="396"/>
      <c r="BD51" s="398"/>
      <c r="BE51" s="396" t="s">
        <v>1085</v>
      </c>
      <c r="BF51" s="396" t="s">
        <v>1085</v>
      </c>
      <c r="BG51" s="405" t="s">
        <v>1085</v>
      </c>
      <c r="BH51" s="402"/>
      <c r="BI51" s="398"/>
      <c r="BJ51" s="401" t="s">
        <v>1085</v>
      </c>
      <c r="BK51" s="396" t="s">
        <v>1085</v>
      </c>
      <c r="BL51" s="2340"/>
      <c r="BM51" s="2345"/>
      <c r="BN51" s="2345"/>
      <c r="BO51" s="2345"/>
      <c r="BP51" s="2345"/>
      <c r="BQ51" s="2346"/>
      <c r="BR51" s="401" t="s">
        <v>1085</v>
      </c>
      <c r="BS51" s="396" t="s">
        <v>1085</v>
      </c>
      <c r="BT51" s="396" t="s">
        <v>1085</v>
      </c>
      <c r="BU51" s="405" t="s">
        <v>1085</v>
      </c>
      <c r="BV51" s="402" t="s">
        <v>1085</v>
      </c>
      <c r="BW51" s="396" t="s">
        <v>1085</v>
      </c>
      <c r="BX51" s="396" t="s">
        <v>1085</v>
      </c>
      <c r="BY51" s="405" t="s">
        <v>1085</v>
      </c>
      <c r="BZ51" s="402" t="s">
        <v>1085</v>
      </c>
      <c r="CA51" s="396" t="s">
        <v>1085</v>
      </c>
      <c r="CB51" s="396" t="s">
        <v>1085</v>
      </c>
      <c r="CC51" s="403" t="s">
        <v>1085</v>
      </c>
      <c r="CD51" s="987"/>
      <c r="CE51" s="407"/>
      <c r="CF51" s="394"/>
      <c r="CG51" s="394"/>
      <c r="CH51" s="394"/>
      <c r="CI51" s="394"/>
      <c r="CJ51" s="404"/>
      <c r="CK51" s="395" t="s">
        <v>1085</v>
      </c>
      <c r="CL51" s="398"/>
      <c r="CM51" s="401" t="s">
        <v>1085</v>
      </c>
      <c r="CN51" s="397"/>
      <c r="CO51" s="1266" t="s">
        <v>1085</v>
      </c>
      <c r="CP51" s="396" t="s">
        <v>1085</v>
      </c>
      <c r="CQ51" s="396" t="s">
        <v>1085</v>
      </c>
      <c r="CR51" s="1262" t="s">
        <v>1085</v>
      </c>
      <c r="CS51" s="1266" t="s">
        <v>1085</v>
      </c>
      <c r="CT51" s="396" t="s">
        <v>1085</v>
      </c>
      <c r="CU51" s="396" t="s">
        <v>1085</v>
      </c>
      <c r="CV51" s="1262" t="s">
        <v>1085</v>
      </c>
      <c r="CW51" s="1266" t="s">
        <v>1085</v>
      </c>
      <c r="CX51" s="396" t="s">
        <v>1085</v>
      </c>
      <c r="CY51" s="396" t="s">
        <v>1085</v>
      </c>
      <c r="CZ51" s="403" t="s">
        <v>1085</v>
      </c>
      <c r="DA51" s="401" t="s">
        <v>1085</v>
      </c>
      <c r="DB51" s="397"/>
      <c r="DC51" s="1266" t="s">
        <v>1085</v>
      </c>
      <c r="DD51" s="396" t="s">
        <v>1085</v>
      </c>
      <c r="DE51" s="396" t="s">
        <v>1085</v>
      </c>
      <c r="DF51" s="1262" t="s">
        <v>1085</v>
      </c>
      <c r="DG51" s="1266" t="s">
        <v>1085</v>
      </c>
      <c r="DH51" s="396" t="s">
        <v>1085</v>
      </c>
      <c r="DI51" s="396" t="s">
        <v>1085</v>
      </c>
      <c r="DJ51" s="1262" t="s">
        <v>1085</v>
      </c>
      <c r="DK51" s="1266" t="s">
        <v>1085</v>
      </c>
      <c r="DL51" s="396" t="s">
        <v>1085</v>
      </c>
      <c r="DM51" s="396" t="s">
        <v>1085</v>
      </c>
      <c r="DN51" s="1262" t="s">
        <v>1085</v>
      </c>
      <c r="DO51" s="1266" t="s">
        <v>1085</v>
      </c>
      <c r="DP51" s="396" t="s">
        <v>1085</v>
      </c>
      <c r="DQ51" s="396" t="s">
        <v>1085</v>
      </c>
      <c r="DR51" s="403" t="s">
        <v>1085</v>
      </c>
      <c r="DS51" s="401" t="s">
        <v>1085</v>
      </c>
      <c r="DT51" s="397"/>
      <c r="DU51" s="1266" t="s">
        <v>1085</v>
      </c>
      <c r="DV51" s="396" t="s">
        <v>1085</v>
      </c>
      <c r="DW51" s="396" t="s">
        <v>1085</v>
      </c>
      <c r="DX51" s="1262" t="s">
        <v>1085</v>
      </c>
      <c r="DY51" s="1266" t="s">
        <v>1085</v>
      </c>
      <c r="DZ51" s="396" t="s">
        <v>1085</v>
      </c>
      <c r="EA51" s="396" t="s">
        <v>1085</v>
      </c>
      <c r="EB51" s="1262" t="s">
        <v>1085</v>
      </c>
      <c r="EC51" s="1266" t="s">
        <v>1085</v>
      </c>
      <c r="ED51" s="396" t="s">
        <v>1085</v>
      </c>
      <c r="EE51" s="396" t="s">
        <v>1085</v>
      </c>
      <c r="EF51" s="1262" t="s">
        <v>1085</v>
      </c>
      <c r="EG51" s="1266" t="s">
        <v>1085</v>
      </c>
      <c r="EH51" s="396" t="s">
        <v>1085</v>
      </c>
      <c r="EI51" s="396" t="s">
        <v>1085</v>
      </c>
      <c r="EJ51" s="403" t="s">
        <v>1085</v>
      </c>
      <c r="EK51" s="395"/>
      <c r="EL51" s="396"/>
      <c r="EM51" s="396"/>
      <c r="EN51" s="396"/>
      <c r="EO51" s="396"/>
      <c r="EP51" s="396"/>
      <c r="EQ51" s="396"/>
      <c r="ER51" s="396"/>
      <c r="ES51" s="395"/>
      <c r="ET51" s="396"/>
      <c r="EU51" s="396"/>
      <c r="EV51" s="397"/>
      <c r="EW51" s="396"/>
      <c r="EX51" s="396"/>
      <c r="EY51" s="396"/>
      <c r="EZ51" s="396"/>
      <c r="FA51" s="395"/>
      <c r="FB51" s="395"/>
      <c r="FC51" s="396"/>
      <c r="FD51" s="396"/>
      <c r="FE51" s="398"/>
      <c r="FF51" s="255"/>
      <c r="FG51" s="399"/>
      <c r="FH51" s="399"/>
      <c r="FI51" s="399"/>
      <c r="FJ51" s="399"/>
      <c r="FK51" s="399"/>
      <c r="FL51" s="1129"/>
      <c r="FM51" s="680"/>
      <c r="FN51" s="1129"/>
      <c r="FO51" s="680"/>
      <c r="FP51" s="1129"/>
      <c r="FQ51" s="680"/>
      <c r="FR51" s="399"/>
      <c r="FS51" s="399"/>
      <c r="FT51" s="399"/>
      <c r="FU51" s="399"/>
      <c r="FV51" s="399"/>
    </row>
    <row r="52" spans="1:178" ht="15" customHeight="1">
      <c r="A52" s="400">
        <f t="shared" si="0"/>
        <v>25</v>
      </c>
      <c r="B52" s="2339"/>
      <c r="C52" s="2339"/>
      <c r="D52" s="2340"/>
      <c r="E52" s="2341"/>
      <c r="F52" s="2340"/>
      <c r="G52" s="2340"/>
      <c r="H52" s="2342"/>
      <c r="I52" s="2343"/>
      <c r="J52" s="2340"/>
      <c r="K52" s="401" t="s">
        <v>1085</v>
      </c>
      <c r="L52" s="2340"/>
      <c r="M52" s="2340"/>
      <c r="N52" s="2340"/>
      <c r="O52" s="988" t="s">
        <v>1085</v>
      </c>
      <c r="P52" s="402" t="s">
        <v>1085</v>
      </c>
      <c r="Q52" s="396" t="s">
        <v>1085</v>
      </c>
      <c r="R52" s="396" t="s">
        <v>1085</v>
      </c>
      <c r="S52" s="396" t="s">
        <v>1085</v>
      </c>
      <c r="T52" s="405" t="s">
        <v>1085</v>
      </c>
      <c r="U52" s="402" t="s">
        <v>1085</v>
      </c>
      <c r="V52" s="396" t="s">
        <v>1085</v>
      </c>
      <c r="W52" s="405" t="s">
        <v>1085</v>
      </c>
      <c r="X52" s="2343"/>
      <c r="Y52" s="2340"/>
      <c r="Z52" s="401" t="s">
        <v>1085</v>
      </c>
      <c r="AA52" s="396" t="s">
        <v>1085</v>
      </c>
      <c r="AB52" s="396" t="s">
        <v>1085</v>
      </c>
      <c r="AC52" s="396" t="s">
        <v>1085</v>
      </c>
      <c r="AD52" s="2340"/>
      <c r="AE52" s="2340"/>
      <c r="AF52" s="2340"/>
      <c r="AG52" s="402" t="s">
        <v>1085</v>
      </c>
      <c r="AH52" s="2101"/>
      <c r="AI52" s="2102"/>
      <c r="AJ52" s="2344"/>
      <c r="AK52" s="401" t="s">
        <v>1085</v>
      </c>
      <c r="AL52" s="398"/>
      <c r="AM52" s="401" t="s">
        <v>1085</v>
      </c>
      <c r="AN52" s="398"/>
      <c r="AO52" s="990"/>
      <c r="AP52" s="396" t="s">
        <v>1085</v>
      </c>
      <c r="AQ52" s="396" t="s">
        <v>1085</v>
      </c>
      <c r="AR52" s="396" t="s">
        <v>1085</v>
      </c>
      <c r="AS52" s="396" t="s">
        <v>1085</v>
      </c>
      <c r="AT52" s="405"/>
      <c r="AU52" s="402" t="s">
        <v>1085</v>
      </c>
      <c r="AV52" s="396" t="s">
        <v>1085</v>
      </c>
      <c r="AW52" s="397" t="s">
        <v>1085</v>
      </c>
      <c r="AX52" s="401"/>
      <c r="AY52" s="396"/>
      <c r="AZ52" s="1130"/>
      <c r="BA52" s="1131"/>
      <c r="BB52" s="401"/>
      <c r="BC52" s="396"/>
      <c r="BD52" s="398"/>
      <c r="BE52" s="396" t="s">
        <v>1085</v>
      </c>
      <c r="BF52" s="396" t="s">
        <v>1085</v>
      </c>
      <c r="BG52" s="405" t="s">
        <v>1085</v>
      </c>
      <c r="BH52" s="402"/>
      <c r="BI52" s="398"/>
      <c r="BJ52" s="401" t="s">
        <v>1085</v>
      </c>
      <c r="BK52" s="396" t="s">
        <v>1085</v>
      </c>
      <c r="BL52" s="2340"/>
      <c r="BM52" s="2345"/>
      <c r="BN52" s="2345"/>
      <c r="BO52" s="2345"/>
      <c r="BP52" s="2345"/>
      <c r="BQ52" s="2346"/>
      <c r="BR52" s="401" t="s">
        <v>1085</v>
      </c>
      <c r="BS52" s="396" t="s">
        <v>1085</v>
      </c>
      <c r="BT52" s="396" t="s">
        <v>1085</v>
      </c>
      <c r="BU52" s="405" t="s">
        <v>1085</v>
      </c>
      <c r="BV52" s="402" t="s">
        <v>1085</v>
      </c>
      <c r="BW52" s="396" t="s">
        <v>1085</v>
      </c>
      <c r="BX52" s="396" t="s">
        <v>1085</v>
      </c>
      <c r="BY52" s="405" t="s">
        <v>1085</v>
      </c>
      <c r="BZ52" s="402" t="s">
        <v>1085</v>
      </c>
      <c r="CA52" s="396" t="s">
        <v>1085</v>
      </c>
      <c r="CB52" s="396" t="s">
        <v>1085</v>
      </c>
      <c r="CC52" s="403" t="s">
        <v>1085</v>
      </c>
      <c r="CD52" s="987"/>
      <c r="CE52" s="394"/>
      <c r="CF52" s="394"/>
      <c r="CG52" s="394"/>
      <c r="CH52" s="394"/>
      <c r="CI52" s="394"/>
      <c r="CJ52" s="404"/>
      <c r="CK52" s="395" t="s">
        <v>1085</v>
      </c>
      <c r="CL52" s="398"/>
      <c r="CM52" s="401" t="s">
        <v>1085</v>
      </c>
      <c r="CN52" s="397"/>
      <c r="CO52" s="1266" t="s">
        <v>1085</v>
      </c>
      <c r="CP52" s="396" t="s">
        <v>1085</v>
      </c>
      <c r="CQ52" s="396" t="s">
        <v>1085</v>
      </c>
      <c r="CR52" s="1262" t="s">
        <v>1085</v>
      </c>
      <c r="CS52" s="1266" t="s">
        <v>1085</v>
      </c>
      <c r="CT52" s="396" t="s">
        <v>1085</v>
      </c>
      <c r="CU52" s="396" t="s">
        <v>1085</v>
      </c>
      <c r="CV52" s="1262" t="s">
        <v>1085</v>
      </c>
      <c r="CW52" s="1266" t="s">
        <v>1085</v>
      </c>
      <c r="CX52" s="396" t="s">
        <v>1085</v>
      </c>
      <c r="CY52" s="396" t="s">
        <v>1085</v>
      </c>
      <c r="CZ52" s="403" t="s">
        <v>1085</v>
      </c>
      <c r="DA52" s="401" t="s">
        <v>1085</v>
      </c>
      <c r="DB52" s="397"/>
      <c r="DC52" s="1266" t="s">
        <v>1085</v>
      </c>
      <c r="DD52" s="396" t="s">
        <v>1085</v>
      </c>
      <c r="DE52" s="396" t="s">
        <v>1085</v>
      </c>
      <c r="DF52" s="1262" t="s">
        <v>1085</v>
      </c>
      <c r="DG52" s="1266" t="s">
        <v>1085</v>
      </c>
      <c r="DH52" s="396" t="s">
        <v>1085</v>
      </c>
      <c r="DI52" s="396" t="s">
        <v>1085</v>
      </c>
      <c r="DJ52" s="1262" t="s">
        <v>1085</v>
      </c>
      <c r="DK52" s="1266" t="s">
        <v>1085</v>
      </c>
      <c r="DL52" s="396" t="s">
        <v>1085</v>
      </c>
      <c r="DM52" s="396" t="s">
        <v>1085</v>
      </c>
      <c r="DN52" s="1262" t="s">
        <v>1085</v>
      </c>
      <c r="DO52" s="1266" t="s">
        <v>1085</v>
      </c>
      <c r="DP52" s="396" t="s">
        <v>1085</v>
      </c>
      <c r="DQ52" s="396" t="s">
        <v>1085</v>
      </c>
      <c r="DR52" s="403" t="s">
        <v>1085</v>
      </c>
      <c r="DS52" s="401" t="s">
        <v>1085</v>
      </c>
      <c r="DT52" s="397"/>
      <c r="DU52" s="1266" t="s">
        <v>1085</v>
      </c>
      <c r="DV52" s="396" t="s">
        <v>1085</v>
      </c>
      <c r="DW52" s="396" t="s">
        <v>1085</v>
      </c>
      <c r="DX52" s="1262" t="s">
        <v>1085</v>
      </c>
      <c r="DY52" s="1266" t="s">
        <v>1085</v>
      </c>
      <c r="DZ52" s="396" t="s">
        <v>1085</v>
      </c>
      <c r="EA52" s="396" t="s">
        <v>1085</v>
      </c>
      <c r="EB52" s="1262" t="s">
        <v>1085</v>
      </c>
      <c r="EC52" s="1266" t="s">
        <v>1085</v>
      </c>
      <c r="ED52" s="396" t="s">
        <v>1085</v>
      </c>
      <c r="EE52" s="396" t="s">
        <v>1085</v>
      </c>
      <c r="EF52" s="1262" t="s">
        <v>1085</v>
      </c>
      <c r="EG52" s="1266" t="s">
        <v>1085</v>
      </c>
      <c r="EH52" s="396" t="s">
        <v>1085</v>
      </c>
      <c r="EI52" s="396" t="s">
        <v>1085</v>
      </c>
      <c r="EJ52" s="403" t="s">
        <v>1085</v>
      </c>
      <c r="EK52" s="395"/>
      <c r="EL52" s="396"/>
      <c r="EM52" s="396"/>
      <c r="EN52" s="396"/>
      <c r="EO52" s="396"/>
      <c r="EP52" s="396"/>
      <c r="EQ52" s="396"/>
      <c r="ER52" s="396"/>
      <c r="ES52" s="395"/>
      <c r="ET52" s="396"/>
      <c r="EU52" s="396"/>
      <c r="EV52" s="397"/>
      <c r="EW52" s="396"/>
      <c r="EX52" s="396"/>
      <c r="EY52" s="396"/>
      <c r="EZ52" s="396"/>
      <c r="FA52" s="395"/>
      <c r="FB52" s="395"/>
      <c r="FC52" s="396"/>
      <c r="FD52" s="396"/>
      <c r="FE52" s="398"/>
      <c r="FF52" s="255"/>
      <c r="FG52" s="399"/>
      <c r="FH52" s="399"/>
      <c r="FI52" s="399"/>
      <c r="FJ52" s="399"/>
      <c r="FK52" s="399"/>
      <c r="FL52" s="1129"/>
      <c r="FM52" s="680"/>
      <c r="FN52" s="1129"/>
      <c r="FO52" s="680"/>
      <c r="FP52" s="1129"/>
      <c r="FQ52" s="680"/>
      <c r="FR52" s="399"/>
      <c r="FS52" s="399"/>
      <c r="FT52" s="399"/>
      <c r="FU52" s="399"/>
      <c r="FV52" s="399"/>
    </row>
    <row r="53" spans="1:178" ht="15" customHeight="1">
      <c r="A53" s="400">
        <f t="shared" si="0"/>
        <v>26</v>
      </c>
      <c r="B53" s="2339"/>
      <c r="C53" s="2339"/>
      <c r="D53" s="2340"/>
      <c r="E53" s="2341"/>
      <c r="F53" s="2340"/>
      <c r="G53" s="2340"/>
      <c r="H53" s="2342"/>
      <c r="I53" s="2343"/>
      <c r="J53" s="2340"/>
      <c r="K53" s="401" t="s">
        <v>1085</v>
      </c>
      <c r="L53" s="2340"/>
      <c r="M53" s="2340"/>
      <c r="N53" s="2340"/>
      <c r="O53" s="988" t="s">
        <v>1085</v>
      </c>
      <c r="P53" s="402" t="s">
        <v>1085</v>
      </c>
      <c r="Q53" s="396" t="s">
        <v>1085</v>
      </c>
      <c r="R53" s="396" t="s">
        <v>1085</v>
      </c>
      <c r="S53" s="396" t="s">
        <v>1085</v>
      </c>
      <c r="T53" s="405" t="s">
        <v>1085</v>
      </c>
      <c r="U53" s="402" t="s">
        <v>1085</v>
      </c>
      <c r="V53" s="396" t="s">
        <v>1085</v>
      </c>
      <c r="W53" s="405" t="s">
        <v>1085</v>
      </c>
      <c r="X53" s="2343"/>
      <c r="Y53" s="2347"/>
      <c r="Z53" s="402" t="s">
        <v>1085</v>
      </c>
      <c r="AA53" s="396" t="s">
        <v>1085</v>
      </c>
      <c r="AB53" s="396" t="s">
        <v>1085</v>
      </c>
      <c r="AC53" s="396" t="s">
        <v>1085</v>
      </c>
      <c r="AD53" s="2340"/>
      <c r="AE53" s="2340"/>
      <c r="AF53" s="2340"/>
      <c r="AG53" s="402" t="s">
        <v>1085</v>
      </c>
      <c r="AH53" s="2101"/>
      <c r="AI53" s="2102"/>
      <c r="AJ53" s="2344"/>
      <c r="AK53" s="401" t="s">
        <v>1085</v>
      </c>
      <c r="AL53" s="398"/>
      <c r="AM53" s="401" t="s">
        <v>1085</v>
      </c>
      <c r="AN53" s="398"/>
      <c r="AO53" s="990"/>
      <c r="AP53" s="396" t="s">
        <v>1085</v>
      </c>
      <c r="AQ53" s="396" t="s">
        <v>1085</v>
      </c>
      <c r="AR53" s="396" t="s">
        <v>1085</v>
      </c>
      <c r="AS53" s="396" t="s">
        <v>1085</v>
      </c>
      <c r="AT53" s="405"/>
      <c r="AU53" s="402" t="s">
        <v>1085</v>
      </c>
      <c r="AV53" s="396" t="s">
        <v>1085</v>
      </c>
      <c r="AW53" s="397" t="s">
        <v>1085</v>
      </c>
      <c r="AX53" s="401"/>
      <c r="AY53" s="396"/>
      <c r="AZ53" s="1130"/>
      <c r="BA53" s="1131"/>
      <c r="BB53" s="401"/>
      <c r="BC53" s="396"/>
      <c r="BD53" s="398"/>
      <c r="BE53" s="396" t="s">
        <v>1085</v>
      </c>
      <c r="BF53" s="396" t="s">
        <v>1085</v>
      </c>
      <c r="BG53" s="405" t="s">
        <v>1085</v>
      </c>
      <c r="BH53" s="402"/>
      <c r="BI53" s="398"/>
      <c r="BJ53" s="401" t="s">
        <v>1085</v>
      </c>
      <c r="BK53" s="396" t="s">
        <v>1085</v>
      </c>
      <c r="BL53" s="2340"/>
      <c r="BM53" s="2345"/>
      <c r="BN53" s="2345"/>
      <c r="BO53" s="2345"/>
      <c r="BP53" s="2345"/>
      <c r="BQ53" s="2346"/>
      <c r="BR53" s="401" t="s">
        <v>1085</v>
      </c>
      <c r="BS53" s="396" t="s">
        <v>1085</v>
      </c>
      <c r="BT53" s="396" t="s">
        <v>1085</v>
      </c>
      <c r="BU53" s="405" t="s">
        <v>1085</v>
      </c>
      <c r="BV53" s="402" t="s">
        <v>1085</v>
      </c>
      <c r="BW53" s="396" t="s">
        <v>1085</v>
      </c>
      <c r="BX53" s="396" t="s">
        <v>1085</v>
      </c>
      <c r="BY53" s="405" t="s">
        <v>1085</v>
      </c>
      <c r="BZ53" s="402" t="s">
        <v>1085</v>
      </c>
      <c r="CA53" s="396" t="s">
        <v>1085</v>
      </c>
      <c r="CB53" s="396" t="s">
        <v>1085</v>
      </c>
      <c r="CC53" s="403" t="s">
        <v>1085</v>
      </c>
      <c r="CD53" s="987"/>
      <c r="CE53" s="394"/>
      <c r="CF53" s="394"/>
      <c r="CG53" s="394"/>
      <c r="CH53" s="394"/>
      <c r="CI53" s="394"/>
      <c r="CJ53" s="404"/>
      <c r="CK53" s="395" t="s">
        <v>1085</v>
      </c>
      <c r="CL53" s="398"/>
      <c r="CM53" s="401" t="s">
        <v>1085</v>
      </c>
      <c r="CN53" s="397"/>
      <c r="CO53" s="1266" t="s">
        <v>1085</v>
      </c>
      <c r="CP53" s="396" t="s">
        <v>1085</v>
      </c>
      <c r="CQ53" s="396" t="s">
        <v>1085</v>
      </c>
      <c r="CR53" s="1262" t="s">
        <v>1085</v>
      </c>
      <c r="CS53" s="1266" t="s">
        <v>1085</v>
      </c>
      <c r="CT53" s="396" t="s">
        <v>1085</v>
      </c>
      <c r="CU53" s="396" t="s">
        <v>1085</v>
      </c>
      <c r="CV53" s="1262" t="s">
        <v>1085</v>
      </c>
      <c r="CW53" s="1266" t="s">
        <v>1085</v>
      </c>
      <c r="CX53" s="396" t="s">
        <v>1085</v>
      </c>
      <c r="CY53" s="396" t="s">
        <v>1085</v>
      </c>
      <c r="CZ53" s="403" t="s">
        <v>1085</v>
      </c>
      <c r="DA53" s="401" t="s">
        <v>1085</v>
      </c>
      <c r="DB53" s="397"/>
      <c r="DC53" s="1266" t="s">
        <v>1085</v>
      </c>
      <c r="DD53" s="396" t="s">
        <v>1085</v>
      </c>
      <c r="DE53" s="396" t="s">
        <v>1085</v>
      </c>
      <c r="DF53" s="1262" t="s">
        <v>1085</v>
      </c>
      <c r="DG53" s="1266" t="s">
        <v>1085</v>
      </c>
      <c r="DH53" s="396" t="s">
        <v>1085</v>
      </c>
      <c r="DI53" s="396" t="s">
        <v>1085</v>
      </c>
      <c r="DJ53" s="1262" t="s">
        <v>1085</v>
      </c>
      <c r="DK53" s="1266" t="s">
        <v>1085</v>
      </c>
      <c r="DL53" s="396" t="s">
        <v>1085</v>
      </c>
      <c r="DM53" s="396" t="s">
        <v>1085</v>
      </c>
      <c r="DN53" s="1262" t="s">
        <v>1085</v>
      </c>
      <c r="DO53" s="1266" t="s">
        <v>1085</v>
      </c>
      <c r="DP53" s="396" t="s">
        <v>1085</v>
      </c>
      <c r="DQ53" s="396" t="s">
        <v>1085</v>
      </c>
      <c r="DR53" s="403" t="s">
        <v>1085</v>
      </c>
      <c r="DS53" s="401" t="s">
        <v>1085</v>
      </c>
      <c r="DT53" s="397"/>
      <c r="DU53" s="1266" t="s">
        <v>1085</v>
      </c>
      <c r="DV53" s="396" t="s">
        <v>1085</v>
      </c>
      <c r="DW53" s="396" t="s">
        <v>1085</v>
      </c>
      <c r="DX53" s="1262" t="s">
        <v>1085</v>
      </c>
      <c r="DY53" s="1266" t="s">
        <v>1085</v>
      </c>
      <c r="DZ53" s="396" t="s">
        <v>1085</v>
      </c>
      <c r="EA53" s="396" t="s">
        <v>1085</v>
      </c>
      <c r="EB53" s="1262" t="s">
        <v>1085</v>
      </c>
      <c r="EC53" s="1266" t="s">
        <v>1085</v>
      </c>
      <c r="ED53" s="396" t="s">
        <v>1085</v>
      </c>
      <c r="EE53" s="396" t="s">
        <v>1085</v>
      </c>
      <c r="EF53" s="1262" t="s">
        <v>1085</v>
      </c>
      <c r="EG53" s="1266" t="s">
        <v>1085</v>
      </c>
      <c r="EH53" s="396" t="s">
        <v>1085</v>
      </c>
      <c r="EI53" s="396" t="s">
        <v>1085</v>
      </c>
      <c r="EJ53" s="403" t="s">
        <v>1085</v>
      </c>
      <c r="EK53" s="395"/>
      <c r="EL53" s="396"/>
      <c r="EM53" s="396"/>
      <c r="EN53" s="396"/>
      <c r="EO53" s="396"/>
      <c r="EP53" s="396"/>
      <c r="EQ53" s="396"/>
      <c r="ER53" s="396"/>
      <c r="ES53" s="395"/>
      <c r="ET53" s="396"/>
      <c r="EU53" s="396"/>
      <c r="EV53" s="397"/>
      <c r="EW53" s="396"/>
      <c r="EX53" s="396"/>
      <c r="EY53" s="396"/>
      <c r="EZ53" s="396"/>
      <c r="FA53" s="395"/>
      <c r="FB53" s="395"/>
      <c r="FC53" s="396"/>
      <c r="FD53" s="396"/>
      <c r="FE53" s="398"/>
      <c r="FF53" s="255"/>
      <c r="FG53" s="399"/>
      <c r="FH53" s="399"/>
      <c r="FI53" s="399"/>
      <c r="FJ53" s="399"/>
      <c r="FK53" s="399"/>
      <c r="FL53" s="1129"/>
      <c r="FM53" s="680"/>
      <c r="FN53" s="1129"/>
      <c r="FO53" s="680"/>
      <c r="FP53" s="1129"/>
      <c r="FQ53" s="680"/>
      <c r="FR53" s="399"/>
      <c r="FS53" s="399"/>
      <c r="FT53" s="399"/>
      <c r="FU53" s="399"/>
      <c r="FV53" s="399"/>
    </row>
    <row r="54" spans="1:178" ht="15" customHeight="1">
      <c r="A54" s="400">
        <f t="shared" si="0"/>
        <v>27</v>
      </c>
      <c r="B54" s="2339"/>
      <c r="C54" s="2339"/>
      <c r="D54" s="2340"/>
      <c r="E54" s="2341"/>
      <c r="F54" s="2340"/>
      <c r="G54" s="2340"/>
      <c r="H54" s="2342"/>
      <c r="I54" s="2343"/>
      <c r="J54" s="2340"/>
      <c r="K54" s="401" t="s">
        <v>1085</v>
      </c>
      <c r="L54" s="2340"/>
      <c r="M54" s="2340"/>
      <c r="N54" s="2340"/>
      <c r="O54" s="988" t="s">
        <v>1085</v>
      </c>
      <c r="P54" s="402" t="s">
        <v>1085</v>
      </c>
      <c r="Q54" s="396" t="s">
        <v>1085</v>
      </c>
      <c r="R54" s="396" t="s">
        <v>1085</v>
      </c>
      <c r="S54" s="396" t="s">
        <v>1085</v>
      </c>
      <c r="T54" s="405" t="s">
        <v>1085</v>
      </c>
      <c r="U54" s="402" t="s">
        <v>1085</v>
      </c>
      <c r="V54" s="396" t="s">
        <v>1085</v>
      </c>
      <c r="W54" s="405" t="s">
        <v>1085</v>
      </c>
      <c r="X54" s="2343"/>
      <c r="Y54" s="2347"/>
      <c r="Z54" s="402" t="s">
        <v>1085</v>
      </c>
      <c r="AA54" s="396" t="s">
        <v>1085</v>
      </c>
      <c r="AB54" s="396" t="s">
        <v>1085</v>
      </c>
      <c r="AC54" s="396" t="s">
        <v>1085</v>
      </c>
      <c r="AD54" s="2340"/>
      <c r="AE54" s="2340"/>
      <c r="AF54" s="2340"/>
      <c r="AG54" s="402" t="s">
        <v>1085</v>
      </c>
      <c r="AH54" s="2101"/>
      <c r="AI54" s="2102"/>
      <c r="AJ54" s="2344"/>
      <c r="AK54" s="401" t="s">
        <v>1085</v>
      </c>
      <c r="AL54" s="398"/>
      <c r="AM54" s="401" t="s">
        <v>1085</v>
      </c>
      <c r="AN54" s="398"/>
      <c r="AO54" s="990"/>
      <c r="AP54" s="396" t="s">
        <v>1085</v>
      </c>
      <c r="AQ54" s="396" t="s">
        <v>1085</v>
      </c>
      <c r="AR54" s="396" t="s">
        <v>1085</v>
      </c>
      <c r="AS54" s="396" t="s">
        <v>1085</v>
      </c>
      <c r="AT54" s="405"/>
      <c r="AU54" s="402" t="s">
        <v>1085</v>
      </c>
      <c r="AV54" s="396" t="s">
        <v>1085</v>
      </c>
      <c r="AW54" s="397" t="s">
        <v>1085</v>
      </c>
      <c r="AX54" s="401"/>
      <c r="AY54" s="396"/>
      <c r="AZ54" s="1130"/>
      <c r="BA54" s="1131"/>
      <c r="BB54" s="401"/>
      <c r="BC54" s="396"/>
      <c r="BD54" s="398"/>
      <c r="BE54" s="396" t="s">
        <v>1085</v>
      </c>
      <c r="BF54" s="396" t="s">
        <v>1085</v>
      </c>
      <c r="BG54" s="405" t="s">
        <v>1085</v>
      </c>
      <c r="BH54" s="402"/>
      <c r="BI54" s="398"/>
      <c r="BJ54" s="401" t="s">
        <v>1085</v>
      </c>
      <c r="BK54" s="396" t="s">
        <v>1085</v>
      </c>
      <c r="BL54" s="2340"/>
      <c r="BM54" s="2345"/>
      <c r="BN54" s="2345"/>
      <c r="BO54" s="2345"/>
      <c r="BP54" s="2345"/>
      <c r="BQ54" s="2346"/>
      <c r="BR54" s="401" t="s">
        <v>1085</v>
      </c>
      <c r="BS54" s="396" t="s">
        <v>1085</v>
      </c>
      <c r="BT54" s="396" t="s">
        <v>1085</v>
      </c>
      <c r="BU54" s="405" t="s">
        <v>1085</v>
      </c>
      <c r="BV54" s="402" t="s">
        <v>1085</v>
      </c>
      <c r="BW54" s="396" t="s">
        <v>1085</v>
      </c>
      <c r="BX54" s="396" t="s">
        <v>1085</v>
      </c>
      <c r="BY54" s="405" t="s">
        <v>1085</v>
      </c>
      <c r="BZ54" s="402" t="s">
        <v>1085</v>
      </c>
      <c r="CA54" s="396" t="s">
        <v>1085</v>
      </c>
      <c r="CB54" s="396" t="s">
        <v>1085</v>
      </c>
      <c r="CC54" s="403" t="s">
        <v>1085</v>
      </c>
      <c r="CD54" s="987"/>
      <c r="CE54" s="407"/>
      <c r="CF54" s="394"/>
      <c r="CG54" s="394"/>
      <c r="CH54" s="394"/>
      <c r="CI54" s="394"/>
      <c r="CJ54" s="404"/>
      <c r="CK54" s="395" t="s">
        <v>1085</v>
      </c>
      <c r="CL54" s="398"/>
      <c r="CM54" s="401" t="s">
        <v>1085</v>
      </c>
      <c r="CN54" s="397"/>
      <c r="CO54" s="1266" t="s">
        <v>1085</v>
      </c>
      <c r="CP54" s="396" t="s">
        <v>1085</v>
      </c>
      <c r="CQ54" s="396" t="s">
        <v>1085</v>
      </c>
      <c r="CR54" s="1262" t="s">
        <v>1085</v>
      </c>
      <c r="CS54" s="1266" t="s">
        <v>1085</v>
      </c>
      <c r="CT54" s="396" t="s">
        <v>1085</v>
      </c>
      <c r="CU54" s="396" t="s">
        <v>1085</v>
      </c>
      <c r="CV54" s="1262" t="s">
        <v>1085</v>
      </c>
      <c r="CW54" s="1266" t="s">
        <v>1085</v>
      </c>
      <c r="CX54" s="396" t="s">
        <v>1085</v>
      </c>
      <c r="CY54" s="396" t="s">
        <v>1085</v>
      </c>
      <c r="CZ54" s="403" t="s">
        <v>1085</v>
      </c>
      <c r="DA54" s="401" t="s">
        <v>1085</v>
      </c>
      <c r="DB54" s="397"/>
      <c r="DC54" s="1266" t="s">
        <v>1085</v>
      </c>
      <c r="DD54" s="396" t="s">
        <v>1085</v>
      </c>
      <c r="DE54" s="396" t="s">
        <v>1085</v>
      </c>
      <c r="DF54" s="1262" t="s">
        <v>1085</v>
      </c>
      <c r="DG54" s="1266" t="s">
        <v>1085</v>
      </c>
      <c r="DH54" s="396" t="s">
        <v>1085</v>
      </c>
      <c r="DI54" s="396" t="s">
        <v>1085</v>
      </c>
      <c r="DJ54" s="1262" t="s">
        <v>1085</v>
      </c>
      <c r="DK54" s="1266" t="s">
        <v>1085</v>
      </c>
      <c r="DL54" s="396" t="s">
        <v>1085</v>
      </c>
      <c r="DM54" s="396" t="s">
        <v>1085</v>
      </c>
      <c r="DN54" s="1262" t="s">
        <v>1085</v>
      </c>
      <c r="DO54" s="1266" t="s">
        <v>1085</v>
      </c>
      <c r="DP54" s="396" t="s">
        <v>1085</v>
      </c>
      <c r="DQ54" s="396" t="s">
        <v>1085</v>
      </c>
      <c r="DR54" s="403" t="s">
        <v>1085</v>
      </c>
      <c r="DS54" s="401" t="s">
        <v>1085</v>
      </c>
      <c r="DT54" s="397"/>
      <c r="DU54" s="1266" t="s">
        <v>1085</v>
      </c>
      <c r="DV54" s="396" t="s">
        <v>1085</v>
      </c>
      <c r="DW54" s="396" t="s">
        <v>1085</v>
      </c>
      <c r="DX54" s="1262" t="s">
        <v>1085</v>
      </c>
      <c r="DY54" s="1266" t="s">
        <v>1085</v>
      </c>
      <c r="DZ54" s="396" t="s">
        <v>1085</v>
      </c>
      <c r="EA54" s="396" t="s">
        <v>1085</v>
      </c>
      <c r="EB54" s="1262" t="s">
        <v>1085</v>
      </c>
      <c r="EC54" s="1266" t="s">
        <v>1085</v>
      </c>
      <c r="ED54" s="396" t="s">
        <v>1085</v>
      </c>
      <c r="EE54" s="396" t="s">
        <v>1085</v>
      </c>
      <c r="EF54" s="1262" t="s">
        <v>1085</v>
      </c>
      <c r="EG54" s="1266" t="s">
        <v>1085</v>
      </c>
      <c r="EH54" s="396" t="s">
        <v>1085</v>
      </c>
      <c r="EI54" s="396" t="s">
        <v>1085</v>
      </c>
      <c r="EJ54" s="403" t="s">
        <v>1085</v>
      </c>
      <c r="EK54" s="395"/>
      <c r="EL54" s="396"/>
      <c r="EM54" s="396"/>
      <c r="EN54" s="396"/>
      <c r="EO54" s="396"/>
      <c r="EP54" s="396"/>
      <c r="EQ54" s="396"/>
      <c r="ER54" s="396"/>
      <c r="ES54" s="395"/>
      <c r="ET54" s="396"/>
      <c r="EU54" s="396"/>
      <c r="EV54" s="397"/>
      <c r="EW54" s="396"/>
      <c r="EX54" s="396"/>
      <c r="EY54" s="396"/>
      <c r="EZ54" s="396"/>
      <c r="FA54" s="395"/>
      <c r="FB54" s="395"/>
      <c r="FC54" s="396"/>
      <c r="FD54" s="396"/>
      <c r="FE54" s="398"/>
      <c r="FF54" s="255"/>
      <c r="FG54" s="399"/>
      <c r="FH54" s="399"/>
      <c r="FI54" s="399"/>
      <c r="FJ54" s="399"/>
      <c r="FK54" s="399"/>
      <c r="FL54" s="1129"/>
      <c r="FM54" s="680"/>
      <c r="FN54" s="1129"/>
      <c r="FO54" s="680"/>
      <c r="FP54" s="1129"/>
      <c r="FQ54" s="680"/>
      <c r="FR54" s="399"/>
      <c r="FS54" s="399"/>
      <c r="FT54" s="399"/>
      <c r="FU54" s="399"/>
      <c r="FV54" s="399"/>
    </row>
    <row r="55" spans="1:178" ht="15" customHeight="1">
      <c r="A55" s="400">
        <f t="shared" si="0"/>
        <v>28</v>
      </c>
      <c r="B55" s="2339"/>
      <c r="C55" s="2339"/>
      <c r="D55" s="2340"/>
      <c r="E55" s="2341"/>
      <c r="F55" s="2340"/>
      <c r="G55" s="2340"/>
      <c r="H55" s="2342"/>
      <c r="I55" s="2343"/>
      <c r="J55" s="2340"/>
      <c r="K55" s="401" t="s">
        <v>1085</v>
      </c>
      <c r="L55" s="2340"/>
      <c r="M55" s="2340"/>
      <c r="N55" s="2340"/>
      <c r="O55" s="988" t="s">
        <v>1085</v>
      </c>
      <c r="P55" s="402" t="s">
        <v>1085</v>
      </c>
      <c r="Q55" s="396" t="s">
        <v>1085</v>
      </c>
      <c r="R55" s="396" t="s">
        <v>1085</v>
      </c>
      <c r="S55" s="396" t="s">
        <v>1085</v>
      </c>
      <c r="T55" s="405" t="s">
        <v>1085</v>
      </c>
      <c r="U55" s="402" t="s">
        <v>1085</v>
      </c>
      <c r="V55" s="396" t="s">
        <v>1085</v>
      </c>
      <c r="W55" s="405" t="s">
        <v>1085</v>
      </c>
      <c r="X55" s="2343"/>
      <c r="Y55" s="2347"/>
      <c r="Z55" s="402" t="s">
        <v>1085</v>
      </c>
      <c r="AA55" s="396" t="s">
        <v>1085</v>
      </c>
      <c r="AB55" s="396" t="s">
        <v>1085</v>
      </c>
      <c r="AC55" s="396" t="s">
        <v>1085</v>
      </c>
      <c r="AD55" s="2340"/>
      <c r="AE55" s="2340"/>
      <c r="AF55" s="2340"/>
      <c r="AG55" s="402" t="s">
        <v>1085</v>
      </c>
      <c r="AH55" s="2101"/>
      <c r="AI55" s="2102"/>
      <c r="AJ55" s="2344"/>
      <c r="AK55" s="401" t="s">
        <v>1085</v>
      </c>
      <c r="AL55" s="398"/>
      <c r="AM55" s="401" t="s">
        <v>1085</v>
      </c>
      <c r="AN55" s="398"/>
      <c r="AO55" s="990"/>
      <c r="AP55" s="396" t="s">
        <v>1085</v>
      </c>
      <c r="AQ55" s="396" t="s">
        <v>1085</v>
      </c>
      <c r="AR55" s="396" t="s">
        <v>1085</v>
      </c>
      <c r="AS55" s="396" t="s">
        <v>1085</v>
      </c>
      <c r="AT55" s="405"/>
      <c r="AU55" s="402" t="s">
        <v>1085</v>
      </c>
      <c r="AV55" s="396" t="s">
        <v>1085</v>
      </c>
      <c r="AW55" s="397" t="s">
        <v>1085</v>
      </c>
      <c r="AX55" s="401"/>
      <c r="AY55" s="396"/>
      <c r="AZ55" s="1130"/>
      <c r="BA55" s="1131"/>
      <c r="BB55" s="401"/>
      <c r="BC55" s="396"/>
      <c r="BD55" s="398"/>
      <c r="BE55" s="396" t="s">
        <v>1085</v>
      </c>
      <c r="BF55" s="396" t="s">
        <v>1085</v>
      </c>
      <c r="BG55" s="405" t="s">
        <v>1085</v>
      </c>
      <c r="BH55" s="402"/>
      <c r="BI55" s="398"/>
      <c r="BJ55" s="401" t="s">
        <v>1085</v>
      </c>
      <c r="BK55" s="396" t="s">
        <v>1085</v>
      </c>
      <c r="BL55" s="2340"/>
      <c r="BM55" s="2345"/>
      <c r="BN55" s="2345"/>
      <c r="BO55" s="2345"/>
      <c r="BP55" s="2345"/>
      <c r="BQ55" s="2346"/>
      <c r="BR55" s="401" t="s">
        <v>1085</v>
      </c>
      <c r="BS55" s="396" t="s">
        <v>1085</v>
      </c>
      <c r="BT55" s="396" t="s">
        <v>1085</v>
      </c>
      <c r="BU55" s="405" t="s">
        <v>1085</v>
      </c>
      <c r="BV55" s="402" t="s">
        <v>1085</v>
      </c>
      <c r="BW55" s="396" t="s">
        <v>1085</v>
      </c>
      <c r="BX55" s="396" t="s">
        <v>1085</v>
      </c>
      <c r="BY55" s="405" t="s">
        <v>1085</v>
      </c>
      <c r="BZ55" s="402" t="s">
        <v>1085</v>
      </c>
      <c r="CA55" s="396" t="s">
        <v>1085</v>
      </c>
      <c r="CB55" s="396" t="s">
        <v>1085</v>
      </c>
      <c r="CC55" s="403" t="s">
        <v>1085</v>
      </c>
      <c r="CD55" s="987"/>
      <c r="CE55" s="394"/>
      <c r="CF55" s="394"/>
      <c r="CG55" s="394"/>
      <c r="CH55" s="394"/>
      <c r="CI55" s="394"/>
      <c r="CJ55" s="404"/>
      <c r="CK55" s="395" t="s">
        <v>1085</v>
      </c>
      <c r="CL55" s="398"/>
      <c r="CM55" s="401" t="s">
        <v>1085</v>
      </c>
      <c r="CN55" s="397"/>
      <c r="CO55" s="1266" t="s">
        <v>1085</v>
      </c>
      <c r="CP55" s="396" t="s">
        <v>1085</v>
      </c>
      <c r="CQ55" s="396" t="s">
        <v>1085</v>
      </c>
      <c r="CR55" s="1262" t="s">
        <v>1085</v>
      </c>
      <c r="CS55" s="1266" t="s">
        <v>1085</v>
      </c>
      <c r="CT55" s="396" t="s">
        <v>1085</v>
      </c>
      <c r="CU55" s="396" t="s">
        <v>1085</v>
      </c>
      <c r="CV55" s="1262" t="s">
        <v>1085</v>
      </c>
      <c r="CW55" s="1266" t="s">
        <v>1085</v>
      </c>
      <c r="CX55" s="396" t="s">
        <v>1085</v>
      </c>
      <c r="CY55" s="396" t="s">
        <v>1085</v>
      </c>
      <c r="CZ55" s="403" t="s">
        <v>1085</v>
      </c>
      <c r="DA55" s="401" t="s">
        <v>1085</v>
      </c>
      <c r="DB55" s="397"/>
      <c r="DC55" s="1266" t="s">
        <v>1085</v>
      </c>
      <c r="DD55" s="396" t="s">
        <v>1085</v>
      </c>
      <c r="DE55" s="396" t="s">
        <v>1085</v>
      </c>
      <c r="DF55" s="1262" t="s">
        <v>1085</v>
      </c>
      <c r="DG55" s="1266" t="s">
        <v>1085</v>
      </c>
      <c r="DH55" s="396" t="s">
        <v>1085</v>
      </c>
      <c r="DI55" s="396" t="s">
        <v>1085</v>
      </c>
      <c r="DJ55" s="1262" t="s">
        <v>1085</v>
      </c>
      <c r="DK55" s="1266" t="s">
        <v>1085</v>
      </c>
      <c r="DL55" s="396" t="s">
        <v>1085</v>
      </c>
      <c r="DM55" s="396" t="s">
        <v>1085</v>
      </c>
      <c r="DN55" s="1262" t="s">
        <v>1085</v>
      </c>
      <c r="DO55" s="1266" t="s">
        <v>1085</v>
      </c>
      <c r="DP55" s="396" t="s">
        <v>1085</v>
      </c>
      <c r="DQ55" s="396" t="s">
        <v>1085</v>
      </c>
      <c r="DR55" s="403" t="s">
        <v>1085</v>
      </c>
      <c r="DS55" s="401" t="s">
        <v>1085</v>
      </c>
      <c r="DT55" s="397"/>
      <c r="DU55" s="1266" t="s">
        <v>1085</v>
      </c>
      <c r="DV55" s="396" t="s">
        <v>1085</v>
      </c>
      <c r="DW55" s="396" t="s">
        <v>1085</v>
      </c>
      <c r="DX55" s="1262" t="s">
        <v>1085</v>
      </c>
      <c r="DY55" s="1266" t="s">
        <v>1085</v>
      </c>
      <c r="DZ55" s="396" t="s">
        <v>1085</v>
      </c>
      <c r="EA55" s="396" t="s">
        <v>1085</v>
      </c>
      <c r="EB55" s="1262" t="s">
        <v>1085</v>
      </c>
      <c r="EC55" s="1266" t="s">
        <v>1085</v>
      </c>
      <c r="ED55" s="396" t="s">
        <v>1085</v>
      </c>
      <c r="EE55" s="396" t="s">
        <v>1085</v>
      </c>
      <c r="EF55" s="1262" t="s">
        <v>1085</v>
      </c>
      <c r="EG55" s="1266" t="s">
        <v>1085</v>
      </c>
      <c r="EH55" s="396" t="s">
        <v>1085</v>
      </c>
      <c r="EI55" s="396" t="s">
        <v>1085</v>
      </c>
      <c r="EJ55" s="403" t="s">
        <v>1085</v>
      </c>
      <c r="EK55" s="395"/>
      <c r="EL55" s="396"/>
      <c r="EM55" s="396"/>
      <c r="EN55" s="396"/>
      <c r="EO55" s="396"/>
      <c r="EP55" s="396"/>
      <c r="EQ55" s="396"/>
      <c r="ER55" s="396"/>
      <c r="ES55" s="395"/>
      <c r="ET55" s="396"/>
      <c r="EU55" s="396"/>
      <c r="EV55" s="397"/>
      <c r="EW55" s="396"/>
      <c r="EX55" s="396"/>
      <c r="EY55" s="396"/>
      <c r="EZ55" s="396"/>
      <c r="FA55" s="395"/>
      <c r="FB55" s="395"/>
      <c r="FC55" s="396"/>
      <c r="FD55" s="396"/>
      <c r="FE55" s="398"/>
      <c r="FF55" s="255"/>
      <c r="FG55" s="399"/>
      <c r="FH55" s="399"/>
      <c r="FI55" s="399"/>
      <c r="FJ55" s="399"/>
      <c r="FK55" s="399"/>
      <c r="FL55" s="1129"/>
      <c r="FM55" s="680"/>
      <c r="FN55" s="1129"/>
      <c r="FO55" s="680"/>
      <c r="FP55" s="1129"/>
      <c r="FQ55" s="680"/>
      <c r="FR55" s="399"/>
      <c r="FS55" s="399"/>
      <c r="FT55" s="399"/>
      <c r="FU55" s="399"/>
      <c r="FV55" s="399"/>
    </row>
    <row r="56" spans="1:178" ht="15" customHeight="1">
      <c r="A56" s="400">
        <f t="shared" si="0"/>
        <v>29</v>
      </c>
      <c r="B56" s="2339"/>
      <c r="C56" s="2339"/>
      <c r="D56" s="2340"/>
      <c r="E56" s="2341"/>
      <c r="F56" s="2340"/>
      <c r="G56" s="2340"/>
      <c r="H56" s="2342"/>
      <c r="I56" s="2343"/>
      <c r="J56" s="2340"/>
      <c r="K56" s="401" t="s">
        <v>1085</v>
      </c>
      <c r="L56" s="2340"/>
      <c r="M56" s="2340"/>
      <c r="N56" s="2340"/>
      <c r="O56" s="988" t="s">
        <v>1085</v>
      </c>
      <c r="P56" s="402" t="s">
        <v>1085</v>
      </c>
      <c r="Q56" s="396" t="s">
        <v>1085</v>
      </c>
      <c r="R56" s="396" t="s">
        <v>1085</v>
      </c>
      <c r="S56" s="396" t="s">
        <v>1085</v>
      </c>
      <c r="T56" s="405" t="s">
        <v>1085</v>
      </c>
      <c r="U56" s="402" t="s">
        <v>1085</v>
      </c>
      <c r="V56" s="396" t="s">
        <v>1085</v>
      </c>
      <c r="W56" s="405" t="s">
        <v>1085</v>
      </c>
      <c r="X56" s="2343"/>
      <c r="Y56" s="2347"/>
      <c r="Z56" s="402" t="s">
        <v>1085</v>
      </c>
      <c r="AA56" s="396" t="s">
        <v>1085</v>
      </c>
      <c r="AB56" s="396" t="s">
        <v>1085</v>
      </c>
      <c r="AC56" s="396" t="s">
        <v>1085</v>
      </c>
      <c r="AD56" s="2340"/>
      <c r="AE56" s="2340"/>
      <c r="AF56" s="2340"/>
      <c r="AG56" s="402" t="s">
        <v>1085</v>
      </c>
      <c r="AH56" s="2101"/>
      <c r="AI56" s="2102"/>
      <c r="AJ56" s="2344"/>
      <c r="AK56" s="401" t="s">
        <v>1085</v>
      </c>
      <c r="AL56" s="398"/>
      <c r="AM56" s="401" t="s">
        <v>1085</v>
      </c>
      <c r="AN56" s="398"/>
      <c r="AO56" s="990"/>
      <c r="AP56" s="396" t="s">
        <v>1085</v>
      </c>
      <c r="AQ56" s="396" t="s">
        <v>1085</v>
      </c>
      <c r="AR56" s="396" t="s">
        <v>1085</v>
      </c>
      <c r="AS56" s="396" t="s">
        <v>1085</v>
      </c>
      <c r="AT56" s="405"/>
      <c r="AU56" s="402" t="s">
        <v>1085</v>
      </c>
      <c r="AV56" s="396" t="s">
        <v>1085</v>
      </c>
      <c r="AW56" s="397" t="s">
        <v>1085</v>
      </c>
      <c r="AX56" s="401"/>
      <c r="AY56" s="396"/>
      <c r="AZ56" s="1130"/>
      <c r="BA56" s="1131"/>
      <c r="BB56" s="401"/>
      <c r="BC56" s="396"/>
      <c r="BD56" s="398"/>
      <c r="BE56" s="396" t="s">
        <v>1085</v>
      </c>
      <c r="BF56" s="396" t="s">
        <v>1085</v>
      </c>
      <c r="BG56" s="405" t="s">
        <v>1085</v>
      </c>
      <c r="BH56" s="402"/>
      <c r="BI56" s="398"/>
      <c r="BJ56" s="401" t="s">
        <v>1085</v>
      </c>
      <c r="BK56" s="396" t="s">
        <v>1085</v>
      </c>
      <c r="BL56" s="2340"/>
      <c r="BM56" s="2345"/>
      <c r="BN56" s="2345"/>
      <c r="BO56" s="2345"/>
      <c r="BP56" s="2345"/>
      <c r="BQ56" s="2346"/>
      <c r="BR56" s="401" t="s">
        <v>1085</v>
      </c>
      <c r="BS56" s="396" t="s">
        <v>1085</v>
      </c>
      <c r="BT56" s="396" t="s">
        <v>1085</v>
      </c>
      <c r="BU56" s="405" t="s">
        <v>1085</v>
      </c>
      <c r="BV56" s="402" t="s">
        <v>1085</v>
      </c>
      <c r="BW56" s="396" t="s">
        <v>1085</v>
      </c>
      <c r="BX56" s="396" t="s">
        <v>1085</v>
      </c>
      <c r="BY56" s="405" t="s">
        <v>1085</v>
      </c>
      <c r="BZ56" s="402" t="s">
        <v>1085</v>
      </c>
      <c r="CA56" s="396" t="s">
        <v>1085</v>
      </c>
      <c r="CB56" s="396" t="s">
        <v>1085</v>
      </c>
      <c r="CC56" s="403" t="s">
        <v>1085</v>
      </c>
      <c r="CD56" s="987"/>
      <c r="CE56" s="394"/>
      <c r="CF56" s="394"/>
      <c r="CG56" s="394"/>
      <c r="CH56" s="394"/>
      <c r="CI56" s="394"/>
      <c r="CJ56" s="404"/>
      <c r="CK56" s="395" t="s">
        <v>1085</v>
      </c>
      <c r="CL56" s="398"/>
      <c r="CM56" s="401" t="s">
        <v>1085</v>
      </c>
      <c r="CN56" s="397"/>
      <c r="CO56" s="1266" t="s">
        <v>1085</v>
      </c>
      <c r="CP56" s="396" t="s">
        <v>1085</v>
      </c>
      <c r="CQ56" s="396" t="s">
        <v>1085</v>
      </c>
      <c r="CR56" s="1262" t="s">
        <v>1085</v>
      </c>
      <c r="CS56" s="1266" t="s">
        <v>1085</v>
      </c>
      <c r="CT56" s="396" t="s">
        <v>1085</v>
      </c>
      <c r="CU56" s="396" t="s">
        <v>1085</v>
      </c>
      <c r="CV56" s="1262" t="s">
        <v>1085</v>
      </c>
      <c r="CW56" s="1266" t="s">
        <v>1085</v>
      </c>
      <c r="CX56" s="396" t="s">
        <v>1085</v>
      </c>
      <c r="CY56" s="396" t="s">
        <v>1085</v>
      </c>
      <c r="CZ56" s="403" t="s">
        <v>1085</v>
      </c>
      <c r="DA56" s="401" t="s">
        <v>1085</v>
      </c>
      <c r="DB56" s="397"/>
      <c r="DC56" s="1266" t="s">
        <v>1085</v>
      </c>
      <c r="DD56" s="396" t="s">
        <v>1085</v>
      </c>
      <c r="DE56" s="396" t="s">
        <v>1085</v>
      </c>
      <c r="DF56" s="1262" t="s">
        <v>1085</v>
      </c>
      <c r="DG56" s="1266" t="s">
        <v>1085</v>
      </c>
      <c r="DH56" s="396" t="s">
        <v>1085</v>
      </c>
      <c r="DI56" s="396" t="s">
        <v>1085</v>
      </c>
      <c r="DJ56" s="1262" t="s">
        <v>1085</v>
      </c>
      <c r="DK56" s="1266" t="s">
        <v>1085</v>
      </c>
      <c r="DL56" s="396" t="s">
        <v>1085</v>
      </c>
      <c r="DM56" s="396" t="s">
        <v>1085</v>
      </c>
      <c r="DN56" s="1262" t="s">
        <v>1085</v>
      </c>
      <c r="DO56" s="1266" t="s">
        <v>1085</v>
      </c>
      <c r="DP56" s="396" t="s">
        <v>1085</v>
      </c>
      <c r="DQ56" s="396" t="s">
        <v>1085</v>
      </c>
      <c r="DR56" s="403" t="s">
        <v>1085</v>
      </c>
      <c r="DS56" s="401" t="s">
        <v>1085</v>
      </c>
      <c r="DT56" s="397"/>
      <c r="DU56" s="1266" t="s">
        <v>1085</v>
      </c>
      <c r="DV56" s="396" t="s">
        <v>1085</v>
      </c>
      <c r="DW56" s="396" t="s">
        <v>1085</v>
      </c>
      <c r="DX56" s="1262" t="s">
        <v>1085</v>
      </c>
      <c r="DY56" s="1266" t="s">
        <v>1085</v>
      </c>
      <c r="DZ56" s="396" t="s">
        <v>1085</v>
      </c>
      <c r="EA56" s="396" t="s">
        <v>1085</v>
      </c>
      <c r="EB56" s="1262" t="s">
        <v>1085</v>
      </c>
      <c r="EC56" s="1266" t="s">
        <v>1085</v>
      </c>
      <c r="ED56" s="396" t="s">
        <v>1085</v>
      </c>
      <c r="EE56" s="396" t="s">
        <v>1085</v>
      </c>
      <c r="EF56" s="1262" t="s">
        <v>1085</v>
      </c>
      <c r="EG56" s="1266" t="s">
        <v>1085</v>
      </c>
      <c r="EH56" s="396" t="s">
        <v>1085</v>
      </c>
      <c r="EI56" s="396" t="s">
        <v>1085</v>
      </c>
      <c r="EJ56" s="403" t="s">
        <v>1085</v>
      </c>
      <c r="EK56" s="395"/>
      <c r="EL56" s="396"/>
      <c r="EM56" s="396"/>
      <c r="EN56" s="396"/>
      <c r="EO56" s="396"/>
      <c r="EP56" s="396"/>
      <c r="EQ56" s="396"/>
      <c r="ER56" s="396"/>
      <c r="ES56" s="395"/>
      <c r="ET56" s="396"/>
      <c r="EU56" s="396"/>
      <c r="EV56" s="397"/>
      <c r="EW56" s="396"/>
      <c r="EX56" s="396"/>
      <c r="EY56" s="396"/>
      <c r="EZ56" s="396"/>
      <c r="FA56" s="395"/>
      <c r="FB56" s="395"/>
      <c r="FC56" s="396"/>
      <c r="FD56" s="396"/>
      <c r="FE56" s="398"/>
      <c r="FF56" s="255"/>
      <c r="FG56" s="399"/>
      <c r="FH56" s="399"/>
      <c r="FI56" s="399"/>
      <c r="FJ56" s="399"/>
      <c r="FK56" s="399"/>
      <c r="FL56" s="1129"/>
      <c r="FM56" s="680"/>
      <c r="FN56" s="1129"/>
      <c r="FO56" s="680"/>
      <c r="FP56" s="1129"/>
      <c r="FQ56" s="680"/>
      <c r="FR56" s="399"/>
      <c r="FS56" s="399"/>
      <c r="FT56" s="399"/>
      <c r="FU56" s="399"/>
      <c r="FV56" s="399"/>
    </row>
    <row r="57" spans="1:178" ht="15" customHeight="1">
      <c r="A57" s="408">
        <f t="shared" si="0"/>
        <v>30</v>
      </c>
      <c r="B57" s="2351"/>
      <c r="C57" s="2351"/>
      <c r="D57" s="2348"/>
      <c r="E57" s="2352"/>
      <c r="F57" s="2348"/>
      <c r="G57" s="2348"/>
      <c r="H57" s="2353"/>
      <c r="I57" s="2354"/>
      <c r="J57" s="2348"/>
      <c r="K57" s="410" t="s">
        <v>1085</v>
      </c>
      <c r="L57" s="2348"/>
      <c r="M57" s="2348"/>
      <c r="N57" s="2348"/>
      <c r="O57" s="1201" t="s">
        <v>1085</v>
      </c>
      <c r="P57" s="411" t="s">
        <v>1085</v>
      </c>
      <c r="Q57" s="409" t="s">
        <v>1085</v>
      </c>
      <c r="R57" s="409" t="s">
        <v>1085</v>
      </c>
      <c r="S57" s="409" t="s">
        <v>1085</v>
      </c>
      <c r="T57" s="419" t="s">
        <v>1085</v>
      </c>
      <c r="U57" s="411" t="s">
        <v>1085</v>
      </c>
      <c r="V57" s="409" t="s">
        <v>1085</v>
      </c>
      <c r="W57" s="419" t="s">
        <v>1085</v>
      </c>
      <c r="X57" s="2354"/>
      <c r="Y57" s="2355"/>
      <c r="Z57" s="411" t="s">
        <v>1085</v>
      </c>
      <c r="AA57" s="409" t="s">
        <v>1085</v>
      </c>
      <c r="AB57" s="409" t="s">
        <v>1085</v>
      </c>
      <c r="AC57" s="409" t="s">
        <v>1085</v>
      </c>
      <c r="AD57" s="2348"/>
      <c r="AE57" s="2348"/>
      <c r="AF57" s="2348"/>
      <c r="AG57" s="411" t="s">
        <v>1085</v>
      </c>
      <c r="AH57" s="2356"/>
      <c r="AI57" s="2357"/>
      <c r="AJ57" s="2358"/>
      <c r="AK57" s="410" t="s">
        <v>1085</v>
      </c>
      <c r="AL57" s="413"/>
      <c r="AM57" s="410" t="s">
        <v>1085</v>
      </c>
      <c r="AN57" s="413"/>
      <c r="AO57" s="414"/>
      <c r="AP57" s="409" t="s">
        <v>1085</v>
      </c>
      <c r="AQ57" s="409" t="s">
        <v>1085</v>
      </c>
      <c r="AR57" s="409" t="s">
        <v>1085</v>
      </c>
      <c r="AS57" s="409" t="s">
        <v>1085</v>
      </c>
      <c r="AT57" s="419"/>
      <c r="AU57" s="411" t="s">
        <v>1085</v>
      </c>
      <c r="AV57" s="409" t="s">
        <v>1085</v>
      </c>
      <c r="AW57" s="412" t="s">
        <v>1085</v>
      </c>
      <c r="AX57" s="410"/>
      <c r="AY57" s="409"/>
      <c r="AZ57" s="1132"/>
      <c r="BA57" s="1133"/>
      <c r="BB57" s="410"/>
      <c r="BC57" s="409"/>
      <c r="BD57" s="413"/>
      <c r="BE57" s="409" t="s">
        <v>1085</v>
      </c>
      <c r="BF57" s="409" t="s">
        <v>1085</v>
      </c>
      <c r="BG57" s="419" t="s">
        <v>1085</v>
      </c>
      <c r="BH57" s="411"/>
      <c r="BI57" s="413"/>
      <c r="BJ57" s="410" t="s">
        <v>1085</v>
      </c>
      <c r="BK57" s="409" t="s">
        <v>1085</v>
      </c>
      <c r="BL57" s="2348"/>
      <c r="BM57" s="2349"/>
      <c r="BN57" s="2349"/>
      <c r="BO57" s="2349"/>
      <c r="BP57" s="2349"/>
      <c r="BQ57" s="2350"/>
      <c r="BR57" s="410" t="s">
        <v>1085</v>
      </c>
      <c r="BS57" s="409" t="s">
        <v>1085</v>
      </c>
      <c r="BT57" s="409" t="s">
        <v>1085</v>
      </c>
      <c r="BU57" s="419" t="s">
        <v>1085</v>
      </c>
      <c r="BV57" s="411" t="s">
        <v>1085</v>
      </c>
      <c r="BW57" s="409" t="s">
        <v>1085</v>
      </c>
      <c r="BX57" s="409" t="s">
        <v>1085</v>
      </c>
      <c r="BY57" s="419" t="s">
        <v>1085</v>
      </c>
      <c r="BZ57" s="411" t="s">
        <v>1085</v>
      </c>
      <c r="CA57" s="409" t="s">
        <v>1085</v>
      </c>
      <c r="CB57" s="409" t="s">
        <v>1085</v>
      </c>
      <c r="CC57" s="415" t="s">
        <v>1085</v>
      </c>
      <c r="CD57" s="989"/>
      <c r="CE57" s="416"/>
      <c r="CF57" s="417"/>
      <c r="CG57" s="417"/>
      <c r="CH57" s="417"/>
      <c r="CI57" s="417"/>
      <c r="CJ57" s="418"/>
      <c r="CK57" s="420" t="s">
        <v>1085</v>
      </c>
      <c r="CL57" s="413"/>
      <c r="CM57" s="410" t="s">
        <v>1085</v>
      </c>
      <c r="CN57" s="412"/>
      <c r="CO57" s="1267" t="s">
        <v>1085</v>
      </c>
      <c r="CP57" s="409" t="s">
        <v>1085</v>
      </c>
      <c r="CQ57" s="409" t="s">
        <v>1085</v>
      </c>
      <c r="CR57" s="1263" t="s">
        <v>1085</v>
      </c>
      <c r="CS57" s="1267" t="s">
        <v>1085</v>
      </c>
      <c r="CT57" s="409" t="s">
        <v>1085</v>
      </c>
      <c r="CU57" s="409" t="s">
        <v>1085</v>
      </c>
      <c r="CV57" s="1263" t="s">
        <v>1085</v>
      </c>
      <c r="CW57" s="1267" t="s">
        <v>1085</v>
      </c>
      <c r="CX57" s="409" t="s">
        <v>1085</v>
      </c>
      <c r="CY57" s="409" t="s">
        <v>1085</v>
      </c>
      <c r="CZ57" s="415" t="s">
        <v>1085</v>
      </c>
      <c r="DA57" s="410" t="s">
        <v>1085</v>
      </c>
      <c r="DB57" s="412"/>
      <c r="DC57" s="1267" t="s">
        <v>1085</v>
      </c>
      <c r="DD57" s="409" t="s">
        <v>1085</v>
      </c>
      <c r="DE57" s="409" t="s">
        <v>1085</v>
      </c>
      <c r="DF57" s="1263" t="s">
        <v>1085</v>
      </c>
      <c r="DG57" s="1267" t="s">
        <v>1085</v>
      </c>
      <c r="DH57" s="409" t="s">
        <v>1085</v>
      </c>
      <c r="DI57" s="409" t="s">
        <v>1085</v>
      </c>
      <c r="DJ57" s="1263" t="s">
        <v>1085</v>
      </c>
      <c r="DK57" s="1267" t="s">
        <v>1085</v>
      </c>
      <c r="DL57" s="409" t="s">
        <v>1085</v>
      </c>
      <c r="DM57" s="409" t="s">
        <v>1085</v>
      </c>
      <c r="DN57" s="1263" t="s">
        <v>1085</v>
      </c>
      <c r="DO57" s="1267" t="s">
        <v>1085</v>
      </c>
      <c r="DP57" s="409" t="s">
        <v>1085</v>
      </c>
      <c r="DQ57" s="409" t="s">
        <v>1085</v>
      </c>
      <c r="DR57" s="415" t="s">
        <v>1085</v>
      </c>
      <c r="DS57" s="410" t="s">
        <v>1085</v>
      </c>
      <c r="DT57" s="412"/>
      <c r="DU57" s="1267" t="s">
        <v>1085</v>
      </c>
      <c r="DV57" s="409" t="s">
        <v>1085</v>
      </c>
      <c r="DW57" s="409" t="s">
        <v>1085</v>
      </c>
      <c r="DX57" s="1263" t="s">
        <v>1085</v>
      </c>
      <c r="DY57" s="1267" t="s">
        <v>1085</v>
      </c>
      <c r="DZ57" s="409" t="s">
        <v>1085</v>
      </c>
      <c r="EA57" s="409" t="s">
        <v>1085</v>
      </c>
      <c r="EB57" s="1263" t="s">
        <v>1085</v>
      </c>
      <c r="EC57" s="1267" t="s">
        <v>1085</v>
      </c>
      <c r="ED57" s="409" t="s">
        <v>1085</v>
      </c>
      <c r="EE57" s="409" t="s">
        <v>1085</v>
      </c>
      <c r="EF57" s="1263" t="s">
        <v>1085</v>
      </c>
      <c r="EG57" s="1267" t="s">
        <v>1085</v>
      </c>
      <c r="EH57" s="409" t="s">
        <v>1085</v>
      </c>
      <c r="EI57" s="409" t="s">
        <v>1085</v>
      </c>
      <c r="EJ57" s="415" t="s">
        <v>1085</v>
      </c>
      <c r="EK57" s="420"/>
      <c r="EL57" s="409"/>
      <c r="EM57" s="409"/>
      <c r="EN57" s="409"/>
      <c r="EO57" s="409"/>
      <c r="EP57" s="409"/>
      <c r="EQ57" s="409"/>
      <c r="ER57" s="409"/>
      <c r="ES57" s="420"/>
      <c r="ET57" s="409"/>
      <c r="EU57" s="409"/>
      <c r="EV57" s="412"/>
      <c r="EW57" s="409"/>
      <c r="EX57" s="409"/>
      <c r="EY57" s="409"/>
      <c r="EZ57" s="409"/>
      <c r="FA57" s="420"/>
      <c r="FB57" s="420"/>
      <c r="FC57" s="409"/>
      <c r="FD57" s="409"/>
      <c r="FE57" s="413"/>
      <c r="FF57" s="255"/>
      <c r="FG57" s="399"/>
      <c r="FH57" s="399"/>
      <c r="FI57" s="399"/>
      <c r="FJ57" s="399"/>
      <c r="FK57" s="399"/>
      <c r="FL57" s="1129"/>
      <c r="FM57" s="680"/>
      <c r="FN57" s="1129"/>
      <c r="FO57" s="680"/>
      <c r="FP57" s="1129"/>
      <c r="FQ57" s="680"/>
      <c r="FR57" s="399"/>
      <c r="FS57" s="399"/>
      <c r="FT57" s="399"/>
      <c r="FU57" s="399"/>
      <c r="FV57" s="399"/>
    </row>
  </sheetData>
  <mergeCells count="577">
    <mergeCell ref="BL57:BQ57"/>
    <mergeCell ref="AD56:AF56"/>
    <mergeCell ref="AH56:AJ56"/>
    <mergeCell ref="BL56:BQ56"/>
    <mergeCell ref="B57:C57"/>
    <mergeCell ref="D57:E57"/>
    <mergeCell ref="F57:G57"/>
    <mergeCell ref="H57:J57"/>
    <mergeCell ref="L57:N57"/>
    <mergeCell ref="X57:Y57"/>
    <mergeCell ref="AD57:AF57"/>
    <mergeCell ref="B56:C56"/>
    <mergeCell ref="D56:E56"/>
    <mergeCell ref="F56:G56"/>
    <mergeCell ref="H56:J56"/>
    <mergeCell ref="L56:N56"/>
    <mergeCell ref="X56:Y56"/>
    <mergeCell ref="AH57:AJ57"/>
    <mergeCell ref="B55:C55"/>
    <mergeCell ref="D55:E55"/>
    <mergeCell ref="F55:G55"/>
    <mergeCell ref="H55:J55"/>
    <mergeCell ref="L55:N55"/>
    <mergeCell ref="X55:Y55"/>
    <mergeCell ref="AD55:AF55"/>
    <mergeCell ref="AH55:AJ55"/>
    <mergeCell ref="BL55:BQ55"/>
    <mergeCell ref="B54:C54"/>
    <mergeCell ref="D54:E54"/>
    <mergeCell ref="F54:G54"/>
    <mergeCell ref="H54:J54"/>
    <mergeCell ref="L54:N54"/>
    <mergeCell ref="X54:Y54"/>
    <mergeCell ref="AD54:AF54"/>
    <mergeCell ref="AH54:AJ54"/>
    <mergeCell ref="BL54:BQ54"/>
    <mergeCell ref="B53:C53"/>
    <mergeCell ref="D53:E53"/>
    <mergeCell ref="F53:G53"/>
    <mergeCell ref="H53:J53"/>
    <mergeCell ref="L53:N53"/>
    <mergeCell ref="X53:Y53"/>
    <mergeCell ref="AD53:AF53"/>
    <mergeCell ref="AH53:AJ53"/>
    <mergeCell ref="BL53:BQ53"/>
    <mergeCell ref="B52:C52"/>
    <mergeCell ref="D52:E52"/>
    <mergeCell ref="F52:G52"/>
    <mergeCell ref="H52:J52"/>
    <mergeCell ref="L52:N52"/>
    <mergeCell ref="X52:Y52"/>
    <mergeCell ref="AD52:AF52"/>
    <mergeCell ref="AH52:AJ52"/>
    <mergeCell ref="BL52:BQ52"/>
    <mergeCell ref="B51:C51"/>
    <mergeCell ref="D51:E51"/>
    <mergeCell ref="F51:G51"/>
    <mergeCell ref="H51:J51"/>
    <mergeCell ref="L51:N51"/>
    <mergeCell ref="X51:Y51"/>
    <mergeCell ref="AD51:AF51"/>
    <mergeCell ref="AH51:AJ51"/>
    <mergeCell ref="BL51:BQ51"/>
    <mergeCell ref="B50:C50"/>
    <mergeCell ref="D50:E50"/>
    <mergeCell ref="F50:G50"/>
    <mergeCell ref="H50:J50"/>
    <mergeCell ref="L50:N50"/>
    <mergeCell ref="X50:Y50"/>
    <mergeCell ref="AD50:AF50"/>
    <mergeCell ref="AH50:AJ50"/>
    <mergeCell ref="BL50:BQ50"/>
    <mergeCell ref="B49:C49"/>
    <mergeCell ref="D49:E49"/>
    <mergeCell ref="F49:G49"/>
    <mergeCell ref="H49:J49"/>
    <mergeCell ref="L49:N49"/>
    <mergeCell ref="X49:Y49"/>
    <mergeCell ref="AD49:AF49"/>
    <mergeCell ref="AH49:AJ49"/>
    <mergeCell ref="BL49:BQ49"/>
    <mergeCell ref="B48:C48"/>
    <mergeCell ref="D48:E48"/>
    <mergeCell ref="F48:G48"/>
    <mergeCell ref="H48:J48"/>
    <mergeCell ref="L48:N48"/>
    <mergeCell ref="X48:Y48"/>
    <mergeCell ref="AD48:AF48"/>
    <mergeCell ref="AH48:AJ48"/>
    <mergeCell ref="BL48:BQ48"/>
    <mergeCell ref="B47:C47"/>
    <mergeCell ref="D47:E47"/>
    <mergeCell ref="F47:G47"/>
    <mergeCell ref="H47:J47"/>
    <mergeCell ref="L47:N47"/>
    <mergeCell ref="X47:Y47"/>
    <mergeCell ref="AD47:AF47"/>
    <mergeCell ref="AH47:AJ47"/>
    <mergeCell ref="BL47:BQ47"/>
    <mergeCell ref="B46:C46"/>
    <mergeCell ref="D46:E46"/>
    <mergeCell ref="F46:G46"/>
    <mergeCell ref="H46:J46"/>
    <mergeCell ref="L46:N46"/>
    <mergeCell ref="X46:Y46"/>
    <mergeCell ref="AD46:AF46"/>
    <mergeCell ref="AH46:AJ46"/>
    <mergeCell ref="BL46:BQ46"/>
    <mergeCell ref="B45:C45"/>
    <mergeCell ref="D45:E45"/>
    <mergeCell ref="F45:G45"/>
    <mergeCell ref="H45:J45"/>
    <mergeCell ref="L45:N45"/>
    <mergeCell ref="X45:Y45"/>
    <mergeCell ref="AD45:AF45"/>
    <mergeCell ref="AH45:AJ45"/>
    <mergeCell ref="BL45:BQ45"/>
    <mergeCell ref="B44:C44"/>
    <mergeCell ref="D44:E44"/>
    <mergeCell ref="F44:G44"/>
    <mergeCell ref="H44:J44"/>
    <mergeCell ref="L44:N44"/>
    <mergeCell ref="X44:Y44"/>
    <mergeCell ref="AD44:AF44"/>
    <mergeCell ref="AH44:AJ44"/>
    <mergeCell ref="BL44:BQ44"/>
    <mergeCell ref="B43:C43"/>
    <mergeCell ref="D43:E43"/>
    <mergeCell ref="F43:G43"/>
    <mergeCell ref="H43:J43"/>
    <mergeCell ref="L43:N43"/>
    <mergeCell ref="X43:Y43"/>
    <mergeCell ref="AD43:AF43"/>
    <mergeCell ref="AH43:AJ43"/>
    <mergeCell ref="BL43:BQ43"/>
    <mergeCell ref="B42:C42"/>
    <mergeCell ref="D42:E42"/>
    <mergeCell ref="F42:G42"/>
    <mergeCell ref="H42:J42"/>
    <mergeCell ref="L42:N42"/>
    <mergeCell ref="X42:Y42"/>
    <mergeCell ref="AD42:AF42"/>
    <mergeCell ref="AH42:AJ42"/>
    <mergeCell ref="BL42:BQ42"/>
    <mergeCell ref="B41:C41"/>
    <mergeCell ref="D41:E41"/>
    <mergeCell ref="F41:G41"/>
    <mergeCell ref="H41:J41"/>
    <mergeCell ref="L41:N41"/>
    <mergeCell ref="X41:Y41"/>
    <mergeCell ref="AD41:AF41"/>
    <mergeCell ref="AH41:AJ41"/>
    <mergeCell ref="BL41:BQ41"/>
    <mergeCell ref="B40:C40"/>
    <mergeCell ref="D40:E40"/>
    <mergeCell ref="F40:G40"/>
    <mergeCell ref="H40:J40"/>
    <mergeCell ref="L40:N40"/>
    <mergeCell ref="X40:Y40"/>
    <mergeCell ref="AD40:AF40"/>
    <mergeCell ref="AH40:AJ40"/>
    <mergeCell ref="BL40:BQ40"/>
    <mergeCell ref="B39:C39"/>
    <mergeCell ref="D39:E39"/>
    <mergeCell ref="F39:G39"/>
    <mergeCell ref="H39:J39"/>
    <mergeCell ref="L39:N39"/>
    <mergeCell ref="X39:Y39"/>
    <mergeCell ref="AD39:AF39"/>
    <mergeCell ref="AH39:AJ39"/>
    <mergeCell ref="BL39:BQ39"/>
    <mergeCell ref="B38:C38"/>
    <mergeCell ref="D38:E38"/>
    <mergeCell ref="F38:G38"/>
    <mergeCell ref="H38:J38"/>
    <mergeCell ref="L38:N38"/>
    <mergeCell ref="X38:Y38"/>
    <mergeCell ref="AD38:AF38"/>
    <mergeCell ref="AH38:AJ38"/>
    <mergeCell ref="BL38:BQ38"/>
    <mergeCell ref="B37:C37"/>
    <mergeCell ref="D37:E37"/>
    <mergeCell ref="F37:G37"/>
    <mergeCell ref="H37:J37"/>
    <mergeCell ref="L37:N37"/>
    <mergeCell ref="X37:Y37"/>
    <mergeCell ref="AD37:AF37"/>
    <mergeCell ref="AH37:AJ37"/>
    <mergeCell ref="BL37:BQ37"/>
    <mergeCell ref="B36:C36"/>
    <mergeCell ref="D36:E36"/>
    <mergeCell ref="F36:G36"/>
    <mergeCell ref="H36:J36"/>
    <mergeCell ref="L36:N36"/>
    <mergeCell ref="X36:Y36"/>
    <mergeCell ref="AD36:AF36"/>
    <mergeCell ref="AH36:AJ36"/>
    <mergeCell ref="BL36:BQ36"/>
    <mergeCell ref="B35:C35"/>
    <mergeCell ref="D35:E35"/>
    <mergeCell ref="F35:G35"/>
    <mergeCell ref="H35:J35"/>
    <mergeCell ref="L35:N35"/>
    <mergeCell ref="X35:Y35"/>
    <mergeCell ref="AD35:AF35"/>
    <mergeCell ref="AH35:AJ35"/>
    <mergeCell ref="BL35:BQ35"/>
    <mergeCell ref="B34:C34"/>
    <mergeCell ref="D34:E34"/>
    <mergeCell ref="F34:G34"/>
    <mergeCell ref="H34:J34"/>
    <mergeCell ref="L34:N34"/>
    <mergeCell ref="X34:Y34"/>
    <mergeCell ref="AD34:AF34"/>
    <mergeCell ref="AH34:AJ34"/>
    <mergeCell ref="BL34:BQ34"/>
    <mergeCell ref="B33:C33"/>
    <mergeCell ref="D33:E33"/>
    <mergeCell ref="F33:G33"/>
    <mergeCell ref="H33:J33"/>
    <mergeCell ref="L33:N33"/>
    <mergeCell ref="X33:Y33"/>
    <mergeCell ref="AD33:AF33"/>
    <mergeCell ref="AH33:AJ33"/>
    <mergeCell ref="BL33:BQ33"/>
    <mergeCell ref="B32:C32"/>
    <mergeCell ref="D32:E32"/>
    <mergeCell ref="F32:G32"/>
    <mergeCell ref="H32:J32"/>
    <mergeCell ref="L32:N32"/>
    <mergeCell ref="X32:Y32"/>
    <mergeCell ref="AD32:AF32"/>
    <mergeCell ref="AH32:AJ32"/>
    <mergeCell ref="BL32:BQ32"/>
    <mergeCell ref="B31:C31"/>
    <mergeCell ref="D31:E31"/>
    <mergeCell ref="F31:G31"/>
    <mergeCell ref="H31:J31"/>
    <mergeCell ref="L31:N31"/>
    <mergeCell ref="X31:Y31"/>
    <mergeCell ref="AD31:AF31"/>
    <mergeCell ref="AH31:AJ31"/>
    <mergeCell ref="BL31:BQ31"/>
    <mergeCell ref="B30:C30"/>
    <mergeCell ref="D30:E30"/>
    <mergeCell ref="F30:G30"/>
    <mergeCell ref="H30:J30"/>
    <mergeCell ref="L30:N30"/>
    <mergeCell ref="X30:Y30"/>
    <mergeCell ref="AD30:AF30"/>
    <mergeCell ref="AH30:AJ30"/>
    <mergeCell ref="BL30:BQ30"/>
    <mergeCell ref="B29:C29"/>
    <mergeCell ref="D29:E29"/>
    <mergeCell ref="F29:G29"/>
    <mergeCell ref="H29:J29"/>
    <mergeCell ref="L29:N29"/>
    <mergeCell ref="X29:Y29"/>
    <mergeCell ref="AD29:AF29"/>
    <mergeCell ref="AH29:AJ29"/>
    <mergeCell ref="BL29:BQ29"/>
    <mergeCell ref="B28:C28"/>
    <mergeCell ref="D28:E28"/>
    <mergeCell ref="F28:G28"/>
    <mergeCell ref="H28:J28"/>
    <mergeCell ref="L28:N28"/>
    <mergeCell ref="X28:Y28"/>
    <mergeCell ref="AD28:AF28"/>
    <mergeCell ref="AH28:AJ28"/>
    <mergeCell ref="BL28:BQ28"/>
    <mergeCell ref="EF25:EF26"/>
    <mergeCell ref="EG25:EG26"/>
    <mergeCell ref="EH25:EH26"/>
    <mergeCell ref="EI25:EI26"/>
    <mergeCell ref="EJ25:EJ26"/>
    <mergeCell ref="BL27:BQ27"/>
    <mergeCell ref="DZ25:DZ26"/>
    <mergeCell ref="EA25:EA26"/>
    <mergeCell ref="EB25:EB26"/>
    <mergeCell ref="EC25:EC26"/>
    <mergeCell ref="DR25:DR26"/>
    <mergeCell ref="DS25:DS26"/>
    <mergeCell ref="ED25:ED26"/>
    <mergeCell ref="EE25:EE26"/>
    <mergeCell ref="DT25:DT26"/>
    <mergeCell ref="DU25:DU26"/>
    <mergeCell ref="DV25:DV26"/>
    <mergeCell ref="DW25:DW26"/>
    <mergeCell ref="DX25:DX26"/>
    <mergeCell ref="DY25:DY26"/>
    <mergeCell ref="DI25:DI26"/>
    <mergeCell ref="DJ25:DJ26"/>
    <mergeCell ref="DK25:DK26"/>
    <mergeCell ref="DL25:DL26"/>
    <mergeCell ref="DM25:DM26"/>
    <mergeCell ref="DN25:DN26"/>
    <mergeCell ref="DO25:DO26"/>
    <mergeCell ref="DP25:DP26"/>
    <mergeCell ref="DQ25:DQ26"/>
    <mergeCell ref="CZ25:CZ26"/>
    <mergeCell ref="DA25:DA26"/>
    <mergeCell ref="DB25:DB26"/>
    <mergeCell ref="DC25:DC26"/>
    <mergeCell ref="DD25:DD26"/>
    <mergeCell ref="DE25:DE26"/>
    <mergeCell ref="DF25:DF26"/>
    <mergeCell ref="DG25:DG26"/>
    <mergeCell ref="DH25:DH26"/>
    <mergeCell ref="CQ25:CQ26"/>
    <mergeCell ref="CR25:CR26"/>
    <mergeCell ref="CS25:CS26"/>
    <mergeCell ref="CT25:CT26"/>
    <mergeCell ref="CU25:CU26"/>
    <mergeCell ref="CV25:CV26"/>
    <mergeCell ref="CW25:CW26"/>
    <mergeCell ref="CX25:CX26"/>
    <mergeCell ref="CY25:CY26"/>
    <mergeCell ref="CH25:CH26"/>
    <mergeCell ref="CI25:CI26"/>
    <mergeCell ref="CJ25:CJ26"/>
    <mergeCell ref="CK25:CK26"/>
    <mergeCell ref="CL25:CL26"/>
    <mergeCell ref="CM25:CM26"/>
    <mergeCell ref="CN25:CN26"/>
    <mergeCell ref="CO25:CO26"/>
    <mergeCell ref="CP25:CP26"/>
    <mergeCell ref="BY25:BY26"/>
    <mergeCell ref="BZ25:BZ26"/>
    <mergeCell ref="CA25:CA26"/>
    <mergeCell ref="CB25:CB26"/>
    <mergeCell ref="CC25:CC26"/>
    <mergeCell ref="CD25:CD26"/>
    <mergeCell ref="CE25:CE26"/>
    <mergeCell ref="CF25:CF26"/>
    <mergeCell ref="CG25:CG26"/>
    <mergeCell ref="BK25:BK26"/>
    <mergeCell ref="BL25:BQ26"/>
    <mergeCell ref="BR25:BR26"/>
    <mergeCell ref="BS25:BS26"/>
    <mergeCell ref="BT25:BT26"/>
    <mergeCell ref="BU25:BU26"/>
    <mergeCell ref="BV25:BV26"/>
    <mergeCell ref="BW25:BW26"/>
    <mergeCell ref="BX25:BX26"/>
    <mergeCell ref="BB25:BB26"/>
    <mergeCell ref="BC25:BC26"/>
    <mergeCell ref="BD25:BD26"/>
    <mergeCell ref="BE25:BE26"/>
    <mergeCell ref="BF25:BF26"/>
    <mergeCell ref="BG25:BG26"/>
    <mergeCell ref="BH25:BH26"/>
    <mergeCell ref="BI25:BI26"/>
    <mergeCell ref="BJ25:BJ26"/>
    <mergeCell ref="AO25:AO26"/>
    <mergeCell ref="AT25:AT26"/>
    <mergeCell ref="AU25:AU26"/>
    <mergeCell ref="AV25:AV26"/>
    <mergeCell ref="AW25:AW26"/>
    <mergeCell ref="AX25:AX26"/>
    <mergeCell ref="AY25:AY26"/>
    <mergeCell ref="AZ25:AZ26"/>
    <mergeCell ref="BA25:BA26"/>
    <mergeCell ref="AA25:AA26"/>
    <mergeCell ref="AB25:AB26"/>
    <mergeCell ref="AC25:AC26"/>
    <mergeCell ref="AD25:AF26"/>
    <mergeCell ref="AG25:AG26"/>
    <mergeCell ref="AK25:AK26"/>
    <mergeCell ref="AL25:AL26"/>
    <mergeCell ref="AM25:AM26"/>
    <mergeCell ref="AN25:AN26"/>
    <mergeCell ref="Q25:Q26"/>
    <mergeCell ref="R25:R26"/>
    <mergeCell ref="S25:S26"/>
    <mergeCell ref="T25:T26"/>
    <mergeCell ref="U25:U26"/>
    <mergeCell ref="V25:V26"/>
    <mergeCell ref="W25:W26"/>
    <mergeCell ref="X25:Y26"/>
    <mergeCell ref="Z25:Z26"/>
    <mergeCell ref="A25:A26"/>
    <mergeCell ref="B25:C26"/>
    <mergeCell ref="D25:E26"/>
    <mergeCell ref="F25:G26"/>
    <mergeCell ref="H25:J26"/>
    <mergeCell ref="K25:K26"/>
    <mergeCell ref="L25:N26"/>
    <mergeCell ref="O25:O26"/>
    <mergeCell ref="P25:P26"/>
    <mergeCell ref="CM23:CZ23"/>
    <mergeCell ref="DA23:DR23"/>
    <mergeCell ref="DS23:EJ23"/>
    <mergeCell ref="EK23:ER23"/>
    <mergeCell ref="ES23:EZ23"/>
    <mergeCell ref="FB23:FE23"/>
    <mergeCell ref="CO24:CR24"/>
    <mergeCell ref="CS24:CV24"/>
    <mergeCell ref="CW24:CZ24"/>
    <mergeCell ref="DC24:DF24"/>
    <mergeCell ref="DG24:DJ24"/>
    <mergeCell ref="DK24:DN24"/>
    <mergeCell ref="DO24:DR24"/>
    <mergeCell ref="DU24:DX24"/>
    <mergeCell ref="DY24:EB24"/>
    <mergeCell ref="EC24:EF24"/>
    <mergeCell ref="EG24:EJ24"/>
    <mergeCell ref="AX23:BA23"/>
    <mergeCell ref="BB23:BD23"/>
    <mergeCell ref="BE23:BI23"/>
    <mergeCell ref="BJ23:BQ23"/>
    <mergeCell ref="BR23:BU23"/>
    <mergeCell ref="BV23:BY23"/>
    <mergeCell ref="BZ23:CC23"/>
    <mergeCell ref="CE23:CI23"/>
    <mergeCell ref="CK23:CL23"/>
    <mergeCell ref="A23:G23"/>
    <mergeCell ref="H23:J23"/>
    <mergeCell ref="K23:N23"/>
    <mergeCell ref="O23:Y23"/>
    <mergeCell ref="Z23:AJ23"/>
    <mergeCell ref="AK23:AL23"/>
    <mergeCell ref="AM23:AN23"/>
    <mergeCell ref="AO23:AT23"/>
    <mergeCell ref="AU23:AW23"/>
    <mergeCell ref="EK21:ER21"/>
    <mergeCell ref="ES21:EZ21"/>
    <mergeCell ref="X22:Y22"/>
    <mergeCell ref="AM22:AN22"/>
    <mergeCell ref="BB22:BD22"/>
    <mergeCell ref="BJ22:BQ22"/>
    <mergeCell ref="CD22:CI22"/>
    <mergeCell ref="CM22:CZ22"/>
    <mergeCell ref="DA22:DR22"/>
    <mergeCell ref="DS22:EJ22"/>
    <mergeCell ref="EK22:EN22"/>
    <mergeCell ref="EO22:ER22"/>
    <mergeCell ref="ES22:EV22"/>
    <mergeCell ref="EW22:EZ22"/>
    <mergeCell ref="AM21:AN21"/>
    <mergeCell ref="AX21:BA21"/>
    <mergeCell ref="BB21:BD21"/>
    <mergeCell ref="BE21:BI21"/>
    <mergeCell ref="BJ21:BQ21"/>
    <mergeCell ref="CK21:CL21"/>
    <mergeCell ref="CM21:CZ21"/>
    <mergeCell ref="DA21:DR21"/>
    <mergeCell ref="DS21:EJ21"/>
    <mergeCell ref="EK19:FE19"/>
    <mergeCell ref="AM20:AN20"/>
    <mergeCell ref="AO20:AW20"/>
    <mergeCell ref="AX20:BA20"/>
    <mergeCell ref="BB20:BD20"/>
    <mergeCell ref="BJ20:CC20"/>
    <mergeCell ref="CM20:EJ20"/>
    <mergeCell ref="EK20:ER20"/>
    <mergeCell ref="ES20:EZ20"/>
    <mergeCell ref="FB20:FE20"/>
    <mergeCell ref="DX17:EA17"/>
    <mergeCell ref="H19:AL19"/>
    <mergeCell ref="AM19:AW19"/>
    <mergeCell ref="AX19:BD19"/>
    <mergeCell ref="BE19:CC19"/>
    <mergeCell ref="CJ19:CL19"/>
    <mergeCell ref="CM19:EJ19"/>
    <mergeCell ref="CZ17:DC17"/>
    <mergeCell ref="DD17:DG17"/>
    <mergeCell ref="DH17:DK17"/>
    <mergeCell ref="CG17:CI17"/>
    <mergeCell ref="CJ17:CM17"/>
    <mergeCell ref="CN17:CQ17"/>
    <mergeCell ref="CR17:CU17"/>
    <mergeCell ref="CV17:CY17"/>
    <mergeCell ref="DL17:DO17"/>
    <mergeCell ref="DP17:DS17"/>
    <mergeCell ref="DT17:DW17"/>
    <mergeCell ref="DL15:DO15"/>
    <mergeCell ref="DP15:DS15"/>
    <mergeCell ref="DT15:DW15"/>
    <mergeCell ref="DX15:EA15"/>
    <mergeCell ref="CV16:CY16"/>
    <mergeCell ref="CZ16:DC16"/>
    <mergeCell ref="DD16:DG16"/>
    <mergeCell ref="DX16:EA16"/>
    <mergeCell ref="DH16:DK16"/>
    <mergeCell ref="DL16:DO16"/>
    <mergeCell ref="DP16:DS16"/>
    <mergeCell ref="DT16:DW16"/>
    <mergeCell ref="BY16:CD16"/>
    <mergeCell ref="CG16:CI16"/>
    <mergeCell ref="CJ16:CM16"/>
    <mergeCell ref="CN16:CQ16"/>
    <mergeCell ref="CR16:CU16"/>
    <mergeCell ref="G13:Q13"/>
    <mergeCell ref="X13:AI13"/>
    <mergeCell ref="BD13:BF13"/>
    <mergeCell ref="BG13:BI13"/>
    <mergeCell ref="BY13:CD13"/>
    <mergeCell ref="BD14:BF14"/>
    <mergeCell ref="BG14:BI14"/>
    <mergeCell ref="BJ14:BK14"/>
    <mergeCell ref="BY14:CD14"/>
    <mergeCell ref="CG14:EA14"/>
    <mergeCell ref="BY15:CD15"/>
    <mergeCell ref="CG15:CI15"/>
    <mergeCell ref="CJ15:CM15"/>
    <mergeCell ref="CN15:CQ15"/>
    <mergeCell ref="CR15:CU15"/>
    <mergeCell ref="CV15:CY15"/>
    <mergeCell ref="CZ15:DC15"/>
    <mergeCell ref="DD15:DG15"/>
    <mergeCell ref="DH15:DK15"/>
    <mergeCell ref="G11:AA11"/>
    <mergeCell ref="AB11:AI11"/>
    <mergeCell ref="BD11:BF11"/>
    <mergeCell ref="BG11:BI11"/>
    <mergeCell ref="DI11:DX11"/>
    <mergeCell ref="FO11:FO12"/>
    <mergeCell ref="BJ12:BK12"/>
    <mergeCell ref="BY12:CD12"/>
    <mergeCell ref="G9:AI9"/>
    <mergeCell ref="BD9:BF9"/>
    <mergeCell ref="BG9:BI9"/>
    <mergeCell ref="BJ9:BK9"/>
    <mergeCell ref="BW9:CD9"/>
    <mergeCell ref="G10:AA10"/>
    <mergeCell ref="AB10:AI10"/>
    <mergeCell ref="BW10:CD10"/>
    <mergeCell ref="DN10:EA10"/>
    <mergeCell ref="G7:N7"/>
    <mergeCell ref="O7:V7"/>
    <mergeCell ref="Z7:AI7"/>
    <mergeCell ref="BJ7:BK7"/>
    <mergeCell ref="BY7:CD7"/>
    <mergeCell ref="G8:AI8"/>
    <mergeCell ref="BD8:BF8"/>
    <mergeCell ref="BG8:BI8"/>
    <mergeCell ref="BJ8:BK8"/>
    <mergeCell ref="R5:U5"/>
    <mergeCell ref="BD5:BF5"/>
    <mergeCell ref="BG5:BI5"/>
    <mergeCell ref="CG5:DA5"/>
    <mergeCell ref="G6:I6"/>
    <mergeCell ref="J6:M6"/>
    <mergeCell ref="N6:Q6"/>
    <mergeCell ref="R6:U6"/>
    <mergeCell ref="Z6:AA6"/>
    <mergeCell ref="AB6:AC6"/>
    <mergeCell ref="AE6:AF6"/>
    <mergeCell ref="AG6:AH6"/>
    <mergeCell ref="BD6:BF6"/>
    <mergeCell ref="BG6:BI6"/>
    <mergeCell ref="BJ6:BK6"/>
    <mergeCell ref="BY6:CD6"/>
    <mergeCell ref="A1:A13"/>
    <mergeCell ref="G1:AI1"/>
    <mergeCell ref="AL1:AM17"/>
    <mergeCell ref="CG1:DA3"/>
    <mergeCell ref="DT1:EJ4"/>
    <mergeCell ref="G2:AI2"/>
    <mergeCell ref="BD2:BF2"/>
    <mergeCell ref="BG2:BI2"/>
    <mergeCell ref="G3:M3"/>
    <mergeCell ref="R3:X3"/>
    <mergeCell ref="AC3:AI3"/>
    <mergeCell ref="BD3:BF3"/>
    <mergeCell ref="BG3:BI3"/>
    <mergeCell ref="BJ3:BK3"/>
    <mergeCell ref="BY3:CD3"/>
    <mergeCell ref="G4:M4"/>
    <mergeCell ref="R4:X4"/>
    <mergeCell ref="AC4:AI4"/>
    <mergeCell ref="BJ4:BK4"/>
    <mergeCell ref="BY4:CD4"/>
    <mergeCell ref="CG4:DA4"/>
    <mergeCell ref="G5:I5"/>
    <mergeCell ref="J5:M5"/>
    <mergeCell ref="N5:Q5"/>
  </mergeCells>
  <phoneticPr fontId="4"/>
  <conditionalFormatting sqref="A28:D57 F28:F57 H28:I57 K28:M57 O28:X57 Z28:AD57 AG28:BL57 BR28:FE57 BA4:BB4 BF4">
    <cfRule type="expression" dxfId="48" priority="52" stopIfTrue="1">
      <formula>MOD(ROW(),2)=1</formula>
    </cfRule>
  </conditionalFormatting>
  <conditionalFormatting sqref="H28:J57">
    <cfRule type="expression" dxfId="47" priority="21" stopIfTrue="1">
      <formula>$FM$10=""</formula>
    </cfRule>
  </conditionalFormatting>
  <conditionalFormatting sqref="K28:N57">
    <cfRule type="expression" dxfId="46" priority="20" stopIfTrue="1">
      <formula>$FM$11=""</formula>
    </cfRule>
  </conditionalFormatting>
  <conditionalFormatting sqref="O28:Y57">
    <cfRule type="expression" dxfId="45" priority="19" stopIfTrue="1">
      <formula>$FM$12=""</formula>
    </cfRule>
  </conditionalFormatting>
  <conditionalFormatting sqref="Z28:AJ57">
    <cfRule type="expression" dxfId="44" priority="18" stopIfTrue="1">
      <formula>$FM$13=""</formula>
    </cfRule>
  </conditionalFormatting>
  <conditionalFormatting sqref="AK28:AL57">
    <cfRule type="expression" dxfId="43" priority="15" stopIfTrue="1">
      <formula>$FM$16=""</formula>
    </cfRule>
  </conditionalFormatting>
  <conditionalFormatting sqref="AO28:AW57">
    <cfRule type="expression" dxfId="42" priority="14" stopIfTrue="1">
      <formula>$FO$5=""</formula>
    </cfRule>
  </conditionalFormatting>
  <conditionalFormatting sqref="BA4 BF4">
    <cfRule type="expression" dxfId="41" priority="49" stopIfTrue="1">
      <formula>IF(AND($BA$4="□",$BF$4="□"),1,2)=1</formula>
    </cfRule>
  </conditionalFormatting>
  <conditionalFormatting sqref="BD2:BF3 BD5:BF6 D28:FE57 BD8:BF9 BD11 BD13:BF14">
    <cfRule type="cellIs" dxfId="40" priority="51" stopIfTrue="1" operator="equal">
      <formula>""</formula>
    </cfRule>
  </conditionalFormatting>
  <conditionalFormatting sqref="BD3:BF3">
    <cfRule type="expression" dxfId="39" priority="24" stopIfTrue="1">
      <formula>$FM$3=""</formula>
    </cfRule>
  </conditionalFormatting>
  <conditionalFormatting sqref="BD5:BF5">
    <cfRule type="expression" dxfId="38" priority="23" stopIfTrue="1">
      <formula>$FM$5=""</formula>
    </cfRule>
  </conditionalFormatting>
  <conditionalFormatting sqref="BD6:BF6">
    <cfRule type="expression" dxfId="37" priority="22" stopIfTrue="1">
      <formula>$FM$6=""</formula>
    </cfRule>
  </conditionalFormatting>
  <conditionalFormatting sqref="BD8:BF8">
    <cfRule type="expression" dxfId="36" priority="17" stopIfTrue="1">
      <formula>$FM$14=""</formula>
    </cfRule>
  </conditionalFormatting>
  <conditionalFormatting sqref="BD9:BF9">
    <cfRule type="expression" dxfId="35" priority="16" stopIfTrue="1">
      <formula>$FM$15=""</formula>
    </cfRule>
  </conditionalFormatting>
  <conditionalFormatting sqref="BE28:BI57">
    <cfRule type="expression" dxfId="34" priority="11" stopIfTrue="1">
      <formula>$FO$10=""</formula>
    </cfRule>
  </conditionalFormatting>
  <conditionalFormatting sqref="BF4 BB4">
    <cfRule type="expression" dxfId="33" priority="50" stopIfTrue="1">
      <formula>IF(AND($BB$4="□",$BF$4="□"),1,2)=1</formula>
    </cfRule>
  </conditionalFormatting>
  <conditionalFormatting sqref="BJ28:CC57">
    <cfRule type="expression" dxfId="32" priority="10" stopIfTrue="1">
      <formula>$FO$11=""</formula>
    </cfRule>
  </conditionalFormatting>
  <conditionalFormatting sqref="CD28:CD57">
    <cfRule type="expression" dxfId="31" priority="9" stopIfTrue="1">
      <formula>$FO$17=""</formula>
    </cfRule>
  </conditionalFormatting>
  <conditionalFormatting sqref="CE28:CI57">
    <cfRule type="expression" dxfId="30" priority="8" stopIfTrue="1">
      <formula>$FO$18=""</formula>
    </cfRule>
  </conditionalFormatting>
  <conditionalFormatting sqref="CG16:CI16">
    <cfRule type="expression" dxfId="29" priority="48" stopIfTrue="1">
      <formula>$FM$3=1</formula>
    </cfRule>
  </conditionalFormatting>
  <conditionalFormatting sqref="CJ28:CJ57">
    <cfRule type="expression" dxfId="28" priority="7" stopIfTrue="1">
      <formula>$FQ$7=""</formula>
    </cfRule>
  </conditionalFormatting>
  <conditionalFormatting sqref="CJ15:CM15">
    <cfRule type="expression" dxfId="27" priority="47" stopIfTrue="1">
      <formula>$FM$5=1</formula>
    </cfRule>
  </conditionalFormatting>
  <conditionalFormatting sqref="CJ16:CM16">
    <cfRule type="expression" dxfId="26" priority="46" stopIfTrue="1">
      <formula>$FM$6=1</formula>
    </cfRule>
  </conditionalFormatting>
  <conditionalFormatting sqref="CK28:CL57">
    <cfRule type="expression" dxfId="25" priority="6" stopIfTrue="1">
      <formula>$FQ$8=""</formula>
    </cfRule>
  </conditionalFormatting>
  <conditionalFormatting sqref="CM28:EJ57">
    <cfRule type="expression" dxfId="24" priority="5" stopIfTrue="1">
      <formula>$FQ$10=""</formula>
    </cfRule>
  </conditionalFormatting>
  <conditionalFormatting sqref="CN16:CQ16">
    <cfRule type="expression" dxfId="23" priority="45" stopIfTrue="1">
      <formula>$FM$10=1</formula>
    </cfRule>
  </conditionalFormatting>
  <conditionalFormatting sqref="CN17:CQ17">
    <cfRule type="expression" dxfId="22" priority="44" stopIfTrue="1">
      <formula>$FM$11=1</formula>
    </cfRule>
  </conditionalFormatting>
  <conditionalFormatting sqref="CR15:CU15">
    <cfRule type="expression" dxfId="21" priority="43" stopIfTrue="1">
      <formula>$FM$12=1</formula>
    </cfRule>
  </conditionalFormatting>
  <conditionalFormatting sqref="CR16:CU16">
    <cfRule type="expression" dxfId="20" priority="42" stopIfTrue="1">
      <formula>$FM$13=1</formula>
    </cfRule>
  </conditionalFormatting>
  <conditionalFormatting sqref="CR17:CU17">
    <cfRule type="expression" dxfId="19" priority="41" stopIfTrue="1">
      <formula>$FM$14=1</formula>
    </cfRule>
  </conditionalFormatting>
  <conditionalFormatting sqref="CV15:CY15">
    <cfRule type="expression" dxfId="18" priority="40" stopIfTrue="1">
      <formula>$FM$15=1</formula>
    </cfRule>
  </conditionalFormatting>
  <conditionalFormatting sqref="CV16:CY16">
    <cfRule type="expression" dxfId="17" priority="39" stopIfTrue="1">
      <formula>$FM$16=1</formula>
    </cfRule>
  </conditionalFormatting>
  <conditionalFormatting sqref="DD15:DG15">
    <cfRule type="expression" dxfId="16" priority="38" stopIfTrue="1">
      <formula>$FO$5=1</formula>
    </cfRule>
  </conditionalFormatting>
  <conditionalFormatting sqref="DH15:DK15">
    <cfRule type="expression" dxfId="15" priority="35" stopIfTrue="1">
      <formula>$FO$10=1</formula>
    </cfRule>
  </conditionalFormatting>
  <conditionalFormatting sqref="DH16:DK17">
    <cfRule type="expression" dxfId="14" priority="34" stopIfTrue="1">
      <formula>$FO$11=1</formula>
    </cfRule>
  </conditionalFormatting>
  <conditionalFormatting sqref="DP15:DS15">
    <cfRule type="expression" dxfId="13" priority="33" stopIfTrue="1">
      <formula>$FO$17=1</formula>
    </cfRule>
  </conditionalFormatting>
  <conditionalFormatting sqref="DP16:DS16">
    <cfRule type="expression" dxfId="12" priority="32" stopIfTrue="1">
      <formula>$FO$18=1</formula>
    </cfRule>
  </conditionalFormatting>
  <conditionalFormatting sqref="DP17:DS17">
    <cfRule type="expression" dxfId="11" priority="31" stopIfTrue="1">
      <formula>$FQ$2=1</formula>
    </cfRule>
  </conditionalFormatting>
  <conditionalFormatting sqref="DT15:DW15">
    <cfRule type="expression" dxfId="10" priority="30" stopIfTrue="1">
      <formula>$FQ$3=1</formula>
    </cfRule>
  </conditionalFormatting>
  <conditionalFormatting sqref="DT16:DW16">
    <cfRule type="expression" dxfId="9" priority="29" stopIfTrue="1">
      <formula>$FQ$4=1</formula>
    </cfRule>
  </conditionalFormatting>
  <conditionalFormatting sqref="DT17:DW17">
    <cfRule type="expression" dxfId="8" priority="28" stopIfTrue="1">
      <formula>$FQ$5=1</formula>
    </cfRule>
  </conditionalFormatting>
  <conditionalFormatting sqref="DX15:EA15">
    <cfRule type="expression" dxfId="7" priority="27" stopIfTrue="1">
      <formula>$FQ$7=1</formula>
    </cfRule>
  </conditionalFormatting>
  <conditionalFormatting sqref="DX16:EA16">
    <cfRule type="expression" dxfId="6" priority="26" stopIfTrue="1">
      <formula>$FQ$8=1</formula>
    </cfRule>
  </conditionalFormatting>
  <conditionalFormatting sqref="DX17:EA17">
    <cfRule type="expression" dxfId="5" priority="25" stopIfTrue="1">
      <formula>$FQ$10=1</formula>
    </cfRule>
  </conditionalFormatting>
  <conditionalFormatting sqref="EK28:ER57">
    <cfRule type="expression" dxfId="4" priority="4" stopIfTrue="1">
      <formula>$FQ$2=""</formula>
    </cfRule>
  </conditionalFormatting>
  <conditionalFormatting sqref="ES28:EZ57">
    <cfRule type="expression" dxfId="3" priority="3" stopIfTrue="1">
      <formula>$FQ$3=""</formula>
    </cfRule>
  </conditionalFormatting>
  <conditionalFormatting sqref="FA28:FA57">
    <cfRule type="expression" dxfId="2" priority="2" stopIfTrue="1">
      <formula>$FQ$4=""</formula>
    </cfRule>
  </conditionalFormatting>
  <conditionalFormatting sqref="FB28:FE57">
    <cfRule type="expression" dxfId="1" priority="1" stopIfTrue="1">
      <formula>$FQ$5=""</formula>
    </cfRule>
  </conditionalFormatting>
  <dataValidations count="10">
    <dataValidation type="list" allowBlank="1" showInputMessage="1" sqref="R3" xr:uid="{00000000-0002-0000-2900-000000000000}">
      <formula1>"防火地域,準防火地域,防火地域、準防火地域,指定なし"</formula1>
    </dataValidation>
    <dataValidation type="list" allowBlank="1" showInputMessage="1" sqref="G7" xr:uid="{00000000-0002-0000-2900-000001000000}">
      <formula1>"鉄筋コンクリート造,鉄骨造,鉄骨鉄筋コンクリート造"</formula1>
    </dataValidation>
    <dataValidation type="list" allowBlank="1" showInputMessage="1" sqref="G3" xr:uid="{00000000-0002-0000-2900-000002000000}">
      <formula1>"市街化区域"</formula1>
    </dataValidation>
    <dataValidation type="list" allowBlank="1" showDropDown="1" showInputMessage="1" showErrorMessage="1" sqref="BC28:BC57" xr:uid="{00000000-0002-0000-2900-000003000000}">
      <formula1>"1,4,5,6"</formula1>
    </dataValidation>
    <dataValidation type="list" allowBlank="1" showInputMessage="1" sqref="AX28:AX57 BB28:BB57" xr:uid="{00000000-0002-0000-2900-000004000000}">
      <formula1>"1,2,3,4,5,6,7,8"</formula1>
    </dataValidation>
    <dataValidation type="list" allowBlank="1" showInputMessage="1" sqref="CF14 BY14:CD14" xr:uid="{00000000-0002-0000-2900-000005000000}">
      <formula1>"支持杭,-"</formula1>
    </dataValidation>
    <dataValidation type="list" allowBlank="1" showInputMessage="1" sqref="CF13" xr:uid="{00000000-0002-0000-2900-000006000000}">
      <formula1>"べた基礎,-"</formula1>
    </dataValidation>
    <dataValidation type="list" allowBlank="1" showInputMessage="1" sqref="CF12 BY12:CD13" xr:uid="{00000000-0002-0000-2900-000007000000}">
      <formula1>"鉄筋コンクリート造,-"</formula1>
    </dataValidation>
    <dataValidation type="list" allowBlank="1" showInputMessage="1" sqref="AK16:AK17 AG28:AK57 Z28:AC57 K28:K57 O28:W57 AM28:AM57 BR28:CC57 CO28:DA29 CM28:CM57 CO46:DB48 CO34:DB36 CO33:DA33 BE28:BG57 CO38:DB40 CO37:DA37 CO50:DB52 CO41:DA41 CO45:DA45 CO49:DA49 CO53:DA53 CO57:DA57 DC28:DS57 CO54:DB56 DU28:EJ57 CO30:DB32 CK28:CK57 BJ28:BK57 FF28:FF57 CO42:DB44 AP28:AS57 AU28:AW57 BJ14 AS17 BJ3:BJ4 BJ9 BJ12 BA4 AN16:AN17 BF4 BJ6:BJ7 AX16:AX17 BV17 BY17 L12 O12" xr:uid="{00000000-0002-0000-2900-000008000000}">
      <formula1>"□,■"</formula1>
    </dataValidation>
    <dataValidation type="list" allowBlank="1" showInputMessage="1" sqref="BW9:CD10" xr:uid="{00000000-0002-0000-2900-000009000000}">
      <formula1>"標準貫入試験,スクリューウエイト貫入試験,-"</formula1>
    </dataValidation>
  </dataValidations>
  <printOptions horizontalCentered="1"/>
  <pageMargins left="0.35433070866141736" right="0.27559055118110237" top="0.59055118110236227" bottom="0.62992125984251968" header="0.31496062992125984" footer="0.39370078740157483"/>
  <pageSetup paperSize="8" scale="65" orientation="landscape" verticalDpi="0"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92D050"/>
  </sheetPr>
  <dimension ref="A1:M30"/>
  <sheetViews>
    <sheetView showGridLines="0" showZeros="0" workbookViewId="0">
      <selection activeCell="B111" sqref="B111"/>
    </sheetView>
  </sheetViews>
  <sheetFormatPr defaultRowHeight="13.5"/>
  <cols>
    <col min="6" max="6" width="15.625" customWidth="1"/>
    <col min="7" max="7" width="9.5" bestFit="1" customWidth="1"/>
    <col min="9" max="9" width="9.125" bestFit="1" customWidth="1"/>
    <col min="10" max="11" width="10.875" customWidth="1"/>
    <col min="12" max="13" width="10.125" customWidth="1"/>
  </cols>
  <sheetData>
    <row r="1" spans="1:13" ht="32.25" customHeight="1">
      <c r="A1" s="427" t="s">
        <v>846</v>
      </c>
      <c r="B1" s="2359">
        <f>申請書!D97</f>
        <v>0</v>
      </c>
      <c r="C1" s="2359"/>
      <c r="D1" s="2359"/>
      <c r="E1" s="2359"/>
      <c r="F1" s="2359"/>
      <c r="G1" s="2359"/>
      <c r="H1" s="2359"/>
      <c r="I1" s="2359"/>
      <c r="J1" s="428" t="s">
        <v>847</v>
      </c>
    </row>
    <row r="3" spans="1:13" ht="50.1" customHeight="1">
      <c r="A3" s="429" t="s">
        <v>848</v>
      </c>
      <c r="B3" s="430" t="s">
        <v>849</v>
      </c>
      <c r="C3" s="430" t="s">
        <v>850</v>
      </c>
      <c r="D3" s="429" t="s">
        <v>1078</v>
      </c>
      <c r="E3" s="429" t="s">
        <v>851</v>
      </c>
      <c r="F3" s="429" t="s">
        <v>1535</v>
      </c>
      <c r="G3" s="431" t="s">
        <v>852</v>
      </c>
      <c r="H3" s="431" t="s">
        <v>853</v>
      </c>
      <c r="I3" s="431" t="s">
        <v>854</v>
      </c>
      <c r="J3" s="430" t="s">
        <v>855</v>
      </c>
      <c r="K3" s="432" t="s">
        <v>856</v>
      </c>
      <c r="L3" s="431" t="s">
        <v>857</v>
      </c>
      <c r="M3" s="430" t="s">
        <v>858</v>
      </c>
    </row>
    <row r="4" spans="1:13" ht="28.5" customHeight="1">
      <c r="A4" s="431" t="s">
        <v>878</v>
      </c>
      <c r="B4" s="433"/>
      <c r="C4" s="433"/>
      <c r="D4" s="434"/>
      <c r="E4" s="434"/>
      <c r="F4" s="434"/>
      <c r="G4" s="433"/>
      <c r="H4" s="433"/>
      <c r="I4" s="433"/>
      <c r="J4" s="434"/>
      <c r="K4" s="433"/>
      <c r="L4" s="435"/>
      <c r="M4" s="434"/>
    </row>
    <row r="5" spans="1:13" ht="45" customHeight="1">
      <c r="A5" s="436" t="s">
        <v>859</v>
      </c>
      <c r="B5" s="437"/>
      <c r="C5" s="437"/>
      <c r="D5" s="438"/>
      <c r="E5" s="439"/>
      <c r="F5" s="440"/>
      <c r="G5" s="441"/>
      <c r="H5" s="438"/>
      <c r="I5" s="441"/>
      <c r="J5" s="442"/>
      <c r="K5" s="441"/>
      <c r="L5" s="441"/>
      <c r="M5" s="442"/>
    </row>
    <row r="6" spans="1:13" ht="45" customHeight="1">
      <c r="A6" s="436" t="s">
        <v>860</v>
      </c>
      <c r="B6" s="437"/>
      <c r="C6" s="437"/>
      <c r="D6" s="438"/>
      <c r="E6" s="438"/>
      <c r="F6" s="440"/>
      <c r="G6" s="441"/>
      <c r="H6" s="438"/>
      <c r="I6" s="441"/>
      <c r="J6" s="442"/>
      <c r="K6" s="438"/>
      <c r="L6" s="441"/>
      <c r="M6" s="442"/>
    </row>
    <row r="7" spans="1:13" ht="45" customHeight="1">
      <c r="A7" s="436" t="s">
        <v>861</v>
      </c>
      <c r="B7" s="437"/>
      <c r="C7" s="443"/>
      <c r="D7" s="439"/>
      <c r="E7" s="439"/>
      <c r="F7" s="440"/>
      <c r="G7" s="444"/>
      <c r="H7" s="439"/>
      <c r="I7" s="444"/>
      <c r="J7" s="445"/>
      <c r="K7" s="439"/>
      <c r="L7" s="444"/>
      <c r="M7" s="442"/>
    </row>
    <row r="8" spans="1:13" ht="45" customHeight="1">
      <c r="A8" s="436" t="s">
        <v>862</v>
      </c>
      <c r="B8" s="437"/>
      <c r="C8" s="443"/>
      <c r="D8" s="439"/>
      <c r="E8" s="439"/>
      <c r="F8" s="440"/>
      <c r="G8" s="444"/>
      <c r="H8" s="439"/>
      <c r="I8" s="444"/>
      <c r="J8" s="445"/>
      <c r="K8" s="439"/>
      <c r="L8" s="444"/>
      <c r="M8" s="442"/>
    </row>
    <row r="9" spans="1:13" ht="45" customHeight="1">
      <c r="A9" s="436" t="s">
        <v>863</v>
      </c>
      <c r="B9" s="437"/>
      <c r="C9" s="443"/>
      <c r="D9" s="439"/>
      <c r="E9" s="439"/>
      <c r="F9" s="440"/>
      <c r="G9" s="444"/>
      <c r="H9" s="439"/>
      <c r="I9" s="444"/>
      <c r="J9" s="445"/>
      <c r="K9" s="439"/>
      <c r="L9" s="444"/>
      <c r="M9" s="442"/>
    </row>
    <row r="10" spans="1:13" ht="45" customHeight="1">
      <c r="A10" s="436" t="s">
        <v>864</v>
      </c>
      <c r="B10" s="437"/>
      <c r="C10" s="443"/>
      <c r="D10" s="439"/>
      <c r="E10" s="439"/>
      <c r="F10" s="440"/>
      <c r="G10" s="444"/>
      <c r="H10" s="439"/>
      <c r="I10" s="444"/>
      <c r="J10" s="445"/>
      <c r="K10" s="439"/>
      <c r="L10" s="444"/>
      <c r="M10" s="442"/>
    </row>
    <row r="11" spans="1:13" ht="45" customHeight="1">
      <c r="A11" s="436" t="s">
        <v>865</v>
      </c>
      <c r="B11" s="437"/>
      <c r="C11" s="443"/>
      <c r="D11" s="439"/>
      <c r="E11" s="439"/>
      <c r="F11" s="440"/>
      <c r="G11" s="444"/>
      <c r="H11" s="439"/>
      <c r="I11" s="444"/>
      <c r="J11" s="445"/>
      <c r="K11" s="439"/>
      <c r="L11" s="444"/>
      <c r="M11" s="442"/>
    </row>
    <row r="12" spans="1:13" ht="39.950000000000003" customHeight="1">
      <c r="A12" s="436" t="s">
        <v>866</v>
      </c>
      <c r="B12" s="437"/>
      <c r="C12" s="443"/>
      <c r="D12" s="439"/>
      <c r="E12" s="439"/>
      <c r="F12" s="440"/>
      <c r="G12" s="444"/>
      <c r="H12" s="439"/>
      <c r="I12" s="444"/>
      <c r="J12" s="445"/>
      <c r="K12" s="439"/>
      <c r="L12" s="444"/>
      <c r="M12" s="442"/>
    </row>
    <row r="13" spans="1:13" ht="39.950000000000003" customHeight="1">
      <c r="A13" s="436" t="s">
        <v>867</v>
      </c>
      <c r="B13" s="443"/>
      <c r="C13" s="443"/>
      <c r="D13" s="439"/>
      <c r="E13" s="439"/>
      <c r="F13" s="440"/>
      <c r="G13" s="444"/>
      <c r="H13" s="439"/>
      <c r="I13" s="444"/>
      <c r="J13" s="445"/>
      <c r="K13" s="439"/>
      <c r="L13" s="444"/>
      <c r="M13" s="442"/>
    </row>
    <row r="14" spans="1:13" ht="45" customHeight="1">
      <c r="A14" s="436" t="s">
        <v>868</v>
      </c>
      <c r="B14" s="437"/>
      <c r="C14" s="443"/>
      <c r="D14" s="439"/>
      <c r="E14" s="439"/>
      <c r="F14" s="440"/>
      <c r="G14" s="444"/>
      <c r="H14" s="439"/>
      <c r="I14" s="444"/>
      <c r="J14" s="445"/>
      <c r="K14" s="439"/>
      <c r="L14" s="444"/>
      <c r="M14" s="442"/>
    </row>
    <row r="15" spans="1:13" ht="45" customHeight="1">
      <c r="A15" s="436" t="s">
        <v>869</v>
      </c>
      <c r="B15" s="437"/>
      <c r="C15" s="443"/>
      <c r="D15" s="439"/>
      <c r="E15" s="439"/>
      <c r="F15" s="440"/>
      <c r="G15" s="444"/>
      <c r="H15" s="439"/>
      <c r="I15" s="444"/>
      <c r="J15" s="445"/>
      <c r="K15" s="439"/>
      <c r="L15" s="444"/>
      <c r="M15" s="442"/>
    </row>
    <row r="16" spans="1:13" ht="45" customHeight="1">
      <c r="A16" s="436" t="s">
        <v>870</v>
      </c>
      <c r="B16" s="437"/>
      <c r="C16" s="443"/>
      <c r="D16" s="439"/>
      <c r="E16" s="439"/>
      <c r="F16" s="440"/>
      <c r="G16" s="444"/>
      <c r="H16" s="439"/>
      <c r="I16" s="444"/>
      <c r="J16" s="445"/>
      <c r="K16" s="439"/>
      <c r="L16" s="444"/>
      <c r="M16" s="442"/>
    </row>
    <row r="17" spans="1:13" ht="45" customHeight="1">
      <c r="A17" s="436" t="s">
        <v>871</v>
      </c>
      <c r="B17" s="443"/>
      <c r="C17" s="443"/>
      <c r="D17" s="439"/>
      <c r="E17" s="439"/>
      <c r="F17" s="440"/>
      <c r="G17" s="444"/>
      <c r="H17" s="439"/>
      <c r="I17" s="444"/>
      <c r="J17" s="445"/>
      <c r="K17" s="439"/>
      <c r="L17" s="444"/>
      <c r="M17" s="442"/>
    </row>
    <row r="18" spans="1:13" ht="45" customHeight="1">
      <c r="A18" s="436" t="s">
        <v>872</v>
      </c>
      <c r="B18" s="437"/>
      <c r="C18" s="443"/>
      <c r="D18" s="439"/>
      <c r="E18" s="439"/>
      <c r="F18" s="440"/>
      <c r="G18" s="444"/>
      <c r="H18" s="439"/>
      <c r="I18" s="444"/>
      <c r="J18" s="445"/>
      <c r="K18" s="439"/>
      <c r="L18" s="444"/>
      <c r="M18" s="442"/>
    </row>
    <row r="19" spans="1:13" ht="45" customHeight="1">
      <c r="A19" s="436" t="s">
        <v>873</v>
      </c>
      <c r="B19" s="437"/>
      <c r="C19" s="443"/>
      <c r="D19" s="439"/>
      <c r="E19" s="439"/>
      <c r="F19" s="440"/>
      <c r="G19" s="444"/>
      <c r="H19" s="439"/>
      <c r="I19" s="444"/>
      <c r="J19" s="445"/>
      <c r="K19" s="439"/>
      <c r="L19" s="444"/>
      <c r="M19" s="442"/>
    </row>
    <row r="20" spans="1:13" ht="45" customHeight="1">
      <c r="A20" s="436" t="s">
        <v>874</v>
      </c>
      <c r="B20" s="437"/>
      <c r="C20" s="443"/>
      <c r="D20" s="439"/>
      <c r="E20" s="439"/>
      <c r="F20" s="440"/>
      <c r="G20" s="444"/>
      <c r="H20" s="439"/>
      <c r="I20" s="444"/>
      <c r="J20" s="445"/>
      <c r="K20" s="439"/>
      <c r="L20" s="444"/>
      <c r="M20" s="442"/>
    </row>
    <row r="21" spans="1:13" ht="45" customHeight="1">
      <c r="A21" s="436" t="s">
        <v>875</v>
      </c>
      <c r="B21" s="443"/>
      <c r="C21" s="443"/>
      <c r="D21" s="439"/>
      <c r="E21" s="439"/>
      <c r="F21" s="440"/>
      <c r="G21" s="444"/>
      <c r="H21" s="439"/>
      <c r="I21" s="444"/>
      <c r="J21" s="445"/>
      <c r="K21" s="439"/>
      <c r="L21" s="444"/>
      <c r="M21" s="442"/>
    </row>
    <row r="22" spans="1:13" ht="45" customHeight="1">
      <c r="A22" s="436" t="s">
        <v>876</v>
      </c>
      <c r="B22" s="437"/>
      <c r="C22" s="443"/>
      <c r="D22" s="439"/>
      <c r="E22" s="439"/>
      <c r="F22" s="440"/>
      <c r="G22" s="444"/>
      <c r="H22" s="439"/>
      <c r="I22" s="444"/>
      <c r="J22" s="445"/>
      <c r="K22" s="439"/>
      <c r="L22" s="444"/>
      <c r="M22" s="442"/>
    </row>
    <row r="23" spans="1:13" ht="45" customHeight="1">
      <c r="A23" s="436" t="s">
        <v>877</v>
      </c>
      <c r="B23" s="443"/>
      <c r="C23" s="443"/>
      <c r="D23" s="439"/>
      <c r="E23" s="439"/>
      <c r="F23" s="440"/>
      <c r="G23" s="444"/>
      <c r="H23" s="439"/>
      <c r="I23" s="444"/>
      <c r="J23" s="445"/>
      <c r="K23" s="439"/>
      <c r="L23" s="444"/>
      <c r="M23" s="442"/>
    </row>
    <row r="24" spans="1:13" ht="45" customHeight="1">
      <c r="A24" s="436"/>
      <c r="B24" s="443"/>
      <c r="C24" s="443"/>
      <c r="D24" s="439"/>
      <c r="E24" s="439"/>
      <c r="F24" s="440"/>
      <c r="G24" s="444"/>
      <c r="H24" s="439"/>
      <c r="I24" s="444"/>
      <c r="J24" s="445"/>
      <c r="K24" s="439"/>
      <c r="L24" s="444"/>
      <c r="M24" s="442"/>
    </row>
    <row r="25" spans="1:13" ht="45" customHeight="1">
      <c r="A25" s="436"/>
      <c r="B25" s="437"/>
      <c r="C25" s="443"/>
      <c r="D25" s="439"/>
      <c r="E25" s="439"/>
      <c r="F25" s="440"/>
      <c r="G25" s="444"/>
      <c r="H25" s="439"/>
      <c r="I25" s="444"/>
      <c r="J25" s="445">
        <f t="shared" ref="J25:J30" si="0">G25-I25</f>
        <v>0</v>
      </c>
      <c r="K25" s="439"/>
      <c r="L25" s="444"/>
      <c r="M25" s="445">
        <f t="shared" ref="M25:M30" si="1">G25-L25</f>
        <v>0</v>
      </c>
    </row>
    <row r="26" spans="1:13" ht="45" customHeight="1">
      <c r="A26" s="436"/>
      <c r="B26" s="437"/>
      <c r="C26" s="443"/>
      <c r="D26" s="439"/>
      <c r="E26" s="439"/>
      <c r="F26" s="440"/>
      <c r="G26" s="444"/>
      <c r="H26" s="439"/>
      <c r="I26" s="444"/>
      <c r="J26" s="445">
        <f t="shared" si="0"/>
        <v>0</v>
      </c>
      <c r="K26" s="439"/>
      <c r="L26" s="444"/>
      <c r="M26" s="445">
        <f t="shared" si="1"/>
        <v>0</v>
      </c>
    </row>
    <row r="27" spans="1:13" ht="45" customHeight="1">
      <c r="A27" s="436"/>
      <c r="B27" s="437"/>
      <c r="C27" s="443"/>
      <c r="D27" s="439"/>
      <c r="E27" s="439"/>
      <c r="F27" s="440"/>
      <c r="G27" s="444"/>
      <c r="H27" s="439"/>
      <c r="I27" s="444"/>
      <c r="J27" s="445">
        <f t="shared" si="0"/>
        <v>0</v>
      </c>
      <c r="K27" s="439"/>
      <c r="L27" s="444"/>
      <c r="M27" s="445">
        <f t="shared" si="1"/>
        <v>0</v>
      </c>
    </row>
    <row r="28" spans="1:13" ht="45" customHeight="1">
      <c r="A28" s="436"/>
      <c r="B28" s="437"/>
      <c r="C28" s="443"/>
      <c r="D28" s="439"/>
      <c r="E28" s="439"/>
      <c r="F28" s="440"/>
      <c r="G28" s="444"/>
      <c r="H28" s="439"/>
      <c r="I28" s="444"/>
      <c r="J28" s="445">
        <f t="shared" si="0"/>
        <v>0</v>
      </c>
      <c r="K28" s="439"/>
      <c r="L28" s="444"/>
      <c r="M28" s="445">
        <f t="shared" si="1"/>
        <v>0</v>
      </c>
    </row>
    <row r="29" spans="1:13" ht="45" customHeight="1">
      <c r="A29" s="436"/>
      <c r="B29" s="437"/>
      <c r="C29" s="443"/>
      <c r="D29" s="439"/>
      <c r="E29" s="439"/>
      <c r="F29" s="440"/>
      <c r="G29" s="444"/>
      <c r="H29" s="439"/>
      <c r="I29" s="444"/>
      <c r="J29" s="445">
        <f t="shared" si="0"/>
        <v>0</v>
      </c>
      <c r="K29" s="439"/>
      <c r="L29" s="444"/>
      <c r="M29" s="445">
        <f t="shared" si="1"/>
        <v>0</v>
      </c>
    </row>
    <row r="30" spans="1:13" ht="45" customHeight="1">
      <c r="A30" s="436"/>
      <c r="B30" s="437"/>
      <c r="C30" s="443"/>
      <c r="D30" s="439"/>
      <c r="E30" s="439"/>
      <c r="F30" s="440"/>
      <c r="G30" s="444"/>
      <c r="H30" s="439"/>
      <c r="I30" s="444"/>
      <c r="J30" s="445">
        <f t="shared" si="0"/>
        <v>0</v>
      </c>
      <c r="K30" s="439"/>
      <c r="L30" s="444"/>
      <c r="M30" s="445">
        <f t="shared" si="1"/>
        <v>0</v>
      </c>
    </row>
  </sheetData>
  <mergeCells count="1">
    <mergeCell ref="B1:I1"/>
  </mergeCells>
  <phoneticPr fontId="4"/>
  <conditionalFormatting sqref="M5:M30">
    <cfRule type="expression" dxfId="0" priority="1" stopIfTrue="1">
      <formula>ISERROR($M$5:$M$24)</formula>
    </cfRule>
  </conditionalFormatting>
  <dataValidations count="1">
    <dataValidation type="list" allowBlank="1" showInputMessage="1" showErrorMessage="1" sqref="C7:C30 B17 B13 B21 B23:B24" xr:uid="{00000000-0002-0000-2A00-000000000000}">
      <formula1>"有,無"</formula1>
    </dataValidation>
  </dataValidations>
  <pageMargins left="0.74803149606299213" right="0.74803149606299213" top="0.23622047244094491" bottom="0.23622047244094491" header="0.19685039370078741" footer="0.19685039370078741"/>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F0"/>
  </sheetPr>
  <dimension ref="A1:BA58"/>
  <sheetViews>
    <sheetView view="pageBreakPreview" zoomScaleNormal="100" zoomScaleSheetLayoutView="100" workbookViewId="0">
      <selection activeCell="B111" sqref="B111"/>
    </sheetView>
  </sheetViews>
  <sheetFormatPr defaultColWidth="9" defaultRowHeight="13.5"/>
  <cols>
    <col min="1" max="1" width="3" style="820" bestFit="1" customWidth="1"/>
    <col min="2" max="2" width="15.625" style="785" customWidth="1"/>
    <col min="3" max="31" width="5.625" style="786" customWidth="1"/>
    <col min="32" max="16384" width="9" style="786"/>
  </cols>
  <sheetData>
    <row r="1" spans="1:51" ht="15" customHeight="1" thickBot="1">
      <c r="A1" s="2362"/>
    </row>
    <row r="2" spans="1:51" ht="15" customHeight="1">
      <c r="A2" s="2362"/>
      <c r="B2" s="787"/>
      <c r="L2" s="2363" t="s">
        <v>2030</v>
      </c>
      <c r="M2" s="2363"/>
      <c r="N2" s="2363"/>
      <c r="O2" s="2363"/>
      <c r="P2" s="2363"/>
      <c r="Q2" s="2363"/>
      <c r="R2" s="2363"/>
      <c r="S2" s="2363"/>
      <c r="T2" s="2363"/>
      <c r="U2" s="788"/>
      <c r="X2" s="789">
        <v>1</v>
      </c>
      <c r="Y2" s="790"/>
      <c r="Z2" s="791"/>
      <c r="AA2" s="792" t="s">
        <v>2031</v>
      </c>
      <c r="AB2" s="792"/>
    </row>
    <row r="3" spans="1:51" ht="15" customHeight="1">
      <c r="A3" s="2362"/>
      <c r="B3" s="787"/>
      <c r="F3" s="793"/>
      <c r="J3" s="793"/>
      <c r="K3" s="793"/>
      <c r="L3" s="2363"/>
      <c r="M3" s="2363"/>
      <c r="N3" s="2363"/>
      <c r="O3" s="2363"/>
      <c r="P3" s="2363"/>
      <c r="Q3" s="2363"/>
      <c r="R3" s="2363"/>
      <c r="S3" s="2363"/>
      <c r="T3" s="2363"/>
      <c r="U3" s="788"/>
      <c r="X3" s="794"/>
      <c r="Y3" s="795" t="s">
        <v>195</v>
      </c>
      <c r="Z3" s="796"/>
      <c r="AA3" s="792" t="s">
        <v>2032</v>
      </c>
      <c r="AB3" s="792"/>
    </row>
    <row r="4" spans="1:51" ht="15" customHeight="1" thickBot="1">
      <c r="A4" s="2362"/>
      <c r="B4" s="787"/>
      <c r="F4" s="793"/>
      <c r="J4" s="793"/>
      <c r="K4" s="793"/>
      <c r="X4" s="797"/>
      <c r="Y4" s="798"/>
      <c r="Z4" s="799">
        <v>201</v>
      </c>
      <c r="AA4" s="792" t="s">
        <v>2033</v>
      </c>
      <c r="AB4" s="792"/>
      <c r="AI4" s="793"/>
      <c r="AJ4" s="793"/>
    </row>
    <row r="5" spans="1:51" ht="15" customHeight="1">
      <c r="A5" s="2362"/>
      <c r="B5" s="787"/>
      <c r="F5" s="793"/>
      <c r="J5" s="793"/>
      <c r="K5" s="793"/>
      <c r="X5" s="792"/>
      <c r="Y5" s="792"/>
      <c r="Z5" s="792"/>
      <c r="AA5" s="792"/>
      <c r="AB5" s="792"/>
      <c r="AI5" s="793"/>
      <c r="AJ5" s="793"/>
    </row>
    <row r="6" spans="1:51" ht="15" customHeight="1">
      <c r="A6" s="2362"/>
      <c r="B6" s="787"/>
      <c r="C6" s="800"/>
      <c r="F6" s="793"/>
      <c r="J6" s="793"/>
      <c r="K6" s="793"/>
      <c r="AI6" s="793"/>
      <c r="AJ6" s="793"/>
    </row>
    <row r="7" spans="1:51" ht="15" customHeight="1" thickBot="1">
      <c r="A7" s="2362"/>
      <c r="B7" s="787"/>
      <c r="F7" s="793"/>
      <c r="J7" s="793"/>
      <c r="K7" s="793"/>
      <c r="R7" s="793"/>
      <c r="S7" s="793"/>
      <c r="T7" s="793"/>
      <c r="AI7" s="793"/>
      <c r="AJ7" s="793"/>
      <c r="AQ7" s="793"/>
      <c r="AR7" s="793"/>
      <c r="AS7" s="793"/>
    </row>
    <row r="8" spans="1:51" ht="15" customHeight="1">
      <c r="A8" s="2362"/>
      <c r="B8" s="787"/>
      <c r="F8" s="795"/>
      <c r="G8" s="795"/>
      <c r="H8" s="801"/>
      <c r="I8" s="789"/>
      <c r="J8" s="802"/>
      <c r="K8" s="802"/>
      <c r="L8" s="802">
        <v>43</v>
      </c>
      <c r="M8" s="802"/>
      <c r="N8" s="803"/>
      <c r="O8" s="789">
        <v>44</v>
      </c>
      <c r="P8" s="802"/>
      <c r="Q8" s="803"/>
      <c r="R8" s="789">
        <v>45</v>
      </c>
      <c r="S8" s="802"/>
      <c r="T8" s="803"/>
      <c r="U8" s="789">
        <v>46</v>
      </c>
      <c r="V8" s="802"/>
      <c r="W8" s="802"/>
      <c r="X8" s="802"/>
      <c r="Y8" s="804"/>
      <c r="Z8" s="795"/>
      <c r="AA8" s="795"/>
      <c r="AB8" s="795"/>
      <c r="AC8" s="795"/>
      <c r="AI8" s="793"/>
      <c r="AJ8" s="793"/>
    </row>
    <row r="9" spans="1:51" ht="15" customHeight="1">
      <c r="A9" s="2362"/>
      <c r="B9" s="787"/>
      <c r="F9" s="795"/>
      <c r="G9" s="795"/>
      <c r="H9" s="801"/>
      <c r="I9" s="804"/>
      <c r="J9" s="795"/>
      <c r="K9" s="795"/>
      <c r="L9" s="795"/>
      <c r="M9" s="795" t="s">
        <v>2034</v>
      </c>
      <c r="N9" s="801"/>
      <c r="O9" s="804"/>
      <c r="P9" s="795" t="s">
        <v>188</v>
      </c>
      <c r="Q9" s="801"/>
      <c r="R9" s="804"/>
      <c r="S9" s="795" t="s">
        <v>2035</v>
      </c>
      <c r="T9" s="801"/>
      <c r="U9" s="804"/>
      <c r="V9" s="795" t="s">
        <v>2036</v>
      </c>
      <c r="W9" s="795"/>
      <c r="X9" s="795"/>
      <c r="Y9" s="804"/>
      <c r="Z9" s="795"/>
      <c r="AA9" s="795"/>
      <c r="AB9" s="795"/>
      <c r="AC9" s="795"/>
      <c r="AI9" s="793"/>
      <c r="AJ9" s="793"/>
    </row>
    <row r="10" spans="1:51" ht="15" customHeight="1" thickBot="1">
      <c r="A10" s="2362"/>
      <c r="B10" s="787"/>
      <c r="C10" s="798" t="s">
        <v>2037</v>
      </c>
      <c r="D10" s="805"/>
      <c r="E10" s="800"/>
      <c r="F10" s="795"/>
      <c r="G10" s="795"/>
      <c r="H10" s="806"/>
      <c r="I10" s="807"/>
      <c r="J10" s="808"/>
      <c r="K10" s="808"/>
      <c r="L10" s="808"/>
      <c r="M10" s="808"/>
      <c r="N10" s="806">
        <v>701</v>
      </c>
      <c r="O10" s="807"/>
      <c r="P10" s="808"/>
      <c r="Q10" s="806">
        <v>702</v>
      </c>
      <c r="R10" s="807"/>
      <c r="S10" s="808"/>
      <c r="T10" s="806">
        <v>703</v>
      </c>
      <c r="U10" s="807"/>
      <c r="V10" s="808"/>
      <c r="W10" s="808">
        <v>704</v>
      </c>
      <c r="X10" s="808"/>
      <c r="Y10" s="804"/>
      <c r="Z10" s="795"/>
      <c r="AA10" s="795"/>
      <c r="AB10" s="795"/>
      <c r="AC10" s="795"/>
    </row>
    <row r="11" spans="1:51" ht="15" customHeight="1">
      <c r="A11" s="2362"/>
      <c r="B11" s="787"/>
      <c r="F11" s="795"/>
      <c r="G11" s="801"/>
      <c r="H11" s="789"/>
      <c r="I11" s="802">
        <v>38</v>
      </c>
      <c r="J11" s="802"/>
      <c r="K11" s="803"/>
      <c r="L11" s="789">
        <v>39</v>
      </c>
      <c r="M11" s="802"/>
      <c r="N11" s="803"/>
      <c r="O11" s="789">
        <v>40</v>
      </c>
      <c r="P11" s="802"/>
      <c r="Q11" s="803"/>
      <c r="R11" s="789">
        <v>41</v>
      </c>
      <c r="S11" s="802"/>
      <c r="T11" s="803"/>
      <c r="U11" s="789">
        <v>42</v>
      </c>
      <c r="V11" s="802"/>
      <c r="W11" s="802"/>
      <c r="X11" s="802"/>
      <c r="Y11" s="804"/>
      <c r="Z11" s="795"/>
      <c r="AA11" s="795"/>
      <c r="AB11" s="795"/>
      <c r="AC11" s="795"/>
      <c r="AF11" s="793"/>
      <c r="AG11" s="793"/>
      <c r="AH11" s="793"/>
      <c r="AI11" s="793"/>
      <c r="AJ11" s="793"/>
      <c r="AK11" s="793"/>
      <c r="AL11" s="793"/>
      <c r="AM11" s="793"/>
      <c r="AN11" s="793"/>
      <c r="AO11" s="793"/>
      <c r="AP11" s="793"/>
      <c r="AQ11" s="793"/>
      <c r="AR11" s="793"/>
      <c r="AS11" s="793"/>
      <c r="AT11" s="793"/>
      <c r="AU11" s="793"/>
      <c r="AV11" s="793"/>
      <c r="AW11" s="793"/>
      <c r="AX11" s="793"/>
      <c r="AY11" s="793"/>
    </row>
    <row r="12" spans="1:51" ht="15" customHeight="1">
      <c r="A12" s="2362"/>
      <c r="B12" s="787"/>
      <c r="F12" s="795"/>
      <c r="G12" s="801"/>
      <c r="H12" s="804"/>
      <c r="I12" s="795"/>
      <c r="J12" s="795" t="s">
        <v>2038</v>
      </c>
      <c r="K12" s="801"/>
      <c r="L12" s="804"/>
      <c r="M12" s="795" t="s">
        <v>2039</v>
      </c>
      <c r="N12" s="801"/>
      <c r="O12" s="804"/>
      <c r="P12" s="795" t="s">
        <v>188</v>
      </c>
      <c r="Q12" s="801"/>
      <c r="R12" s="804"/>
      <c r="S12" s="795" t="s">
        <v>2035</v>
      </c>
      <c r="T12" s="801"/>
      <c r="U12" s="804"/>
      <c r="V12" s="795" t="s">
        <v>2040</v>
      </c>
      <c r="W12" s="795"/>
      <c r="X12" s="795"/>
      <c r="Y12" s="804"/>
      <c r="Z12" s="795"/>
      <c r="AA12" s="795"/>
      <c r="AB12" s="795"/>
      <c r="AC12" s="795"/>
    </row>
    <row r="13" spans="1:51" ht="15" customHeight="1" thickBot="1">
      <c r="A13" s="2362"/>
      <c r="B13" s="787"/>
      <c r="C13" s="798" t="s">
        <v>2041</v>
      </c>
      <c r="D13" s="805"/>
      <c r="F13" s="808"/>
      <c r="G13" s="806"/>
      <c r="H13" s="807"/>
      <c r="I13" s="808"/>
      <c r="J13" s="808"/>
      <c r="K13" s="806">
        <v>601</v>
      </c>
      <c r="L13" s="807"/>
      <c r="M13" s="808"/>
      <c r="N13" s="806">
        <v>602</v>
      </c>
      <c r="O13" s="807"/>
      <c r="P13" s="808"/>
      <c r="Q13" s="806">
        <v>603</v>
      </c>
      <c r="R13" s="807"/>
      <c r="S13" s="808"/>
      <c r="T13" s="806">
        <v>604</v>
      </c>
      <c r="U13" s="807"/>
      <c r="V13" s="808"/>
      <c r="W13" s="808">
        <v>605</v>
      </c>
      <c r="X13" s="808"/>
      <c r="Y13" s="807"/>
      <c r="Z13" s="808"/>
      <c r="AA13" s="795"/>
      <c r="AB13" s="795"/>
      <c r="AC13" s="795"/>
      <c r="AG13" s="809" t="s">
        <v>2042</v>
      </c>
    </row>
    <row r="14" spans="1:51" ht="15" customHeight="1">
      <c r="A14" s="2362"/>
      <c r="B14" s="787"/>
      <c r="E14" s="800"/>
      <c r="F14" s="789">
        <v>31</v>
      </c>
      <c r="G14" s="802"/>
      <c r="H14" s="803"/>
      <c r="I14" s="789">
        <v>32</v>
      </c>
      <c r="J14" s="802"/>
      <c r="K14" s="803"/>
      <c r="L14" s="789">
        <v>33</v>
      </c>
      <c r="M14" s="802"/>
      <c r="N14" s="803"/>
      <c r="O14" s="789">
        <v>34</v>
      </c>
      <c r="P14" s="802"/>
      <c r="Q14" s="803"/>
      <c r="R14" s="789">
        <v>35</v>
      </c>
      <c r="S14" s="802"/>
      <c r="T14" s="803"/>
      <c r="U14" s="789">
        <v>36</v>
      </c>
      <c r="V14" s="802"/>
      <c r="W14" s="803"/>
      <c r="X14" s="789">
        <v>37</v>
      </c>
      <c r="Y14" s="802"/>
      <c r="Z14" s="803"/>
      <c r="AA14" s="804"/>
      <c r="AB14" s="795"/>
      <c r="AC14" s="795"/>
      <c r="AD14" s="793"/>
      <c r="AF14" s="793"/>
      <c r="AG14" s="793"/>
      <c r="AH14" s="793"/>
      <c r="AI14" s="793"/>
      <c r="AJ14" s="793"/>
      <c r="AK14" s="793"/>
      <c r="AL14" s="793"/>
      <c r="AM14" s="793"/>
      <c r="AN14" s="793"/>
      <c r="AO14" s="793"/>
      <c r="AP14" s="793"/>
      <c r="AQ14" s="793"/>
      <c r="AR14" s="793"/>
      <c r="AS14" s="793"/>
      <c r="AT14" s="793"/>
      <c r="AU14" s="793"/>
      <c r="AV14" s="793"/>
      <c r="AW14" s="793"/>
      <c r="AX14" s="793"/>
      <c r="AY14" s="793"/>
    </row>
    <row r="15" spans="1:51" ht="15" customHeight="1">
      <c r="A15" s="2362"/>
      <c r="B15" s="787"/>
      <c r="C15" s="800"/>
      <c r="F15" s="804"/>
      <c r="G15" s="795" t="s">
        <v>195</v>
      </c>
      <c r="H15" s="801"/>
      <c r="I15" s="804"/>
      <c r="J15" s="795" t="s">
        <v>2043</v>
      </c>
      <c r="K15" s="801"/>
      <c r="L15" s="804"/>
      <c r="M15" s="795" t="s">
        <v>2039</v>
      </c>
      <c r="N15" s="801"/>
      <c r="O15" s="804"/>
      <c r="P15" s="795" t="s">
        <v>188</v>
      </c>
      <c r="Q15" s="801"/>
      <c r="R15" s="804"/>
      <c r="S15" s="795" t="s">
        <v>2035</v>
      </c>
      <c r="T15" s="801"/>
      <c r="U15" s="804"/>
      <c r="V15" s="795" t="s">
        <v>2044</v>
      </c>
      <c r="W15" s="801"/>
      <c r="X15" s="804"/>
      <c r="Y15" s="795" t="s">
        <v>2045</v>
      </c>
      <c r="Z15" s="801"/>
      <c r="AA15" s="804"/>
      <c r="AB15" s="795"/>
      <c r="AC15" s="795"/>
    </row>
    <row r="16" spans="1:51" ht="15" customHeight="1" thickBot="1">
      <c r="A16" s="2362"/>
      <c r="B16" s="787"/>
      <c r="C16" s="798" t="s">
        <v>2046</v>
      </c>
      <c r="D16" s="805"/>
      <c r="F16" s="807"/>
      <c r="G16" s="808"/>
      <c r="H16" s="806">
        <v>501</v>
      </c>
      <c r="I16" s="807"/>
      <c r="J16" s="808"/>
      <c r="K16" s="806">
        <v>502</v>
      </c>
      <c r="L16" s="807"/>
      <c r="M16" s="808"/>
      <c r="N16" s="806">
        <v>503</v>
      </c>
      <c r="O16" s="807"/>
      <c r="P16" s="808"/>
      <c r="Q16" s="806">
        <v>504</v>
      </c>
      <c r="R16" s="807"/>
      <c r="S16" s="808"/>
      <c r="T16" s="806">
        <v>505</v>
      </c>
      <c r="U16" s="807"/>
      <c r="V16" s="808"/>
      <c r="W16" s="806">
        <v>506</v>
      </c>
      <c r="X16" s="807"/>
      <c r="Y16" s="808"/>
      <c r="Z16" s="806">
        <v>507</v>
      </c>
      <c r="AA16" s="807"/>
      <c r="AB16" s="808"/>
      <c r="AC16" s="808"/>
    </row>
    <row r="17" spans="1:53" ht="15" customHeight="1">
      <c r="A17" s="2362"/>
      <c r="B17" s="787"/>
      <c r="F17" s="789">
        <v>23</v>
      </c>
      <c r="G17" s="802"/>
      <c r="H17" s="803"/>
      <c r="I17" s="789">
        <v>24</v>
      </c>
      <c r="J17" s="802"/>
      <c r="K17" s="803"/>
      <c r="L17" s="789">
        <v>25</v>
      </c>
      <c r="M17" s="802"/>
      <c r="N17" s="803"/>
      <c r="O17" s="789">
        <v>26</v>
      </c>
      <c r="P17" s="802"/>
      <c r="Q17" s="803"/>
      <c r="R17" s="789">
        <v>27</v>
      </c>
      <c r="S17" s="802"/>
      <c r="T17" s="803"/>
      <c r="U17" s="789">
        <v>28</v>
      </c>
      <c r="V17" s="802"/>
      <c r="W17" s="803"/>
      <c r="X17" s="789">
        <v>29</v>
      </c>
      <c r="Y17" s="802"/>
      <c r="Z17" s="803"/>
      <c r="AA17" s="789">
        <v>30</v>
      </c>
      <c r="AB17" s="802"/>
      <c r="AC17" s="803"/>
      <c r="AF17" s="793"/>
      <c r="AG17" s="793"/>
      <c r="AH17" s="793"/>
      <c r="AI17" s="793"/>
      <c r="AJ17" s="793"/>
      <c r="AK17" s="793"/>
      <c r="AL17" s="793"/>
      <c r="AM17" s="793"/>
      <c r="AN17" s="793"/>
      <c r="AO17" s="793"/>
      <c r="AP17" s="793"/>
      <c r="AQ17" s="793"/>
      <c r="AR17" s="793"/>
      <c r="AS17" s="793"/>
      <c r="AT17" s="793"/>
      <c r="AU17" s="793"/>
      <c r="AV17" s="793"/>
      <c r="AW17" s="793"/>
      <c r="AX17" s="793"/>
      <c r="AY17" s="793"/>
    </row>
    <row r="18" spans="1:53" ht="15" customHeight="1">
      <c r="A18" s="2362"/>
      <c r="B18" s="787"/>
      <c r="F18" s="804"/>
      <c r="G18" s="795" t="s">
        <v>195</v>
      </c>
      <c r="H18" s="801"/>
      <c r="I18" s="804"/>
      <c r="J18" s="795" t="s">
        <v>2043</v>
      </c>
      <c r="K18" s="801"/>
      <c r="L18" s="804"/>
      <c r="M18" s="795" t="s">
        <v>2039</v>
      </c>
      <c r="N18" s="801"/>
      <c r="O18" s="804"/>
      <c r="P18" s="795" t="s">
        <v>188</v>
      </c>
      <c r="Q18" s="801"/>
      <c r="R18" s="804"/>
      <c r="S18" s="795" t="s">
        <v>2035</v>
      </c>
      <c r="T18" s="801"/>
      <c r="U18" s="804"/>
      <c r="V18" s="795" t="s">
        <v>2044</v>
      </c>
      <c r="W18" s="801"/>
      <c r="X18" s="804"/>
      <c r="Y18" s="795" t="s">
        <v>2045</v>
      </c>
      <c r="Z18" s="801"/>
      <c r="AA18" s="804"/>
      <c r="AB18" s="795" t="s">
        <v>2047</v>
      </c>
      <c r="AC18" s="801"/>
    </row>
    <row r="19" spans="1:53" ht="15" customHeight="1" thickBot="1">
      <c r="A19" s="2362"/>
      <c r="B19" s="787"/>
      <c r="C19" s="798" t="s">
        <v>2048</v>
      </c>
      <c r="D19" s="805"/>
      <c r="F19" s="807"/>
      <c r="G19" s="808"/>
      <c r="H19" s="806">
        <v>401</v>
      </c>
      <c r="I19" s="807"/>
      <c r="J19" s="808"/>
      <c r="K19" s="806">
        <v>402</v>
      </c>
      <c r="L19" s="807"/>
      <c r="M19" s="808"/>
      <c r="N19" s="806">
        <v>403</v>
      </c>
      <c r="O19" s="807"/>
      <c r="P19" s="808"/>
      <c r="Q19" s="806">
        <v>404</v>
      </c>
      <c r="R19" s="807"/>
      <c r="S19" s="808"/>
      <c r="T19" s="806">
        <v>405</v>
      </c>
      <c r="U19" s="807"/>
      <c r="V19" s="808"/>
      <c r="W19" s="806">
        <v>406</v>
      </c>
      <c r="X19" s="807"/>
      <c r="Y19" s="808"/>
      <c r="Z19" s="806">
        <v>407</v>
      </c>
      <c r="AA19" s="807"/>
      <c r="AB19" s="808"/>
      <c r="AC19" s="806">
        <v>408</v>
      </c>
    </row>
    <row r="20" spans="1:53" ht="15" customHeight="1">
      <c r="A20" s="2362"/>
      <c r="B20" s="787"/>
      <c r="F20" s="789">
        <v>15</v>
      </c>
      <c r="G20" s="802"/>
      <c r="H20" s="803"/>
      <c r="I20" s="789">
        <v>16</v>
      </c>
      <c r="J20" s="802"/>
      <c r="K20" s="803"/>
      <c r="L20" s="789">
        <v>17</v>
      </c>
      <c r="M20" s="802"/>
      <c r="N20" s="803"/>
      <c r="O20" s="789">
        <v>18</v>
      </c>
      <c r="P20" s="802"/>
      <c r="Q20" s="803"/>
      <c r="R20" s="789">
        <v>19</v>
      </c>
      <c r="S20" s="802"/>
      <c r="T20" s="803"/>
      <c r="U20" s="789">
        <v>20</v>
      </c>
      <c r="V20" s="802"/>
      <c r="W20" s="803"/>
      <c r="X20" s="789">
        <v>21</v>
      </c>
      <c r="Y20" s="802"/>
      <c r="Z20" s="803"/>
      <c r="AA20" s="789">
        <v>22</v>
      </c>
      <c r="AB20" s="802"/>
      <c r="AC20" s="803"/>
      <c r="AF20" s="793"/>
      <c r="AG20" s="793"/>
      <c r="AH20" s="793"/>
      <c r="AI20" s="793"/>
      <c r="AJ20" s="793"/>
      <c r="AK20" s="793"/>
      <c r="AL20" s="793"/>
      <c r="AM20" s="793"/>
      <c r="AN20" s="793"/>
      <c r="AO20" s="793"/>
      <c r="AP20" s="793"/>
      <c r="AQ20" s="793"/>
      <c r="AR20" s="793"/>
      <c r="AS20" s="793"/>
      <c r="AT20" s="793"/>
      <c r="AU20" s="793"/>
      <c r="AV20" s="793"/>
      <c r="AW20" s="793"/>
      <c r="AX20" s="793"/>
      <c r="AY20" s="793"/>
    </row>
    <row r="21" spans="1:53" ht="15" customHeight="1">
      <c r="A21" s="2362"/>
      <c r="B21" s="787"/>
      <c r="F21" s="804"/>
      <c r="G21" s="795" t="s">
        <v>195</v>
      </c>
      <c r="H21" s="801"/>
      <c r="I21" s="804"/>
      <c r="J21" s="795" t="s">
        <v>2043</v>
      </c>
      <c r="K21" s="801"/>
      <c r="L21" s="804"/>
      <c r="M21" s="795" t="s">
        <v>2039</v>
      </c>
      <c r="N21" s="801"/>
      <c r="O21" s="804"/>
      <c r="P21" s="795" t="s">
        <v>188</v>
      </c>
      <c r="Q21" s="801"/>
      <c r="R21" s="804"/>
      <c r="S21" s="795" t="s">
        <v>2035</v>
      </c>
      <c r="T21" s="801"/>
      <c r="U21" s="804"/>
      <c r="V21" s="795" t="s">
        <v>2044</v>
      </c>
      <c r="W21" s="801"/>
      <c r="X21" s="804"/>
      <c r="Y21" s="795" t="s">
        <v>2045</v>
      </c>
      <c r="Z21" s="801"/>
      <c r="AA21" s="804"/>
      <c r="AB21" s="795" t="s">
        <v>2047</v>
      </c>
      <c r="AC21" s="801"/>
    </row>
    <row r="22" spans="1:53" ht="15" customHeight="1" thickBot="1">
      <c r="A22" s="2362"/>
      <c r="B22" s="787"/>
      <c r="C22" s="798" t="s">
        <v>2049</v>
      </c>
      <c r="D22" s="805"/>
      <c r="F22" s="807"/>
      <c r="G22" s="808"/>
      <c r="H22" s="806">
        <v>301</v>
      </c>
      <c r="I22" s="807"/>
      <c r="J22" s="808"/>
      <c r="K22" s="806">
        <v>302</v>
      </c>
      <c r="L22" s="807"/>
      <c r="M22" s="808"/>
      <c r="N22" s="806">
        <v>303</v>
      </c>
      <c r="O22" s="807"/>
      <c r="P22" s="808"/>
      <c r="Q22" s="806">
        <v>304</v>
      </c>
      <c r="R22" s="807"/>
      <c r="S22" s="808"/>
      <c r="T22" s="806">
        <v>305</v>
      </c>
      <c r="U22" s="807"/>
      <c r="V22" s="808"/>
      <c r="W22" s="806">
        <v>306</v>
      </c>
      <c r="X22" s="807"/>
      <c r="Y22" s="808"/>
      <c r="Z22" s="806">
        <v>307</v>
      </c>
      <c r="AA22" s="807"/>
      <c r="AB22" s="808"/>
      <c r="AC22" s="806">
        <v>308</v>
      </c>
      <c r="AF22" s="2361"/>
      <c r="AG22" s="2361"/>
      <c r="AH22" s="2361"/>
      <c r="AI22" s="2361"/>
      <c r="AJ22" s="2361"/>
      <c r="AK22" s="2361"/>
      <c r="AL22" s="2361"/>
      <c r="AM22" s="2361"/>
      <c r="AN22" s="2361"/>
      <c r="AO22" s="2361"/>
      <c r="AP22" s="2361"/>
      <c r="AQ22" s="2361"/>
      <c r="AR22" s="2361"/>
      <c r="AS22" s="2361"/>
      <c r="AT22" s="2361"/>
      <c r="AU22" s="2361"/>
      <c r="AV22" s="2361"/>
      <c r="AW22" s="2361"/>
      <c r="AX22" s="2361"/>
      <c r="AY22" s="2361"/>
    </row>
    <row r="23" spans="1:53" ht="15" customHeight="1">
      <c r="A23" s="2362"/>
      <c r="B23" s="787"/>
      <c r="F23" s="789">
        <v>7</v>
      </c>
      <c r="G23" s="802"/>
      <c r="H23" s="803"/>
      <c r="I23" s="789">
        <v>8</v>
      </c>
      <c r="J23" s="802"/>
      <c r="K23" s="803"/>
      <c r="L23" s="789">
        <v>9</v>
      </c>
      <c r="M23" s="802"/>
      <c r="N23" s="803"/>
      <c r="O23" s="789">
        <v>10</v>
      </c>
      <c r="P23" s="802"/>
      <c r="Q23" s="803"/>
      <c r="R23" s="789">
        <v>11</v>
      </c>
      <c r="S23" s="802"/>
      <c r="T23" s="803"/>
      <c r="U23" s="789">
        <v>12</v>
      </c>
      <c r="V23" s="802"/>
      <c r="W23" s="803"/>
      <c r="X23" s="789">
        <v>13</v>
      </c>
      <c r="Y23" s="802"/>
      <c r="Z23" s="803"/>
      <c r="AA23" s="789">
        <v>14</v>
      </c>
      <c r="AB23" s="802"/>
      <c r="AC23" s="803"/>
      <c r="AF23" s="811"/>
      <c r="AG23" s="811"/>
      <c r="AH23" s="811"/>
      <c r="AI23" s="811"/>
      <c r="AJ23" s="811"/>
      <c r="AK23" s="811"/>
      <c r="AL23" s="811"/>
      <c r="AM23" s="811"/>
      <c r="AN23" s="811"/>
      <c r="AO23" s="811"/>
      <c r="AP23" s="811"/>
      <c r="AQ23" s="811"/>
      <c r="AR23" s="811"/>
      <c r="AS23" s="793"/>
      <c r="AT23" s="793"/>
      <c r="AU23" s="793"/>
      <c r="AV23" s="793"/>
      <c r="AW23" s="793"/>
      <c r="AX23" s="793"/>
      <c r="AY23" s="793"/>
      <c r="AZ23" s="811"/>
      <c r="BA23" s="811"/>
    </row>
    <row r="24" spans="1:53" ht="15" customHeight="1">
      <c r="A24" s="2362"/>
      <c r="B24" s="787"/>
      <c r="F24" s="804"/>
      <c r="G24" s="795" t="s">
        <v>195</v>
      </c>
      <c r="H24" s="801"/>
      <c r="I24" s="804"/>
      <c r="J24" s="795" t="s">
        <v>2043</v>
      </c>
      <c r="K24" s="801"/>
      <c r="L24" s="804"/>
      <c r="M24" s="795" t="s">
        <v>2039</v>
      </c>
      <c r="N24" s="801"/>
      <c r="O24" s="804"/>
      <c r="P24" s="795" t="s">
        <v>188</v>
      </c>
      <c r="Q24" s="801"/>
      <c r="R24" s="804"/>
      <c r="S24" s="795" t="s">
        <v>2035</v>
      </c>
      <c r="T24" s="801"/>
      <c r="U24" s="804"/>
      <c r="V24" s="795" t="s">
        <v>2044</v>
      </c>
      <c r="W24" s="801"/>
      <c r="X24" s="804"/>
      <c r="Y24" s="795" t="s">
        <v>2045</v>
      </c>
      <c r="Z24" s="801"/>
      <c r="AA24" s="804"/>
      <c r="AB24" s="795" t="s">
        <v>2047</v>
      </c>
      <c r="AC24" s="801"/>
      <c r="AD24" s="811"/>
      <c r="AF24" s="811"/>
      <c r="AG24" s="811"/>
      <c r="AH24" s="811"/>
      <c r="AI24" s="811"/>
      <c r="AJ24" s="811"/>
      <c r="AK24" s="811"/>
      <c r="AL24" s="811"/>
      <c r="AM24" s="811"/>
      <c r="AN24" s="811"/>
      <c r="AO24" s="811"/>
      <c r="AP24" s="811"/>
      <c r="AQ24" s="811"/>
      <c r="AR24" s="811"/>
      <c r="AS24" s="2364"/>
      <c r="AT24" s="2364"/>
      <c r="AU24" s="2364"/>
      <c r="AV24" s="2364"/>
      <c r="AW24" s="2364"/>
      <c r="AX24" s="2364"/>
      <c r="AY24" s="2364"/>
      <c r="AZ24" s="811"/>
      <c r="BA24" s="811"/>
    </row>
    <row r="25" spans="1:53" ht="15" customHeight="1" thickBot="1">
      <c r="A25" s="2362"/>
      <c r="B25" s="787"/>
      <c r="C25" s="798" t="s">
        <v>2050</v>
      </c>
      <c r="D25" s="805"/>
      <c r="E25" s="793"/>
      <c r="F25" s="807"/>
      <c r="G25" s="808"/>
      <c r="H25" s="806">
        <v>201</v>
      </c>
      <c r="I25" s="807"/>
      <c r="J25" s="808"/>
      <c r="K25" s="806">
        <v>202</v>
      </c>
      <c r="L25" s="807"/>
      <c r="M25" s="808"/>
      <c r="N25" s="806">
        <v>203</v>
      </c>
      <c r="O25" s="807"/>
      <c r="P25" s="808"/>
      <c r="Q25" s="806">
        <v>204</v>
      </c>
      <c r="R25" s="807"/>
      <c r="S25" s="808"/>
      <c r="T25" s="806">
        <v>205</v>
      </c>
      <c r="U25" s="807"/>
      <c r="V25" s="808"/>
      <c r="W25" s="806">
        <v>206</v>
      </c>
      <c r="X25" s="807"/>
      <c r="Y25" s="808"/>
      <c r="Z25" s="806">
        <v>207</v>
      </c>
      <c r="AA25" s="807"/>
      <c r="AB25" s="808"/>
      <c r="AC25" s="806">
        <v>208</v>
      </c>
      <c r="AE25" s="793"/>
      <c r="AF25" s="793"/>
      <c r="AG25" s="793"/>
      <c r="AH25" s="793"/>
      <c r="AL25" s="793"/>
      <c r="AM25" s="793"/>
      <c r="AN25" s="793"/>
    </row>
    <row r="26" spans="1:53" ht="15" customHeight="1">
      <c r="A26" s="2362"/>
      <c r="B26" s="787"/>
      <c r="F26" s="789"/>
      <c r="G26" s="802"/>
      <c r="H26" s="803"/>
      <c r="I26" s="789">
        <v>1</v>
      </c>
      <c r="J26" s="802"/>
      <c r="K26" s="803"/>
      <c r="L26" s="789">
        <v>2</v>
      </c>
      <c r="M26" s="802"/>
      <c r="N26" s="803"/>
      <c r="O26" s="789">
        <v>3</v>
      </c>
      <c r="P26" s="802"/>
      <c r="Q26" s="803"/>
      <c r="R26" s="789">
        <v>4</v>
      </c>
      <c r="S26" s="802"/>
      <c r="T26" s="803"/>
      <c r="U26" s="789">
        <v>5</v>
      </c>
      <c r="V26" s="802"/>
      <c r="W26" s="803"/>
      <c r="X26" s="789">
        <v>6</v>
      </c>
      <c r="Y26" s="802"/>
      <c r="Z26" s="803"/>
      <c r="AA26" s="789"/>
      <c r="AB26" s="802"/>
      <c r="AC26" s="803"/>
    </row>
    <row r="27" spans="1:53" ht="15" customHeight="1">
      <c r="A27" s="2362"/>
      <c r="B27" s="787"/>
      <c r="C27" s="800"/>
      <c r="E27" s="810"/>
      <c r="F27" s="804"/>
      <c r="G27" s="795" t="s">
        <v>2051</v>
      </c>
      <c r="H27" s="801"/>
      <c r="I27" s="804"/>
      <c r="J27" s="795" t="s">
        <v>2052</v>
      </c>
      <c r="K27" s="801"/>
      <c r="L27" s="804"/>
      <c r="M27" s="795" t="s">
        <v>2053</v>
      </c>
      <c r="N27" s="801"/>
      <c r="O27" s="804"/>
      <c r="P27" s="795" t="s">
        <v>2054</v>
      </c>
      <c r="Q27" s="801"/>
      <c r="R27" s="804"/>
      <c r="S27" s="795" t="s">
        <v>2055</v>
      </c>
      <c r="T27" s="801"/>
      <c r="U27" s="804"/>
      <c r="V27" s="795" t="s">
        <v>2056</v>
      </c>
      <c r="W27" s="801"/>
      <c r="X27" s="804"/>
      <c r="Y27" s="795" t="s">
        <v>2057</v>
      </c>
      <c r="Z27" s="801"/>
      <c r="AA27" s="804"/>
      <c r="AB27" s="795" t="s">
        <v>2058</v>
      </c>
      <c r="AC27" s="801"/>
      <c r="AE27" s="810"/>
      <c r="AF27" s="810"/>
      <c r="AG27" s="810"/>
      <c r="AH27" s="810"/>
      <c r="AL27" s="810"/>
      <c r="AM27" s="810"/>
      <c r="AN27" s="810"/>
    </row>
    <row r="28" spans="1:53" ht="15" customHeight="1" thickBot="1">
      <c r="A28" s="2362"/>
      <c r="B28" s="787"/>
      <c r="C28" s="798" t="s">
        <v>2059</v>
      </c>
      <c r="D28" s="805"/>
      <c r="E28" s="793"/>
      <c r="F28" s="807"/>
      <c r="G28" s="808"/>
      <c r="H28" s="806"/>
      <c r="I28" s="807"/>
      <c r="J28" s="808"/>
      <c r="K28" s="806">
        <v>101</v>
      </c>
      <c r="L28" s="807"/>
      <c r="M28" s="808"/>
      <c r="N28" s="806">
        <v>102</v>
      </c>
      <c r="O28" s="807"/>
      <c r="P28" s="808"/>
      <c r="Q28" s="806">
        <v>103</v>
      </c>
      <c r="R28" s="807"/>
      <c r="S28" s="808"/>
      <c r="T28" s="806">
        <v>104</v>
      </c>
      <c r="U28" s="807"/>
      <c r="V28" s="808"/>
      <c r="W28" s="806">
        <v>105</v>
      </c>
      <c r="X28" s="807"/>
      <c r="Y28" s="808"/>
      <c r="Z28" s="806">
        <v>106</v>
      </c>
      <c r="AA28" s="807"/>
      <c r="AB28" s="808"/>
      <c r="AC28" s="806"/>
    </row>
    <row r="29" spans="1:53" ht="15" customHeight="1">
      <c r="A29" s="2362"/>
      <c r="B29" s="787"/>
      <c r="E29" s="793"/>
      <c r="F29" s="789"/>
      <c r="G29" s="802"/>
      <c r="H29" s="803"/>
      <c r="I29" s="789"/>
      <c r="J29" s="802"/>
      <c r="K29" s="803"/>
      <c r="L29" s="789"/>
      <c r="M29" s="802"/>
      <c r="N29" s="803"/>
      <c r="O29" s="789"/>
      <c r="P29" s="802"/>
      <c r="Q29" s="803"/>
      <c r="R29" s="789"/>
      <c r="S29" s="802"/>
      <c r="T29" s="803"/>
      <c r="U29" s="789"/>
      <c r="V29" s="802"/>
      <c r="W29" s="803"/>
      <c r="X29" s="789"/>
      <c r="Y29" s="802"/>
      <c r="Z29" s="803"/>
      <c r="AA29" s="789"/>
      <c r="AB29" s="802"/>
      <c r="AC29" s="803"/>
    </row>
    <row r="30" spans="1:53" ht="15" customHeight="1">
      <c r="A30" s="2362"/>
      <c r="B30" s="787"/>
      <c r="E30" s="793"/>
      <c r="F30" s="804"/>
      <c r="G30" s="795" t="s">
        <v>1805</v>
      </c>
      <c r="H30" s="801"/>
      <c r="I30" s="804"/>
      <c r="J30" s="795" t="s">
        <v>1805</v>
      </c>
      <c r="K30" s="801"/>
      <c r="L30" s="804"/>
      <c r="M30" s="795" t="s">
        <v>1805</v>
      </c>
      <c r="N30" s="801"/>
      <c r="O30" s="804"/>
      <c r="P30" s="795" t="s">
        <v>1805</v>
      </c>
      <c r="Q30" s="801"/>
      <c r="R30" s="804"/>
      <c r="S30" s="795" t="s">
        <v>1805</v>
      </c>
      <c r="T30" s="801"/>
      <c r="U30" s="804"/>
      <c r="V30" s="795" t="s">
        <v>1805</v>
      </c>
      <c r="W30" s="801"/>
      <c r="X30" s="804"/>
      <c r="Y30" s="795" t="s">
        <v>1805</v>
      </c>
      <c r="Z30" s="801"/>
      <c r="AA30" s="804"/>
      <c r="AB30" s="795" t="s">
        <v>1805</v>
      </c>
      <c r="AC30" s="801"/>
    </row>
    <row r="31" spans="1:53" ht="15" customHeight="1" thickBot="1">
      <c r="A31" s="2362"/>
      <c r="B31" s="787"/>
      <c r="C31" s="792"/>
      <c r="E31" s="793"/>
      <c r="F31" s="807"/>
      <c r="G31" s="808"/>
      <c r="H31" s="806"/>
      <c r="I31" s="807"/>
      <c r="J31" s="808"/>
      <c r="K31" s="806"/>
      <c r="L31" s="807"/>
      <c r="M31" s="808"/>
      <c r="N31" s="806"/>
      <c r="O31" s="807"/>
      <c r="P31" s="808"/>
      <c r="Q31" s="806"/>
      <c r="R31" s="807"/>
      <c r="S31" s="808"/>
      <c r="T31" s="806"/>
      <c r="U31" s="807"/>
      <c r="V31" s="808"/>
      <c r="W31" s="806"/>
      <c r="X31" s="807"/>
      <c r="Y31" s="808"/>
      <c r="Z31" s="806"/>
      <c r="AA31" s="807"/>
      <c r="AB31" s="808"/>
      <c r="AC31" s="806"/>
    </row>
    <row r="32" spans="1:53" ht="15" customHeight="1">
      <c r="A32" s="2362"/>
      <c r="B32" s="787"/>
      <c r="E32" s="793"/>
      <c r="I32" s="793"/>
      <c r="J32" s="793"/>
      <c r="Q32" s="793"/>
      <c r="R32" s="793"/>
      <c r="S32" s="793"/>
    </row>
    <row r="33" spans="1:45" ht="15" customHeight="1">
      <c r="A33" s="2362"/>
      <c r="B33" s="787"/>
      <c r="E33" s="793"/>
      <c r="I33" s="793"/>
      <c r="J33" s="793"/>
    </row>
    <row r="34" spans="1:45" ht="15" customHeight="1">
      <c r="A34" s="2362"/>
      <c r="B34" s="787"/>
      <c r="C34" s="812"/>
      <c r="D34" s="812"/>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row>
    <row r="35" spans="1:45" ht="15" customHeight="1">
      <c r="A35" s="2362"/>
      <c r="B35" s="787"/>
      <c r="C35" s="812"/>
      <c r="D35" s="812"/>
      <c r="E35" s="812"/>
      <c r="F35" s="812"/>
      <c r="G35" s="812"/>
      <c r="H35" s="812"/>
      <c r="I35" s="813"/>
      <c r="J35" s="814"/>
      <c r="K35" s="814"/>
      <c r="L35" s="813"/>
      <c r="M35" s="814"/>
      <c r="N35" s="814"/>
      <c r="O35" s="812"/>
      <c r="P35" s="812"/>
      <c r="Q35" s="812"/>
      <c r="R35" s="813"/>
      <c r="S35" s="814"/>
      <c r="T35" s="814"/>
      <c r="U35" s="813"/>
      <c r="V35" s="814"/>
      <c r="W35" s="814"/>
      <c r="X35" s="813"/>
      <c r="Y35" s="814"/>
      <c r="Z35" s="814"/>
      <c r="AA35" s="795"/>
      <c r="AB35" s="795"/>
      <c r="AC35" s="792"/>
      <c r="AD35" s="792"/>
      <c r="AF35" s="815"/>
      <c r="AG35" s="2360"/>
      <c r="AH35" s="2360"/>
      <c r="AI35" s="2360"/>
      <c r="AJ35" s="2360"/>
      <c r="AK35" s="2360"/>
      <c r="AL35" s="2360"/>
      <c r="AM35" s="2360"/>
      <c r="AN35" s="2360"/>
      <c r="AO35" s="2360"/>
      <c r="AP35" s="2360"/>
      <c r="AQ35" s="2360"/>
      <c r="AR35" s="2360"/>
      <c r="AS35" s="2360"/>
    </row>
    <row r="36" spans="1:45" ht="15" customHeight="1">
      <c r="A36" s="2362"/>
      <c r="B36" s="787"/>
      <c r="C36" s="812"/>
      <c r="D36" s="812"/>
      <c r="E36" s="812"/>
      <c r="F36" s="812"/>
      <c r="G36" s="812"/>
      <c r="H36" s="812"/>
      <c r="I36" s="814"/>
      <c r="J36" s="814"/>
      <c r="K36" s="814"/>
      <c r="L36" s="814"/>
      <c r="M36" s="814"/>
      <c r="N36" s="814"/>
      <c r="O36" s="812"/>
      <c r="P36" s="812"/>
      <c r="Q36" s="812"/>
      <c r="R36" s="814"/>
      <c r="S36" s="814"/>
      <c r="T36" s="814"/>
      <c r="U36" s="814"/>
      <c r="V36" s="814"/>
      <c r="W36" s="814"/>
      <c r="X36" s="814"/>
      <c r="Y36" s="814"/>
      <c r="Z36" s="814"/>
      <c r="AA36" s="795"/>
      <c r="AB36" s="795"/>
      <c r="AC36" s="792"/>
      <c r="AD36" s="792"/>
      <c r="AF36" s="815"/>
      <c r="AG36" s="2360"/>
      <c r="AH36" s="2360"/>
      <c r="AI36" s="2360"/>
      <c r="AJ36" s="2360"/>
      <c r="AK36" s="2360"/>
      <c r="AL36" s="2360"/>
      <c r="AM36" s="2360"/>
      <c r="AN36" s="2360"/>
      <c r="AO36" s="2360"/>
      <c r="AP36" s="811"/>
      <c r="AQ36" s="811"/>
      <c r="AR36" s="811"/>
      <c r="AS36" s="811"/>
    </row>
    <row r="37" spans="1:45" ht="15" customHeight="1">
      <c r="A37" s="2362"/>
      <c r="B37" s="787"/>
      <c r="D37" s="793"/>
      <c r="G37" s="793"/>
      <c r="I37" s="816"/>
      <c r="J37" s="816"/>
      <c r="K37" s="816"/>
      <c r="L37" s="816"/>
      <c r="M37" s="816"/>
      <c r="N37" s="816"/>
      <c r="O37" s="816"/>
      <c r="P37" s="816"/>
      <c r="Q37" s="816"/>
      <c r="R37" s="816"/>
      <c r="S37" s="816"/>
      <c r="T37" s="816"/>
      <c r="U37" s="816"/>
      <c r="V37" s="816"/>
      <c r="W37" s="816"/>
      <c r="X37" s="816"/>
      <c r="Y37" s="795"/>
      <c r="Z37" s="795"/>
      <c r="AA37" s="795"/>
      <c r="AB37" s="795"/>
      <c r="AC37" s="792"/>
      <c r="AF37" s="815"/>
      <c r="AG37" s="2360"/>
      <c r="AH37" s="2360"/>
      <c r="AI37" s="2360"/>
      <c r="AJ37" s="2360"/>
      <c r="AK37" s="2360"/>
      <c r="AL37" s="2360"/>
      <c r="AM37" s="2360"/>
      <c r="AN37" s="2360"/>
      <c r="AO37" s="2360"/>
      <c r="AP37" s="811"/>
      <c r="AQ37" s="811"/>
      <c r="AR37" s="811"/>
      <c r="AS37" s="811"/>
    </row>
    <row r="38" spans="1:45" ht="15" customHeight="1">
      <c r="A38" s="2362"/>
      <c r="B38" s="787"/>
      <c r="D38" s="793"/>
      <c r="G38" s="793"/>
      <c r="I38" s="816"/>
      <c r="J38" s="816"/>
      <c r="K38" s="816"/>
      <c r="L38" s="816"/>
      <c r="M38" s="816"/>
      <c r="N38" s="816"/>
      <c r="O38" s="816"/>
      <c r="P38" s="816"/>
      <c r="Q38" s="816"/>
      <c r="R38" s="816"/>
      <c r="S38" s="816"/>
      <c r="T38" s="816"/>
      <c r="U38" s="816"/>
      <c r="V38" s="816"/>
      <c r="W38" s="816"/>
      <c r="X38" s="816"/>
      <c r="Y38" s="795"/>
      <c r="Z38" s="795"/>
      <c r="AA38" s="795"/>
      <c r="AB38" s="795"/>
      <c r="AC38" s="792"/>
      <c r="AF38" s="815"/>
      <c r="AG38" s="811"/>
      <c r="AH38" s="811"/>
      <c r="AI38" s="811"/>
      <c r="AJ38" s="811"/>
      <c r="AK38" s="811"/>
      <c r="AL38" s="811"/>
      <c r="AM38" s="811"/>
      <c r="AN38" s="811"/>
      <c r="AO38" s="811"/>
      <c r="AP38" s="811"/>
      <c r="AQ38" s="811"/>
      <c r="AR38" s="811"/>
      <c r="AS38" s="811"/>
    </row>
    <row r="39" spans="1:45" ht="15" customHeight="1">
      <c r="A39" s="2362"/>
      <c r="B39" s="817"/>
      <c r="D39" s="793"/>
      <c r="G39" s="793"/>
      <c r="I39" s="816"/>
      <c r="J39" s="816"/>
      <c r="K39" s="816"/>
      <c r="L39" s="816"/>
      <c r="M39" s="816"/>
      <c r="N39" s="816"/>
      <c r="O39" s="816"/>
      <c r="P39" s="816"/>
      <c r="Q39" s="816"/>
      <c r="R39" s="816"/>
      <c r="S39" s="816"/>
      <c r="T39" s="816"/>
      <c r="U39" s="816"/>
      <c r="V39" s="816"/>
      <c r="W39" s="816"/>
      <c r="X39" s="816"/>
      <c r="Y39" s="795"/>
      <c r="Z39" s="795"/>
      <c r="AA39" s="795"/>
      <c r="AB39" s="795"/>
      <c r="AC39" s="792"/>
      <c r="AF39" s="815"/>
      <c r="AG39" s="811"/>
      <c r="AH39" s="811"/>
      <c r="AI39" s="811"/>
      <c r="AJ39" s="811"/>
      <c r="AK39" s="811"/>
      <c r="AL39" s="811"/>
      <c r="AM39" s="811"/>
      <c r="AN39" s="811"/>
      <c r="AO39" s="811"/>
      <c r="AP39" s="811"/>
      <c r="AQ39" s="811"/>
      <c r="AR39" s="811"/>
      <c r="AS39" s="811"/>
    </row>
    <row r="40" spans="1:45" ht="15" customHeight="1">
      <c r="A40" s="2365"/>
      <c r="B40" s="817"/>
      <c r="D40" s="793"/>
      <c r="G40" s="793"/>
      <c r="I40" s="816"/>
      <c r="J40" s="816"/>
      <c r="K40" s="816"/>
      <c r="L40" s="816"/>
      <c r="M40" s="816"/>
      <c r="N40" s="816"/>
      <c r="O40" s="816"/>
      <c r="P40" s="816"/>
      <c r="Q40" s="816"/>
      <c r="R40" s="816"/>
      <c r="S40" s="816"/>
      <c r="T40" s="816"/>
      <c r="U40" s="816"/>
      <c r="V40" s="816"/>
      <c r="W40" s="816"/>
      <c r="X40" s="816"/>
      <c r="Y40" s="795"/>
      <c r="Z40" s="795"/>
      <c r="AA40" s="795"/>
      <c r="AB40" s="795"/>
      <c r="AC40" s="792"/>
      <c r="AF40" s="815"/>
      <c r="AG40" s="811"/>
      <c r="AH40" s="811"/>
      <c r="AI40" s="811"/>
      <c r="AJ40" s="811"/>
      <c r="AK40" s="811"/>
      <c r="AL40" s="811"/>
      <c r="AM40" s="811"/>
      <c r="AN40" s="811"/>
      <c r="AO40" s="811"/>
      <c r="AP40" s="811"/>
      <c r="AQ40" s="811"/>
      <c r="AR40" s="811"/>
      <c r="AS40" s="811"/>
    </row>
    <row r="41" spans="1:45" ht="15" customHeight="1">
      <c r="A41" s="2365"/>
      <c r="B41" s="817"/>
      <c r="G41" s="793"/>
      <c r="I41" s="816"/>
      <c r="J41" s="816"/>
      <c r="K41" s="816"/>
      <c r="L41" s="816"/>
      <c r="M41" s="816"/>
      <c r="N41" s="816"/>
      <c r="O41" s="816"/>
      <c r="P41" s="816"/>
      <c r="Q41" s="816"/>
      <c r="R41" s="816"/>
      <c r="S41" s="816"/>
      <c r="T41" s="816"/>
      <c r="U41" s="816"/>
      <c r="V41" s="816"/>
      <c r="W41" s="816"/>
      <c r="X41" s="816"/>
      <c r="Y41" s="795"/>
      <c r="Z41" s="795"/>
      <c r="AA41" s="795"/>
      <c r="AB41" s="795"/>
      <c r="AF41" s="815"/>
      <c r="AG41" s="2360"/>
      <c r="AH41" s="2360"/>
      <c r="AI41" s="2360"/>
      <c r="AJ41" s="2360"/>
      <c r="AK41" s="2360"/>
      <c r="AL41" s="2360"/>
      <c r="AM41" s="2360"/>
      <c r="AN41" s="2360"/>
      <c r="AO41" s="2360"/>
      <c r="AP41" s="811"/>
      <c r="AQ41" s="811"/>
      <c r="AR41" s="811"/>
      <c r="AS41" s="811"/>
    </row>
    <row r="42" spans="1:45" ht="15" customHeight="1">
      <c r="A42" s="2365"/>
      <c r="B42" s="817"/>
      <c r="G42" s="793"/>
      <c r="I42" s="818"/>
      <c r="J42" s="818"/>
      <c r="K42" s="818"/>
      <c r="L42" s="818"/>
      <c r="M42" s="818"/>
      <c r="N42" s="818"/>
      <c r="O42" s="818"/>
      <c r="P42" s="818"/>
      <c r="Q42" s="818"/>
      <c r="R42" s="818"/>
      <c r="S42" s="818"/>
      <c r="T42" s="818"/>
      <c r="U42" s="818"/>
      <c r="V42" s="818"/>
      <c r="W42" s="818"/>
      <c r="X42" s="818"/>
      <c r="Y42" s="818"/>
      <c r="Z42" s="818"/>
      <c r="AA42" s="795"/>
      <c r="AB42" s="795"/>
      <c r="AF42" s="815"/>
      <c r="AG42" s="2360"/>
      <c r="AH42" s="2360"/>
      <c r="AI42" s="2360"/>
      <c r="AJ42" s="2360"/>
      <c r="AK42" s="2360"/>
      <c r="AL42" s="2360"/>
      <c r="AM42" s="2360"/>
      <c r="AN42" s="2360"/>
      <c r="AO42" s="2360"/>
      <c r="AP42" s="811"/>
      <c r="AQ42" s="811"/>
      <c r="AR42" s="811"/>
      <c r="AS42" s="811"/>
    </row>
    <row r="43" spans="1:45" ht="15" customHeight="1">
      <c r="A43" s="2365"/>
      <c r="B43" s="817"/>
      <c r="E43" s="793"/>
      <c r="J43" s="815"/>
      <c r="X43" s="793"/>
      <c r="Y43" s="793"/>
      <c r="AG43" s="815"/>
    </row>
    <row r="44" spans="1:45" ht="15" customHeight="1">
      <c r="A44" s="819"/>
    </row>
    <row r="45" spans="1:45" ht="13.5" customHeight="1">
      <c r="F45" s="815"/>
      <c r="G45" s="815"/>
      <c r="H45" s="815"/>
      <c r="I45" s="2360"/>
      <c r="J45" s="2360"/>
      <c r="K45" s="2360"/>
      <c r="L45" s="2360"/>
      <c r="M45" s="2360"/>
      <c r="N45" s="2360"/>
      <c r="O45" s="2360"/>
      <c r="P45" s="2360"/>
      <c r="Q45" s="2360"/>
      <c r="R45" s="811"/>
      <c r="S45" s="811"/>
      <c r="T45" s="811"/>
      <c r="U45" s="811"/>
      <c r="W45" s="811"/>
      <c r="X45" s="811"/>
      <c r="Y45" s="811"/>
      <c r="Z45" s="811"/>
      <c r="AA45" s="811"/>
      <c r="AB45" s="811"/>
      <c r="AC45" s="811"/>
      <c r="AD45" s="811"/>
    </row>
    <row r="46" spans="1:45" ht="13.5" customHeight="1">
      <c r="F46" s="815"/>
      <c r="G46" s="815"/>
      <c r="H46" s="815"/>
      <c r="I46" s="2360"/>
      <c r="J46" s="2360"/>
      <c r="K46" s="2360"/>
      <c r="L46" s="2360"/>
      <c r="M46" s="2360"/>
      <c r="N46" s="2360"/>
      <c r="O46" s="2360"/>
      <c r="P46" s="2360"/>
      <c r="Q46" s="2360"/>
      <c r="R46" s="811"/>
      <c r="S46" s="811"/>
      <c r="T46" s="811"/>
      <c r="U46" s="811"/>
      <c r="W46" s="811"/>
      <c r="X46" s="811"/>
      <c r="Y46" s="811"/>
      <c r="Z46" s="811"/>
      <c r="AA46" s="811"/>
      <c r="AB46" s="811"/>
      <c r="AC46" s="811"/>
      <c r="AD46" s="811"/>
    </row>
    <row r="47" spans="1:45" ht="13.5" customHeight="1">
      <c r="F47" s="815"/>
      <c r="G47" s="815"/>
      <c r="H47" s="815"/>
      <c r="I47" s="2360"/>
      <c r="J47" s="2360"/>
      <c r="K47" s="2360"/>
      <c r="L47" s="2360"/>
      <c r="M47" s="2360"/>
      <c r="N47" s="2360"/>
      <c r="O47" s="2360"/>
      <c r="P47" s="2360"/>
      <c r="Q47" s="2360"/>
      <c r="R47" s="811"/>
      <c r="S47" s="811"/>
      <c r="T47" s="811"/>
      <c r="U47" s="811"/>
    </row>
    <row r="48" spans="1:45" ht="13.5" customHeight="1">
      <c r="F48" s="815"/>
      <c r="G48" s="815"/>
      <c r="H48" s="815"/>
      <c r="I48" s="2360"/>
      <c r="J48" s="2360"/>
      <c r="K48" s="2360"/>
      <c r="L48" s="2360"/>
      <c r="M48" s="2360"/>
      <c r="N48" s="2360"/>
      <c r="O48" s="2360"/>
      <c r="P48" s="2360"/>
      <c r="Q48" s="2360"/>
      <c r="R48" s="811"/>
      <c r="S48" s="811"/>
      <c r="T48" s="811"/>
      <c r="U48" s="811"/>
    </row>
    <row r="49" spans="4:21" ht="13.5" customHeight="1">
      <c r="F49" s="815"/>
      <c r="G49" s="815"/>
      <c r="H49" s="815"/>
      <c r="I49" s="2360"/>
      <c r="J49" s="2360"/>
      <c r="K49" s="2360"/>
      <c r="L49" s="2360"/>
      <c r="M49" s="2360"/>
      <c r="N49" s="2360"/>
      <c r="O49" s="2360"/>
      <c r="P49" s="2360"/>
      <c r="Q49" s="2360"/>
      <c r="R49" s="811"/>
      <c r="S49" s="811"/>
      <c r="T49" s="811"/>
      <c r="U49" s="811"/>
    </row>
    <row r="50" spans="4:21" ht="13.5" customHeight="1">
      <c r="F50" s="815"/>
      <c r="G50" s="815"/>
      <c r="H50" s="815"/>
      <c r="I50" s="2360"/>
      <c r="J50" s="2360"/>
      <c r="K50" s="2360"/>
      <c r="L50" s="2360"/>
      <c r="M50" s="2360"/>
      <c r="N50" s="2360"/>
      <c r="O50" s="2360"/>
      <c r="P50" s="2360"/>
      <c r="Q50" s="2360"/>
      <c r="R50" s="811"/>
      <c r="S50" s="811"/>
      <c r="T50" s="811"/>
      <c r="U50" s="811"/>
    </row>
    <row r="51" spans="4:21" ht="13.5" customHeight="1">
      <c r="I51" s="815"/>
    </row>
    <row r="52" spans="4:21" ht="13.5" customHeight="1"/>
    <row r="53" spans="4:21" ht="13.5" customHeight="1">
      <c r="D53" s="821"/>
    </row>
    <row r="54" spans="4:21" ht="13.5" customHeight="1"/>
    <row r="55" spans="4:21" ht="13.5" customHeight="1"/>
    <row r="56" spans="4:21" ht="13.5" customHeight="1"/>
    <row r="57" spans="4:21" ht="13.5" customHeight="1"/>
    <row r="58" spans="4:21" ht="13.5" customHeight="1"/>
  </sheetData>
  <mergeCells count="43">
    <mergeCell ref="I49:K49"/>
    <mergeCell ref="L49:N49"/>
    <mergeCell ref="O49:Q49"/>
    <mergeCell ref="I50:K50"/>
    <mergeCell ref="L50:N50"/>
    <mergeCell ref="O50:Q50"/>
    <mergeCell ref="I47:K47"/>
    <mergeCell ref="L47:N47"/>
    <mergeCell ref="O47:Q47"/>
    <mergeCell ref="I48:K48"/>
    <mergeCell ref="L48:N48"/>
    <mergeCell ref="O48:Q48"/>
    <mergeCell ref="I45:K45"/>
    <mergeCell ref="L45:N45"/>
    <mergeCell ref="O45:Q45"/>
    <mergeCell ref="I46:K46"/>
    <mergeCell ref="L46:N46"/>
    <mergeCell ref="O46:Q46"/>
    <mergeCell ref="A40:A43"/>
    <mergeCell ref="AG41:AI41"/>
    <mergeCell ref="AJ41:AL41"/>
    <mergeCell ref="AM41:AO41"/>
    <mergeCell ref="AG42:AI42"/>
    <mergeCell ref="AJ42:AL42"/>
    <mergeCell ref="AM42:AO42"/>
    <mergeCell ref="AT22:AV22"/>
    <mergeCell ref="AW22:AY22"/>
    <mergeCell ref="AS24:AY24"/>
    <mergeCell ref="AG35:AI36"/>
    <mergeCell ref="AJ35:AL36"/>
    <mergeCell ref="AM35:AO36"/>
    <mergeCell ref="AP35:AQ35"/>
    <mergeCell ref="AR35:AS35"/>
    <mergeCell ref="AN22:AP22"/>
    <mergeCell ref="AG37:AI37"/>
    <mergeCell ref="AJ37:AL37"/>
    <mergeCell ref="AM37:AO37"/>
    <mergeCell ref="AQ22:AS22"/>
    <mergeCell ref="A1:A39"/>
    <mergeCell ref="L2:T3"/>
    <mergeCell ref="AF22:AG22"/>
    <mergeCell ref="AH22:AJ22"/>
    <mergeCell ref="AK22:AM22"/>
  </mergeCells>
  <phoneticPr fontId="4"/>
  <printOptions verticalCentered="1"/>
  <pageMargins left="0" right="0.35433070866141736" top="1.0629921259842521" bottom="0.39370078740157483" header="0.31496062992125984" footer="0.31496062992125984"/>
  <pageSetup paperSize="9" scale="78"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sheetPr>
  <dimension ref="A1:BC59"/>
  <sheetViews>
    <sheetView view="pageBreakPreview" zoomScaleNormal="100" zoomScaleSheetLayoutView="100" workbookViewId="0">
      <selection activeCell="B111" sqref="B111"/>
    </sheetView>
  </sheetViews>
  <sheetFormatPr defaultColWidth="9" defaultRowHeight="13.5"/>
  <cols>
    <col min="1" max="1" width="3" style="785" customWidth="1"/>
    <col min="2" max="2" width="15.625" style="785" customWidth="1"/>
    <col min="3" max="30" width="5.625" style="785" customWidth="1"/>
    <col min="31" max="16384" width="9" style="785"/>
  </cols>
  <sheetData>
    <row r="1" spans="1:53" ht="15" customHeight="1" thickBot="1"/>
    <row r="2" spans="1:53" ht="15" customHeight="1">
      <c r="A2" s="787"/>
      <c r="L2" s="2366" t="s">
        <v>2060</v>
      </c>
      <c r="M2" s="2366"/>
      <c r="N2" s="2366"/>
      <c r="O2" s="2366"/>
      <c r="P2" s="2366"/>
      <c r="Q2" s="2366"/>
      <c r="R2" s="2366"/>
      <c r="S2" s="2366"/>
      <c r="T2" s="2366"/>
      <c r="U2" s="822"/>
      <c r="X2" s="823">
        <v>1</v>
      </c>
      <c r="Y2" s="824"/>
      <c r="Z2" s="825"/>
      <c r="AA2" s="826" t="s">
        <v>2031</v>
      </c>
      <c r="AB2" s="826"/>
    </row>
    <row r="3" spans="1:53" ht="15" customHeight="1">
      <c r="A3" s="787"/>
      <c r="F3" s="827"/>
      <c r="J3" s="827"/>
      <c r="K3" s="827"/>
      <c r="L3" s="2366"/>
      <c r="M3" s="2366"/>
      <c r="N3" s="2366"/>
      <c r="O3" s="2366"/>
      <c r="P3" s="2366"/>
      <c r="Q3" s="2366"/>
      <c r="R3" s="2366"/>
      <c r="S3" s="2366"/>
      <c r="T3" s="2366"/>
      <c r="U3" s="822"/>
      <c r="X3" s="828"/>
      <c r="Y3" s="829" t="s">
        <v>195</v>
      </c>
      <c r="Z3" s="830"/>
      <c r="AA3" s="826" t="s">
        <v>2032</v>
      </c>
      <c r="AB3" s="826"/>
    </row>
    <row r="4" spans="1:53" ht="15" customHeight="1" thickBot="1">
      <c r="A4" s="787"/>
      <c r="F4" s="827"/>
      <c r="J4" s="827"/>
      <c r="K4" s="827"/>
      <c r="X4" s="831"/>
      <c r="Y4" s="832"/>
      <c r="Z4" s="833">
        <v>201</v>
      </c>
      <c r="AA4" s="826" t="s">
        <v>2033</v>
      </c>
      <c r="AB4" s="826"/>
      <c r="AG4" s="827"/>
      <c r="AK4" s="827"/>
      <c r="AL4" s="827"/>
    </row>
    <row r="5" spans="1:53" ht="15" customHeight="1">
      <c r="A5" s="2362"/>
      <c r="C5" s="834"/>
      <c r="F5" s="827"/>
      <c r="J5" s="827"/>
      <c r="K5" s="827"/>
      <c r="AG5" s="827"/>
      <c r="AK5" s="827"/>
      <c r="AL5" s="827"/>
    </row>
    <row r="6" spans="1:53" ht="15" customHeight="1" thickBot="1">
      <c r="A6" s="2362"/>
      <c r="F6" s="827"/>
      <c r="J6" s="827"/>
      <c r="K6" s="827"/>
      <c r="R6" s="827"/>
      <c r="S6" s="827"/>
      <c r="T6" s="827"/>
      <c r="AG6" s="827"/>
      <c r="AK6" s="827"/>
      <c r="AL6" s="827"/>
      <c r="AS6" s="827"/>
      <c r="AT6" s="827"/>
      <c r="AU6" s="827"/>
    </row>
    <row r="7" spans="1:53" ht="15" customHeight="1">
      <c r="A7" s="2362"/>
      <c r="F7" s="829"/>
      <c r="G7" s="829"/>
      <c r="H7" s="835"/>
      <c r="I7" s="836"/>
      <c r="J7" s="837"/>
      <c r="K7" s="837"/>
      <c r="L7" s="838">
        <v>43</v>
      </c>
      <c r="M7" s="837"/>
      <c r="N7" s="839"/>
      <c r="O7" s="823">
        <v>44</v>
      </c>
      <c r="P7" s="840"/>
      <c r="Q7" s="841"/>
      <c r="R7" s="823">
        <v>45</v>
      </c>
      <c r="S7" s="840"/>
      <c r="T7" s="841"/>
      <c r="U7" s="823">
        <v>46</v>
      </c>
      <c r="V7" s="842"/>
      <c r="W7" s="842"/>
      <c r="X7" s="842"/>
      <c r="Y7" s="843"/>
      <c r="Z7" s="829"/>
      <c r="AA7" s="829"/>
      <c r="AB7" s="829"/>
      <c r="AC7" s="829"/>
      <c r="AG7" s="827"/>
      <c r="AK7" s="827"/>
      <c r="AL7" s="827"/>
    </row>
    <row r="8" spans="1:53" ht="15" customHeight="1">
      <c r="A8" s="2362"/>
      <c r="F8" s="829"/>
      <c r="G8" s="829"/>
      <c r="H8" s="835"/>
      <c r="I8" s="844"/>
      <c r="J8" s="845"/>
      <c r="K8" s="845"/>
      <c r="L8" s="845"/>
      <c r="M8" s="829" t="s">
        <v>2034</v>
      </c>
      <c r="N8" s="846"/>
      <c r="O8" s="847"/>
      <c r="P8" s="829" t="s">
        <v>188</v>
      </c>
      <c r="Q8" s="848"/>
      <c r="R8" s="847"/>
      <c r="S8" s="829" t="s">
        <v>2035</v>
      </c>
      <c r="T8" s="848"/>
      <c r="U8" s="849"/>
      <c r="V8" s="829" t="s">
        <v>2036</v>
      </c>
      <c r="W8" s="850"/>
      <c r="X8" s="850"/>
      <c r="Y8" s="843"/>
      <c r="Z8" s="829"/>
      <c r="AA8" s="829"/>
      <c r="AB8" s="829"/>
      <c r="AC8" s="829"/>
      <c r="AG8" s="827"/>
      <c r="AK8" s="827"/>
      <c r="AL8" s="827"/>
    </row>
    <row r="9" spans="1:53" ht="15" customHeight="1" thickBot="1">
      <c r="A9" s="2362"/>
      <c r="C9" s="832" t="s">
        <v>2037</v>
      </c>
      <c r="D9" s="851"/>
      <c r="E9" s="834"/>
      <c r="F9" s="829"/>
      <c r="G9" s="829"/>
      <c r="H9" s="852"/>
      <c r="I9" s="853"/>
      <c r="J9" s="854"/>
      <c r="K9" s="854"/>
      <c r="L9" s="854"/>
      <c r="M9" s="854"/>
      <c r="N9" s="852">
        <v>701</v>
      </c>
      <c r="O9" s="855"/>
      <c r="P9" s="856"/>
      <c r="Q9" s="852">
        <v>702</v>
      </c>
      <c r="R9" s="855"/>
      <c r="S9" s="856"/>
      <c r="T9" s="852">
        <v>703</v>
      </c>
      <c r="U9" s="857"/>
      <c r="V9" s="858"/>
      <c r="W9" s="859">
        <v>704</v>
      </c>
      <c r="X9" s="858"/>
      <c r="Y9" s="843"/>
      <c r="Z9" s="829"/>
      <c r="AA9" s="829"/>
      <c r="AB9" s="829"/>
      <c r="AC9" s="829"/>
      <c r="AF9" s="834"/>
    </row>
    <row r="10" spans="1:53" ht="15" customHeight="1">
      <c r="A10" s="2362"/>
      <c r="F10" s="829"/>
      <c r="G10" s="835"/>
      <c r="H10" s="860"/>
      <c r="I10" s="838">
        <v>38</v>
      </c>
      <c r="J10" s="861"/>
      <c r="K10" s="862"/>
      <c r="L10" s="823">
        <v>39</v>
      </c>
      <c r="M10" s="863"/>
      <c r="N10" s="864"/>
      <c r="O10" s="823">
        <v>40</v>
      </c>
      <c r="P10" s="865"/>
      <c r="Q10" s="866"/>
      <c r="R10" s="823">
        <v>41</v>
      </c>
      <c r="S10" s="867"/>
      <c r="T10" s="868"/>
      <c r="U10" s="823">
        <v>42</v>
      </c>
      <c r="V10" s="842"/>
      <c r="W10" s="842"/>
      <c r="X10" s="842"/>
      <c r="Y10" s="843"/>
      <c r="Z10" s="829"/>
      <c r="AA10" s="829"/>
      <c r="AB10" s="829"/>
      <c r="AC10" s="829"/>
      <c r="AG10" s="827"/>
      <c r="AH10" s="827"/>
      <c r="AI10" s="827"/>
      <c r="AJ10" s="827"/>
      <c r="AK10" s="827"/>
      <c r="AL10" s="827"/>
      <c r="AM10" s="827"/>
      <c r="AN10" s="827"/>
      <c r="AO10" s="827"/>
      <c r="AP10" s="827"/>
      <c r="AQ10" s="827"/>
      <c r="AR10" s="827"/>
      <c r="AS10" s="827"/>
      <c r="AT10" s="827"/>
      <c r="AU10" s="827"/>
      <c r="AV10" s="827"/>
      <c r="AW10" s="827"/>
      <c r="AX10" s="827"/>
      <c r="AY10" s="827"/>
      <c r="AZ10" s="827"/>
      <c r="BA10" s="827"/>
    </row>
    <row r="11" spans="1:53" ht="15" customHeight="1">
      <c r="A11" s="2362"/>
      <c r="F11" s="829"/>
      <c r="G11" s="835"/>
      <c r="H11" s="869"/>
      <c r="I11" s="870"/>
      <c r="J11" s="829" t="s">
        <v>2038</v>
      </c>
      <c r="K11" s="871"/>
      <c r="L11" s="872"/>
      <c r="M11" s="829" t="s">
        <v>2039</v>
      </c>
      <c r="N11" s="873"/>
      <c r="O11" s="874"/>
      <c r="P11" s="829" t="s">
        <v>188</v>
      </c>
      <c r="Q11" s="875"/>
      <c r="R11" s="876"/>
      <c r="S11" s="829" t="s">
        <v>2035</v>
      </c>
      <c r="T11" s="877"/>
      <c r="U11" s="849"/>
      <c r="V11" s="829" t="s">
        <v>2040</v>
      </c>
      <c r="W11" s="850"/>
      <c r="X11" s="850"/>
      <c r="Y11" s="843"/>
      <c r="Z11" s="829"/>
      <c r="AA11" s="829"/>
      <c r="AB11" s="829"/>
      <c r="AC11" s="829"/>
    </row>
    <row r="12" spans="1:53" ht="15" customHeight="1" thickBot="1">
      <c r="A12" s="2362"/>
      <c r="C12" s="832" t="s">
        <v>2041</v>
      </c>
      <c r="D12" s="851"/>
      <c r="F12" s="859"/>
      <c r="G12" s="852"/>
      <c r="H12" s="878"/>
      <c r="I12" s="879"/>
      <c r="J12" s="879"/>
      <c r="K12" s="852">
        <v>601</v>
      </c>
      <c r="L12" s="880"/>
      <c r="M12" s="881"/>
      <c r="N12" s="852">
        <v>602</v>
      </c>
      <c r="O12" s="882"/>
      <c r="P12" s="883"/>
      <c r="Q12" s="852">
        <v>603</v>
      </c>
      <c r="R12" s="884"/>
      <c r="S12" s="885"/>
      <c r="T12" s="852">
        <v>604</v>
      </c>
      <c r="U12" s="857"/>
      <c r="V12" s="858"/>
      <c r="W12" s="859">
        <v>605</v>
      </c>
      <c r="X12" s="858"/>
      <c r="Y12" s="886"/>
      <c r="Z12" s="859"/>
      <c r="AA12" s="829"/>
      <c r="AB12" s="829"/>
      <c r="AC12" s="829"/>
    </row>
    <row r="13" spans="1:53" ht="15" customHeight="1">
      <c r="A13" s="2362"/>
      <c r="E13" s="834"/>
      <c r="F13" s="823">
        <v>31</v>
      </c>
      <c r="G13" s="861"/>
      <c r="H13" s="862"/>
      <c r="I13" s="823">
        <v>32</v>
      </c>
      <c r="J13" s="861"/>
      <c r="K13" s="862"/>
      <c r="L13" s="823">
        <v>33</v>
      </c>
      <c r="M13" s="863"/>
      <c r="N13" s="864"/>
      <c r="O13" s="823">
        <v>34</v>
      </c>
      <c r="P13" s="867"/>
      <c r="Q13" s="868"/>
      <c r="R13" s="823">
        <v>35</v>
      </c>
      <c r="S13" s="867"/>
      <c r="T13" s="868"/>
      <c r="U13" s="823">
        <v>36</v>
      </c>
      <c r="V13" s="842"/>
      <c r="W13" s="887"/>
      <c r="X13" s="823">
        <v>37</v>
      </c>
      <c r="Y13" s="861"/>
      <c r="Z13" s="862"/>
      <c r="AA13" s="843"/>
      <c r="AB13" s="829"/>
      <c r="AC13" s="829"/>
      <c r="AD13" s="827"/>
      <c r="AF13" s="834"/>
      <c r="AG13" s="827"/>
      <c r="AH13" s="827"/>
      <c r="AI13" s="827"/>
      <c r="AJ13" s="827"/>
      <c r="AK13" s="827"/>
      <c r="AL13" s="827"/>
      <c r="AM13" s="827"/>
      <c r="AN13" s="827"/>
      <c r="AO13" s="827"/>
      <c r="AP13" s="827"/>
      <c r="AQ13" s="827"/>
      <c r="AR13" s="827"/>
      <c r="AS13" s="827"/>
      <c r="AT13" s="827"/>
      <c r="AU13" s="827"/>
      <c r="AV13" s="827"/>
      <c r="AW13" s="827"/>
      <c r="AX13" s="827"/>
      <c r="AY13" s="827"/>
      <c r="AZ13" s="827"/>
      <c r="BA13" s="827"/>
    </row>
    <row r="14" spans="1:53" ht="15" customHeight="1">
      <c r="A14" s="2362"/>
      <c r="C14" s="834"/>
      <c r="F14" s="869"/>
      <c r="G14" s="829" t="s">
        <v>195</v>
      </c>
      <c r="H14" s="871"/>
      <c r="I14" s="869"/>
      <c r="J14" s="829" t="s">
        <v>2043</v>
      </c>
      <c r="K14" s="871"/>
      <c r="L14" s="872"/>
      <c r="M14" s="829" t="s">
        <v>2039</v>
      </c>
      <c r="N14" s="873"/>
      <c r="O14" s="876"/>
      <c r="P14" s="829" t="s">
        <v>188</v>
      </c>
      <c r="Q14" s="877"/>
      <c r="R14" s="876"/>
      <c r="S14" s="829" t="s">
        <v>2035</v>
      </c>
      <c r="T14" s="877"/>
      <c r="U14" s="849"/>
      <c r="V14" s="829" t="s">
        <v>2044</v>
      </c>
      <c r="W14" s="888"/>
      <c r="X14" s="869"/>
      <c r="Y14" s="829" t="s">
        <v>2045</v>
      </c>
      <c r="Z14" s="871"/>
      <c r="AA14" s="843"/>
      <c r="AB14" s="829"/>
      <c r="AC14" s="829"/>
    </row>
    <row r="15" spans="1:53" ht="15" customHeight="1" thickBot="1">
      <c r="A15" s="2362"/>
      <c r="C15" s="832" t="s">
        <v>2046</v>
      </c>
      <c r="D15" s="851"/>
      <c r="F15" s="878"/>
      <c r="G15" s="879"/>
      <c r="H15" s="852">
        <v>501</v>
      </c>
      <c r="I15" s="878"/>
      <c r="J15" s="879"/>
      <c r="K15" s="852">
        <v>502</v>
      </c>
      <c r="L15" s="880"/>
      <c r="M15" s="881"/>
      <c r="N15" s="852">
        <v>503</v>
      </c>
      <c r="O15" s="884"/>
      <c r="P15" s="885"/>
      <c r="Q15" s="852">
        <v>504</v>
      </c>
      <c r="R15" s="884"/>
      <c r="S15" s="885"/>
      <c r="T15" s="852">
        <v>505</v>
      </c>
      <c r="U15" s="857"/>
      <c r="V15" s="858"/>
      <c r="W15" s="852">
        <v>506</v>
      </c>
      <c r="X15" s="878"/>
      <c r="Y15" s="879"/>
      <c r="Z15" s="852">
        <v>507</v>
      </c>
      <c r="AA15" s="886"/>
      <c r="AB15" s="859"/>
      <c r="AC15" s="859"/>
    </row>
    <row r="16" spans="1:53" ht="15" customHeight="1">
      <c r="A16" s="2362"/>
      <c r="F16" s="823">
        <v>23</v>
      </c>
      <c r="G16" s="861"/>
      <c r="H16" s="862"/>
      <c r="I16" s="823">
        <v>24</v>
      </c>
      <c r="J16" s="861"/>
      <c r="K16" s="862"/>
      <c r="L16" s="823">
        <v>25</v>
      </c>
      <c r="M16" s="863"/>
      <c r="N16" s="864"/>
      <c r="O16" s="823">
        <v>26</v>
      </c>
      <c r="P16" s="867"/>
      <c r="Q16" s="868"/>
      <c r="R16" s="823">
        <v>27</v>
      </c>
      <c r="S16" s="867"/>
      <c r="T16" s="868"/>
      <c r="U16" s="823">
        <v>28</v>
      </c>
      <c r="V16" s="842"/>
      <c r="W16" s="887"/>
      <c r="X16" s="823">
        <v>29</v>
      </c>
      <c r="Y16" s="861"/>
      <c r="Z16" s="862"/>
      <c r="AA16" s="823">
        <v>30</v>
      </c>
      <c r="AB16" s="861"/>
      <c r="AC16" s="862"/>
      <c r="AG16" s="827"/>
      <c r="AH16" s="827"/>
      <c r="AI16" s="827"/>
      <c r="AJ16" s="827"/>
      <c r="AK16" s="827"/>
      <c r="AL16" s="827"/>
      <c r="AM16" s="827"/>
      <c r="AN16" s="827"/>
      <c r="AO16" s="827"/>
      <c r="AP16" s="827"/>
      <c r="AQ16" s="827"/>
      <c r="AR16" s="827"/>
      <c r="AS16" s="827"/>
      <c r="AT16" s="827"/>
      <c r="AU16" s="827"/>
      <c r="AV16" s="827"/>
      <c r="AW16" s="827"/>
      <c r="AX16" s="827"/>
      <c r="AY16" s="827"/>
      <c r="AZ16" s="827"/>
      <c r="BA16" s="827"/>
    </row>
    <row r="17" spans="1:55" ht="15" customHeight="1">
      <c r="A17" s="2362"/>
      <c r="F17" s="869"/>
      <c r="G17" s="829" t="s">
        <v>195</v>
      </c>
      <c r="H17" s="871"/>
      <c r="I17" s="869"/>
      <c r="J17" s="829" t="s">
        <v>2043</v>
      </c>
      <c r="K17" s="871"/>
      <c r="L17" s="872"/>
      <c r="M17" s="829" t="s">
        <v>2039</v>
      </c>
      <c r="N17" s="873"/>
      <c r="O17" s="876"/>
      <c r="P17" s="829" t="s">
        <v>188</v>
      </c>
      <c r="Q17" s="877"/>
      <c r="R17" s="876"/>
      <c r="S17" s="829" t="s">
        <v>2035</v>
      </c>
      <c r="T17" s="877"/>
      <c r="U17" s="849"/>
      <c r="V17" s="829" t="s">
        <v>2044</v>
      </c>
      <c r="W17" s="888"/>
      <c r="X17" s="869"/>
      <c r="Y17" s="829" t="s">
        <v>2045</v>
      </c>
      <c r="Z17" s="871"/>
      <c r="AA17" s="869"/>
      <c r="AB17" s="829" t="s">
        <v>2047</v>
      </c>
      <c r="AC17" s="871"/>
    </row>
    <row r="18" spans="1:55" ht="15" customHeight="1" thickBot="1">
      <c r="A18" s="2362"/>
      <c r="C18" s="832" t="s">
        <v>2048</v>
      </c>
      <c r="D18" s="851"/>
      <c r="F18" s="878"/>
      <c r="G18" s="879"/>
      <c r="H18" s="852">
        <v>401</v>
      </c>
      <c r="I18" s="878"/>
      <c r="J18" s="879"/>
      <c r="K18" s="852">
        <v>402</v>
      </c>
      <c r="L18" s="880"/>
      <c r="M18" s="881"/>
      <c r="N18" s="852">
        <v>403</v>
      </c>
      <c r="O18" s="884"/>
      <c r="P18" s="885"/>
      <c r="Q18" s="852">
        <v>404</v>
      </c>
      <c r="R18" s="884"/>
      <c r="S18" s="885"/>
      <c r="T18" s="852">
        <v>405</v>
      </c>
      <c r="U18" s="857"/>
      <c r="V18" s="858"/>
      <c r="W18" s="852">
        <v>406</v>
      </c>
      <c r="X18" s="878"/>
      <c r="Y18" s="879"/>
      <c r="Z18" s="852">
        <v>407</v>
      </c>
      <c r="AA18" s="878"/>
      <c r="AB18" s="879"/>
      <c r="AC18" s="852">
        <v>408</v>
      </c>
    </row>
    <row r="19" spans="1:55" ht="15" customHeight="1">
      <c r="A19" s="2362"/>
      <c r="F19" s="823">
        <v>15</v>
      </c>
      <c r="G19" s="861"/>
      <c r="H19" s="862"/>
      <c r="I19" s="823">
        <v>16</v>
      </c>
      <c r="J19" s="861"/>
      <c r="K19" s="862"/>
      <c r="L19" s="823">
        <v>17</v>
      </c>
      <c r="M19" s="863"/>
      <c r="N19" s="864"/>
      <c r="O19" s="823">
        <v>18</v>
      </c>
      <c r="P19" s="867"/>
      <c r="Q19" s="868"/>
      <c r="R19" s="823">
        <v>19</v>
      </c>
      <c r="S19" s="867"/>
      <c r="T19" s="868"/>
      <c r="U19" s="823">
        <v>20</v>
      </c>
      <c r="V19" s="842"/>
      <c r="W19" s="887"/>
      <c r="X19" s="823">
        <v>21</v>
      </c>
      <c r="Y19" s="861"/>
      <c r="Z19" s="862"/>
      <c r="AA19" s="823">
        <v>22</v>
      </c>
      <c r="AB19" s="861"/>
      <c r="AC19" s="862"/>
      <c r="AG19" s="827"/>
      <c r="AH19" s="827"/>
      <c r="AI19" s="827"/>
      <c r="AJ19" s="827"/>
      <c r="AK19" s="827"/>
      <c r="AL19" s="827"/>
      <c r="AM19" s="827"/>
      <c r="AN19" s="827"/>
      <c r="AO19" s="827"/>
      <c r="AP19" s="827"/>
      <c r="AQ19" s="827"/>
      <c r="AR19" s="827"/>
      <c r="AS19" s="827"/>
      <c r="AT19" s="827"/>
      <c r="AU19" s="827"/>
      <c r="AV19" s="827"/>
      <c r="AW19" s="827"/>
      <c r="AX19" s="827"/>
      <c r="AY19" s="827"/>
      <c r="AZ19" s="827"/>
      <c r="BA19" s="827"/>
    </row>
    <row r="20" spans="1:55" ht="15" customHeight="1">
      <c r="A20" s="2362"/>
      <c r="F20" s="869"/>
      <c r="G20" s="829" t="s">
        <v>195</v>
      </c>
      <c r="H20" s="871"/>
      <c r="I20" s="869"/>
      <c r="J20" s="829" t="s">
        <v>2043</v>
      </c>
      <c r="K20" s="871"/>
      <c r="L20" s="872"/>
      <c r="M20" s="829" t="s">
        <v>2039</v>
      </c>
      <c r="N20" s="873"/>
      <c r="O20" s="876"/>
      <c r="P20" s="829" t="s">
        <v>188</v>
      </c>
      <c r="Q20" s="877"/>
      <c r="R20" s="876"/>
      <c r="S20" s="829" t="s">
        <v>2035</v>
      </c>
      <c r="T20" s="877"/>
      <c r="U20" s="849"/>
      <c r="V20" s="829" t="s">
        <v>2044</v>
      </c>
      <c r="W20" s="888"/>
      <c r="X20" s="869"/>
      <c r="Y20" s="829" t="s">
        <v>2045</v>
      </c>
      <c r="Z20" s="871"/>
      <c r="AA20" s="869"/>
      <c r="AB20" s="829" t="s">
        <v>2047</v>
      </c>
      <c r="AC20" s="871"/>
    </row>
    <row r="21" spans="1:55" ht="15" customHeight="1" thickBot="1">
      <c r="A21" s="2362"/>
      <c r="C21" s="832" t="s">
        <v>2049</v>
      </c>
      <c r="D21" s="851"/>
      <c r="F21" s="878"/>
      <c r="G21" s="879"/>
      <c r="H21" s="852">
        <v>301</v>
      </c>
      <c r="I21" s="878"/>
      <c r="J21" s="879"/>
      <c r="K21" s="852">
        <v>302</v>
      </c>
      <c r="L21" s="880"/>
      <c r="M21" s="881"/>
      <c r="N21" s="852">
        <v>303</v>
      </c>
      <c r="O21" s="884"/>
      <c r="P21" s="885"/>
      <c r="Q21" s="852">
        <v>304</v>
      </c>
      <c r="R21" s="884"/>
      <c r="S21" s="885"/>
      <c r="T21" s="852">
        <v>305</v>
      </c>
      <c r="U21" s="857"/>
      <c r="V21" s="858"/>
      <c r="W21" s="852">
        <v>306</v>
      </c>
      <c r="X21" s="878"/>
      <c r="Y21" s="879"/>
      <c r="Z21" s="852">
        <v>307</v>
      </c>
      <c r="AA21" s="878"/>
      <c r="AB21" s="879"/>
      <c r="AC21" s="852">
        <v>308</v>
      </c>
      <c r="AG21" s="2367"/>
      <c r="AH21" s="2367"/>
      <c r="AI21" s="2367"/>
      <c r="AJ21" s="2367"/>
      <c r="AK21" s="2367"/>
      <c r="AL21" s="2367"/>
      <c r="AM21" s="2367"/>
      <c r="AN21" s="2367"/>
      <c r="AO21" s="2367"/>
      <c r="AP21" s="2367"/>
      <c r="AQ21" s="2367"/>
      <c r="AR21" s="2367"/>
      <c r="AS21" s="2367"/>
      <c r="AT21" s="2367"/>
      <c r="AU21" s="2367"/>
      <c r="AV21" s="2367"/>
      <c r="AW21" s="2367"/>
      <c r="AX21" s="2367"/>
      <c r="AY21" s="2367"/>
      <c r="AZ21" s="2367"/>
      <c r="BA21" s="2367"/>
    </row>
    <row r="22" spans="1:55" ht="15" customHeight="1">
      <c r="A22" s="2362"/>
      <c r="F22" s="823">
        <v>7</v>
      </c>
      <c r="G22" s="861"/>
      <c r="H22" s="862"/>
      <c r="I22" s="823">
        <v>8</v>
      </c>
      <c r="J22" s="861"/>
      <c r="K22" s="862"/>
      <c r="L22" s="823">
        <v>9</v>
      </c>
      <c r="M22" s="863"/>
      <c r="N22" s="864"/>
      <c r="O22" s="823">
        <v>10</v>
      </c>
      <c r="P22" s="867"/>
      <c r="Q22" s="868"/>
      <c r="R22" s="823">
        <v>11</v>
      </c>
      <c r="S22" s="867"/>
      <c r="T22" s="868"/>
      <c r="U22" s="823">
        <v>12</v>
      </c>
      <c r="V22" s="842"/>
      <c r="W22" s="887"/>
      <c r="X22" s="823">
        <v>13</v>
      </c>
      <c r="Y22" s="861"/>
      <c r="Z22" s="862"/>
      <c r="AA22" s="823">
        <v>14</v>
      </c>
      <c r="AB22" s="861"/>
      <c r="AC22" s="862"/>
      <c r="AG22" s="889"/>
      <c r="AH22" s="889"/>
      <c r="AI22" s="889"/>
      <c r="AJ22" s="889"/>
      <c r="AK22" s="889"/>
      <c r="AL22" s="889"/>
      <c r="AM22" s="889"/>
      <c r="AN22" s="889"/>
      <c r="AO22" s="889"/>
      <c r="AP22" s="889"/>
      <c r="AQ22" s="889"/>
      <c r="AR22" s="889"/>
      <c r="AS22" s="889"/>
      <c r="AT22" s="889"/>
      <c r="AU22" s="827"/>
      <c r="AV22" s="827"/>
      <c r="AW22" s="827"/>
      <c r="AX22" s="827"/>
      <c r="AY22" s="827"/>
      <c r="AZ22" s="827"/>
      <c r="BA22" s="827"/>
      <c r="BB22" s="889"/>
      <c r="BC22" s="889"/>
    </row>
    <row r="23" spans="1:55" ht="15" customHeight="1">
      <c r="A23" s="2362"/>
      <c r="B23" s="889"/>
      <c r="F23" s="869"/>
      <c r="G23" s="829" t="s">
        <v>195</v>
      </c>
      <c r="H23" s="871"/>
      <c r="I23" s="869"/>
      <c r="J23" s="829" t="s">
        <v>2043</v>
      </c>
      <c r="K23" s="871"/>
      <c r="L23" s="872"/>
      <c r="M23" s="829" t="s">
        <v>2039</v>
      </c>
      <c r="N23" s="873"/>
      <c r="O23" s="876"/>
      <c r="P23" s="829" t="s">
        <v>188</v>
      </c>
      <c r="Q23" s="877"/>
      <c r="R23" s="876"/>
      <c r="S23" s="829" t="s">
        <v>2035</v>
      </c>
      <c r="T23" s="877"/>
      <c r="U23" s="849"/>
      <c r="V23" s="829" t="s">
        <v>2044</v>
      </c>
      <c r="W23" s="888"/>
      <c r="X23" s="869"/>
      <c r="Y23" s="829" t="s">
        <v>2045</v>
      </c>
      <c r="Z23" s="871"/>
      <c r="AA23" s="869"/>
      <c r="AB23" s="829" t="s">
        <v>2047</v>
      </c>
      <c r="AC23" s="871"/>
      <c r="AD23" s="889"/>
      <c r="AG23" s="890"/>
      <c r="AH23" s="889"/>
      <c r="AI23" s="889"/>
      <c r="AJ23" s="889"/>
      <c r="AK23" s="889"/>
      <c r="AL23" s="889"/>
      <c r="AM23" s="889"/>
      <c r="AN23" s="889"/>
      <c r="AO23" s="889"/>
      <c r="AP23" s="889"/>
      <c r="AQ23" s="889"/>
      <c r="AR23" s="889"/>
      <c r="AS23" s="889"/>
      <c r="AT23" s="889"/>
      <c r="AU23" s="2387"/>
      <c r="AV23" s="2387"/>
      <c r="AW23" s="2387"/>
      <c r="AX23" s="2387"/>
      <c r="AY23" s="2387"/>
      <c r="AZ23" s="2387"/>
      <c r="BA23" s="2387"/>
      <c r="BB23" s="889"/>
      <c r="BC23" s="889"/>
    </row>
    <row r="24" spans="1:55" ht="15" customHeight="1" thickBot="1">
      <c r="A24" s="2362"/>
      <c r="C24" s="832" t="s">
        <v>2050</v>
      </c>
      <c r="D24" s="851"/>
      <c r="E24" s="827"/>
      <c r="F24" s="878"/>
      <c r="G24" s="879"/>
      <c r="H24" s="852">
        <v>201</v>
      </c>
      <c r="I24" s="878"/>
      <c r="J24" s="879"/>
      <c r="K24" s="852">
        <v>202</v>
      </c>
      <c r="L24" s="880"/>
      <c r="M24" s="881"/>
      <c r="N24" s="852">
        <v>203</v>
      </c>
      <c r="O24" s="884"/>
      <c r="P24" s="885"/>
      <c r="Q24" s="852">
        <v>204</v>
      </c>
      <c r="R24" s="884"/>
      <c r="S24" s="885"/>
      <c r="T24" s="852">
        <v>205</v>
      </c>
      <c r="U24" s="857"/>
      <c r="V24" s="858"/>
      <c r="W24" s="852">
        <v>206</v>
      </c>
      <c r="X24" s="878"/>
      <c r="Y24" s="879"/>
      <c r="Z24" s="852">
        <v>207</v>
      </c>
      <c r="AA24" s="878"/>
      <c r="AB24" s="879"/>
      <c r="AC24" s="852">
        <v>208</v>
      </c>
      <c r="AE24" s="827"/>
      <c r="AF24" s="827"/>
      <c r="AG24" s="827"/>
      <c r="AH24" s="827"/>
      <c r="AI24" s="827"/>
      <c r="AJ24" s="827"/>
      <c r="AN24" s="827"/>
      <c r="AO24" s="827"/>
      <c r="AP24" s="827"/>
    </row>
    <row r="25" spans="1:55" ht="15" customHeight="1">
      <c r="A25" s="2362"/>
      <c r="F25" s="823"/>
      <c r="G25" s="838"/>
      <c r="H25" s="891"/>
      <c r="I25" s="823">
        <v>1</v>
      </c>
      <c r="J25" s="838"/>
      <c r="K25" s="891"/>
      <c r="L25" s="823">
        <v>2</v>
      </c>
      <c r="M25" s="838"/>
      <c r="N25" s="891"/>
      <c r="O25" s="823">
        <v>3</v>
      </c>
      <c r="P25" s="838"/>
      <c r="Q25" s="891"/>
      <c r="R25" s="823">
        <v>4</v>
      </c>
      <c r="S25" s="838"/>
      <c r="T25" s="891"/>
      <c r="U25" s="823">
        <v>5</v>
      </c>
      <c r="V25" s="838"/>
      <c r="W25" s="891"/>
      <c r="X25" s="823">
        <v>6</v>
      </c>
      <c r="Y25" s="838"/>
      <c r="Z25" s="891"/>
      <c r="AA25" s="823"/>
      <c r="AB25" s="838"/>
      <c r="AC25" s="891"/>
    </row>
    <row r="26" spans="1:55" ht="15" customHeight="1">
      <c r="A26" s="2362"/>
      <c r="C26" s="834"/>
      <c r="E26" s="820"/>
      <c r="F26" s="843"/>
      <c r="G26" s="829" t="s">
        <v>2051</v>
      </c>
      <c r="H26" s="835"/>
      <c r="I26" s="843"/>
      <c r="J26" s="829" t="s">
        <v>2052</v>
      </c>
      <c r="K26" s="835"/>
      <c r="L26" s="843"/>
      <c r="M26" s="829" t="s">
        <v>2053</v>
      </c>
      <c r="N26" s="835"/>
      <c r="O26" s="843"/>
      <c r="P26" s="829" t="s">
        <v>2054</v>
      </c>
      <c r="Q26" s="835"/>
      <c r="R26" s="843"/>
      <c r="S26" s="829" t="s">
        <v>2055</v>
      </c>
      <c r="T26" s="835"/>
      <c r="U26" s="843"/>
      <c r="V26" s="829" t="s">
        <v>2056</v>
      </c>
      <c r="W26" s="835"/>
      <c r="X26" s="843"/>
      <c r="Y26" s="829" t="s">
        <v>2057</v>
      </c>
      <c r="Z26" s="835"/>
      <c r="AA26" s="843"/>
      <c r="AB26" s="829" t="s">
        <v>2058</v>
      </c>
      <c r="AC26" s="835"/>
      <c r="AE26" s="820"/>
      <c r="AF26" s="820"/>
      <c r="AG26" s="820"/>
      <c r="AH26" s="820"/>
      <c r="AI26" s="820"/>
      <c r="AJ26" s="820"/>
      <c r="AN26" s="820"/>
      <c r="AO26" s="820"/>
      <c r="AP26" s="820"/>
    </row>
    <row r="27" spans="1:55" ht="15" customHeight="1" thickBot="1">
      <c r="A27" s="2362"/>
      <c r="C27" s="832" t="s">
        <v>2059</v>
      </c>
      <c r="D27" s="851"/>
      <c r="E27" s="827"/>
      <c r="F27" s="886"/>
      <c r="G27" s="859"/>
      <c r="H27" s="852"/>
      <c r="I27" s="886"/>
      <c r="J27" s="859"/>
      <c r="K27" s="852">
        <v>101</v>
      </c>
      <c r="L27" s="886"/>
      <c r="M27" s="859"/>
      <c r="N27" s="852">
        <v>102</v>
      </c>
      <c r="O27" s="886"/>
      <c r="P27" s="859"/>
      <c r="Q27" s="852">
        <v>103</v>
      </c>
      <c r="R27" s="886"/>
      <c r="S27" s="859"/>
      <c r="T27" s="852">
        <v>104</v>
      </c>
      <c r="U27" s="886"/>
      <c r="V27" s="859"/>
      <c r="W27" s="852">
        <v>105</v>
      </c>
      <c r="X27" s="886"/>
      <c r="Y27" s="859"/>
      <c r="Z27" s="852">
        <v>106</v>
      </c>
      <c r="AA27" s="886"/>
      <c r="AB27" s="859"/>
      <c r="AC27" s="852"/>
    </row>
    <row r="28" spans="1:55" ht="15" customHeight="1">
      <c r="A28" s="2362"/>
      <c r="E28" s="827"/>
      <c r="F28" s="823"/>
      <c r="G28" s="838"/>
      <c r="H28" s="891"/>
      <c r="I28" s="823"/>
      <c r="J28" s="838"/>
      <c r="K28" s="891"/>
      <c r="L28" s="823"/>
      <c r="M28" s="838"/>
      <c r="N28" s="891"/>
      <c r="O28" s="823"/>
      <c r="P28" s="838"/>
      <c r="Q28" s="891"/>
      <c r="R28" s="823"/>
      <c r="S28" s="838"/>
      <c r="T28" s="891"/>
      <c r="U28" s="823"/>
      <c r="V28" s="838"/>
      <c r="W28" s="891"/>
      <c r="X28" s="823"/>
      <c r="Y28" s="838"/>
      <c r="Z28" s="891"/>
      <c r="AA28" s="823"/>
      <c r="AB28" s="838"/>
      <c r="AC28" s="891"/>
    </row>
    <row r="29" spans="1:55" ht="15" customHeight="1">
      <c r="A29" s="2362"/>
      <c r="E29" s="827"/>
      <c r="F29" s="843"/>
      <c r="G29" s="829" t="s">
        <v>1805</v>
      </c>
      <c r="H29" s="835"/>
      <c r="I29" s="843"/>
      <c r="J29" s="829" t="s">
        <v>1805</v>
      </c>
      <c r="K29" s="835"/>
      <c r="L29" s="843"/>
      <c r="M29" s="829" t="s">
        <v>1805</v>
      </c>
      <c r="N29" s="835"/>
      <c r="O29" s="843"/>
      <c r="P29" s="829" t="s">
        <v>1805</v>
      </c>
      <c r="Q29" s="835"/>
      <c r="R29" s="843"/>
      <c r="S29" s="829" t="s">
        <v>1805</v>
      </c>
      <c r="T29" s="835"/>
      <c r="U29" s="843"/>
      <c r="V29" s="829" t="s">
        <v>1805</v>
      </c>
      <c r="W29" s="835"/>
      <c r="X29" s="843"/>
      <c r="Y29" s="829" t="s">
        <v>1805</v>
      </c>
      <c r="Z29" s="835"/>
      <c r="AA29" s="843"/>
      <c r="AB29" s="829" t="s">
        <v>1805</v>
      </c>
      <c r="AC29" s="835"/>
    </row>
    <row r="30" spans="1:55" ht="15" customHeight="1" thickBot="1">
      <c r="A30" s="2362"/>
      <c r="C30" s="826"/>
      <c r="E30" s="827"/>
      <c r="F30" s="886"/>
      <c r="G30" s="859"/>
      <c r="H30" s="852"/>
      <c r="I30" s="886"/>
      <c r="J30" s="859"/>
      <c r="K30" s="852"/>
      <c r="L30" s="886"/>
      <c r="M30" s="859"/>
      <c r="N30" s="852"/>
      <c r="O30" s="886"/>
      <c r="P30" s="859"/>
      <c r="Q30" s="852"/>
      <c r="R30" s="886"/>
      <c r="S30" s="859"/>
      <c r="T30" s="852"/>
      <c r="U30" s="886"/>
      <c r="V30" s="859"/>
      <c r="W30" s="852"/>
      <c r="X30" s="886"/>
      <c r="Y30" s="859"/>
      <c r="Z30" s="852"/>
      <c r="AA30" s="886"/>
      <c r="AB30" s="859"/>
      <c r="AC30" s="852"/>
    </row>
    <row r="31" spans="1:55" ht="15" customHeight="1">
      <c r="A31" s="2362"/>
      <c r="E31" s="827"/>
      <c r="I31" s="827"/>
      <c r="J31" s="827"/>
      <c r="Q31" s="827"/>
      <c r="R31" s="827"/>
      <c r="S31" s="827"/>
    </row>
    <row r="32" spans="1:55" ht="15" customHeight="1">
      <c r="A32" s="2362"/>
      <c r="E32" s="827"/>
      <c r="I32" s="827"/>
      <c r="J32" s="827"/>
    </row>
    <row r="33" spans="1:47" ht="15" customHeight="1">
      <c r="A33" s="2362"/>
      <c r="E33" s="2388" t="s">
        <v>2061</v>
      </c>
      <c r="F33" s="2389"/>
      <c r="G33" s="2390"/>
      <c r="H33" s="2397" t="s">
        <v>399</v>
      </c>
      <c r="I33" s="2398"/>
      <c r="J33" s="2398"/>
      <c r="K33" s="2399"/>
      <c r="L33" s="2383" t="s">
        <v>405</v>
      </c>
      <c r="M33" s="2400"/>
      <c r="N33" s="2400"/>
      <c r="O33" s="2400"/>
      <c r="P33" s="2400"/>
      <c r="Q33" s="2382"/>
      <c r="R33" s="2383" t="s">
        <v>412</v>
      </c>
      <c r="S33" s="2400"/>
      <c r="T33" s="2400"/>
      <c r="U33" s="2400"/>
      <c r="V33" s="2400"/>
      <c r="W33" s="2400"/>
      <c r="X33" s="2400"/>
      <c r="Y33" s="2382"/>
      <c r="Z33" s="2388" t="s">
        <v>1715</v>
      </c>
      <c r="AA33" s="2390"/>
    </row>
    <row r="34" spans="1:47" ht="15" customHeight="1">
      <c r="A34" s="2362"/>
      <c r="D34" s="834"/>
      <c r="E34" s="2391"/>
      <c r="F34" s="2392"/>
      <c r="G34" s="2393"/>
      <c r="H34" s="2401" t="s">
        <v>2062</v>
      </c>
      <c r="I34" s="2373"/>
      <c r="J34" s="2368" t="s">
        <v>1715</v>
      </c>
      <c r="K34" s="2369"/>
      <c r="L34" s="2372" t="s">
        <v>2063</v>
      </c>
      <c r="M34" s="2373"/>
      <c r="N34" s="2368" t="s">
        <v>2064</v>
      </c>
      <c r="O34" s="2373"/>
      <c r="P34" s="2368" t="s">
        <v>1715</v>
      </c>
      <c r="Q34" s="2369"/>
      <c r="R34" s="2402" t="s">
        <v>1534</v>
      </c>
      <c r="S34" s="2403"/>
      <c r="T34" s="2403"/>
      <c r="U34" s="2404"/>
      <c r="V34" s="2385" t="s">
        <v>2065</v>
      </c>
      <c r="W34" s="2405"/>
      <c r="X34" s="2405"/>
      <c r="Y34" s="2386"/>
      <c r="Z34" s="2391"/>
      <c r="AA34" s="2393"/>
    </row>
    <row r="35" spans="1:47" ht="15" customHeight="1">
      <c r="A35" s="2362"/>
      <c r="E35" s="2394"/>
      <c r="F35" s="2395"/>
      <c r="G35" s="2396"/>
      <c r="H35" s="2374"/>
      <c r="I35" s="2375"/>
      <c r="J35" s="2370"/>
      <c r="K35" s="2371"/>
      <c r="L35" s="2374"/>
      <c r="M35" s="2375"/>
      <c r="N35" s="2370"/>
      <c r="O35" s="2375"/>
      <c r="P35" s="2370"/>
      <c r="Q35" s="2371"/>
      <c r="R35" s="2406" t="s">
        <v>2066</v>
      </c>
      <c r="S35" s="2407"/>
      <c r="T35" s="2408" t="s">
        <v>1743</v>
      </c>
      <c r="U35" s="2407"/>
      <c r="V35" s="2408" t="s">
        <v>2066</v>
      </c>
      <c r="W35" s="2407"/>
      <c r="X35" s="2409" t="s">
        <v>1743</v>
      </c>
      <c r="Y35" s="2410"/>
      <c r="Z35" s="2394"/>
      <c r="AA35" s="2396"/>
      <c r="AF35" s="2384"/>
      <c r="AG35" s="2384"/>
      <c r="AH35" s="2384"/>
      <c r="AI35" s="2384"/>
      <c r="AJ35" s="2384"/>
      <c r="AK35" s="2384"/>
      <c r="AL35" s="2384"/>
      <c r="AM35" s="2384"/>
      <c r="AN35" s="2384"/>
      <c r="AO35" s="2384"/>
      <c r="AP35" s="2384"/>
      <c r="AQ35" s="2384"/>
      <c r="AR35" s="2384"/>
      <c r="AS35" s="2384"/>
      <c r="AT35" s="2384"/>
      <c r="AU35" s="2384"/>
    </row>
    <row r="36" spans="1:47" ht="15" customHeight="1">
      <c r="A36" s="2362"/>
      <c r="E36" s="899"/>
      <c r="F36" s="900" t="s">
        <v>2067</v>
      </c>
      <c r="G36" s="901"/>
      <c r="H36" s="2376" t="s">
        <v>2068</v>
      </c>
      <c r="I36" s="2377"/>
      <c r="J36" s="2378"/>
      <c r="K36" s="2379"/>
      <c r="L36" s="2376"/>
      <c r="M36" s="2380"/>
      <c r="N36" s="2378" t="s">
        <v>2068</v>
      </c>
      <c r="O36" s="2377"/>
      <c r="P36" s="2378"/>
      <c r="Q36" s="2379"/>
      <c r="R36" s="2376" t="s">
        <v>2068</v>
      </c>
      <c r="S36" s="2377"/>
      <c r="T36" s="2378"/>
      <c r="U36" s="2377"/>
      <c r="V36" s="2378" t="s">
        <v>2068</v>
      </c>
      <c r="W36" s="2377"/>
      <c r="X36" s="2381"/>
      <c r="Y36" s="2382"/>
      <c r="Z36" s="2383"/>
      <c r="AA36" s="2382"/>
      <c r="AF36" s="2384"/>
      <c r="AG36" s="2384"/>
      <c r="AH36" s="2384"/>
      <c r="AI36" s="2384"/>
      <c r="AJ36" s="2384"/>
      <c r="AK36" s="2384"/>
      <c r="AL36" s="2384"/>
      <c r="AM36" s="2384"/>
      <c r="AN36" s="2384"/>
      <c r="AO36" s="2384"/>
      <c r="AP36" s="2384"/>
      <c r="AQ36" s="2384"/>
      <c r="AR36" s="2384"/>
      <c r="AS36" s="2384"/>
      <c r="AT36" s="2384"/>
      <c r="AU36" s="2384"/>
    </row>
    <row r="37" spans="1:47" ht="15" customHeight="1">
      <c r="A37" s="2362"/>
      <c r="E37" s="907"/>
      <c r="F37" s="908" t="s">
        <v>2069</v>
      </c>
      <c r="G37" s="909"/>
      <c r="H37" s="2402" t="s">
        <v>2068</v>
      </c>
      <c r="I37" s="2404"/>
      <c r="J37" s="2412"/>
      <c r="K37" s="2413"/>
      <c r="L37" s="2402"/>
      <c r="M37" s="2403"/>
      <c r="N37" s="2412" t="s">
        <v>2068</v>
      </c>
      <c r="O37" s="2404"/>
      <c r="P37" s="2412"/>
      <c r="Q37" s="2413"/>
      <c r="R37" s="2402"/>
      <c r="S37" s="2404"/>
      <c r="T37" s="2412" t="s">
        <v>2068</v>
      </c>
      <c r="U37" s="2404"/>
      <c r="V37" s="2412" t="s">
        <v>2068</v>
      </c>
      <c r="W37" s="2404"/>
      <c r="X37" s="2385"/>
      <c r="Y37" s="2386"/>
      <c r="Z37" s="2411"/>
      <c r="AA37" s="2386"/>
      <c r="AF37" s="2384"/>
      <c r="AG37" s="2384"/>
      <c r="AH37" s="2384"/>
      <c r="AI37" s="2384"/>
      <c r="AJ37" s="2384"/>
      <c r="AK37" s="2384"/>
      <c r="AL37" s="2384"/>
      <c r="AM37" s="2384"/>
      <c r="AN37" s="2384"/>
      <c r="AO37" s="2384"/>
      <c r="AP37" s="2384"/>
      <c r="AQ37" s="2384"/>
      <c r="AR37" s="889"/>
      <c r="AS37" s="889"/>
      <c r="AT37" s="889"/>
      <c r="AU37" s="889"/>
    </row>
    <row r="38" spans="1:47" ht="15" customHeight="1">
      <c r="A38" s="2362"/>
      <c r="D38" s="834"/>
      <c r="E38" s="913"/>
      <c r="F38" s="908" t="s">
        <v>2070</v>
      </c>
      <c r="G38" s="914"/>
      <c r="H38" s="2402" t="s">
        <v>2068</v>
      </c>
      <c r="I38" s="2404"/>
      <c r="J38" s="2412"/>
      <c r="K38" s="2413"/>
      <c r="L38" s="2402" t="s">
        <v>2068</v>
      </c>
      <c r="M38" s="2404"/>
      <c r="N38" s="2412"/>
      <c r="O38" s="2404"/>
      <c r="P38" s="2412"/>
      <c r="Q38" s="2413"/>
      <c r="R38" s="2402"/>
      <c r="S38" s="2404"/>
      <c r="T38" s="2412" t="s">
        <v>2068</v>
      </c>
      <c r="U38" s="2404"/>
      <c r="V38" s="2412" t="s">
        <v>2068</v>
      </c>
      <c r="W38" s="2404"/>
      <c r="X38" s="2385"/>
      <c r="Y38" s="2386"/>
      <c r="Z38" s="2411"/>
      <c r="AA38" s="2386"/>
      <c r="AF38" s="915"/>
      <c r="AG38" s="915"/>
      <c r="AH38" s="915"/>
      <c r="AI38" s="2384"/>
      <c r="AJ38" s="2384"/>
      <c r="AK38" s="2384"/>
      <c r="AL38" s="2384"/>
      <c r="AM38" s="2384"/>
      <c r="AN38" s="2384"/>
      <c r="AO38" s="2384"/>
      <c r="AP38" s="2384"/>
      <c r="AQ38" s="2384"/>
      <c r="AR38" s="889"/>
      <c r="AS38" s="889"/>
      <c r="AT38" s="889"/>
      <c r="AU38" s="889"/>
    </row>
    <row r="39" spans="1:47" ht="15" customHeight="1">
      <c r="A39" s="2414"/>
      <c r="E39" s="916"/>
      <c r="F39" s="908" t="s">
        <v>2071</v>
      </c>
      <c r="G39" s="917"/>
      <c r="H39" s="2402" t="s">
        <v>2068</v>
      </c>
      <c r="I39" s="2404"/>
      <c r="J39" s="2412"/>
      <c r="K39" s="2413"/>
      <c r="L39" s="2402" t="s">
        <v>2068</v>
      </c>
      <c r="M39" s="2404"/>
      <c r="N39" s="2412"/>
      <c r="O39" s="2404"/>
      <c r="P39" s="2412"/>
      <c r="Q39" s="2413"/>
      <c r="R39" s="2402" t="s">
        <v>2068</v>
      </c>
      <c r="S39" s="2404"/>
      <c r="T39" s="2412"/>
      <c r="U39" s="2404"/>
      <c r="V39" s="2412" t="s">
        <v>2068</v>
      </c>
      <c r="W39" s="2404"/>
      <c r="X39" s="2385"/>
      <c r="Y39" s="2386"/>
      <c r="Z39" s="2411"/>
      <c r="AA39" s="2386"/>
      <c r="AF39" s="915"/>
      <c r="AG39" s="915"/>
      <c r="AH39" s="915"/>
      <c r="AI39" s="2384"/>
      <c r="AJ39" s="2384"/>
      <c r="AK39" s="2384"/>
      <c r="AL39" s="2384"/>
      <c r="AM39" s="2384"/>
      <c r="AN39" s="2384"/>
      <c r="AO39" s="2384"/>
      <c r="AP39" s="2384"/>
      <c r="AQ39" s="2384"/>
      <c r="AR39" s="889"/>
      <c r="AS39" s="889"/>
      <c r="AT39" s="889"/>
      <c r="AU39" s="889"/>
    </row>
    <row r="40" spans="1:47" ht="15" customHeight="1">
      <c r="A40" s="2414"/>
      <c r="E40" s="918"/>
      <c r="F40" s="908" t="s">
        <v>2072</v>
      </c>
      <c r="G40" s="919"/>
      <c r="H40" s="2402" t="s">
        <v>2068</v>
      </c>
      <c r="I40" s="2404"/>
      <c r="J40" s="2412"/>
      <c r="K40" s="2413"/>
      <c r="L40" s="2402"/>
      <c r="M40" s="2404"/>
      <c r="N40" s="2412"/>
      <c r="O40" s="2404"/>
      <c r="P40" s="2412" t="s">
        <v>2068</v>
      </c>
      <c r="Q40" s="2413"/>
      <c r="R40" s="2402" t="s">
        <v>2068</v>
      </c>
      <c r="S40" s="2404"/>
      <c r="T40" s="2412"/>
      <c r="U40" s="2404"/>
      <c r="V40" s="2412"/>
      <c r="W40" s="2404"/>
      <c r="X40" s="2385" t="s">
        <v>2068</v>
      </c>
      <c r="Y40" s="2386"/>
      <c r="Z40" s="2411"/>
      <c r="AA40" s="2386"/>
      <c r="AF40" s="915"/>
      <c r="AG40" s="915"/>
      <c r="AH40" s="915"/>
      <c r="AI40" s="2384"/>
      <c r="AJ40" s="2384"/>
      <c r="AK40" s="2384"/>
      <c r="AL40" s="2384"/>
      <c r="AM40" s="2384"/>
      <c r="AN40" s="2384"/>
      <c r="AO40" s="2384"/>
      <c r="AP40" s="2384"/>
      <c r="AQ40" s="2384"/>
      <c r="AR40" s="889"/>
      <c r="AS40" s="889"/>
      <c r="AT40" s="889"/>
      <c r="AU40" s="889"/>
    </row>
    <row r="41" spans="1:47" ht="15" customHeight="1">
      <c r="A41" s="2414"/>
      <c r="E41" s="920"/>
      <c r="F41" s="908" t="s">
        <v>2073</v>
      </c>
      <c r="G41" s="921"/>
      <c r="H41" s="2402" t="s">
        <v>2068</v>
      </c>
      <c r="I41" s="2404"/>
      <c r="J41" s="2412"/>
      <c r="K41" s="2413"/>
      <c r="L41" s="2402"/>
      <c r="M41" s="2404"/>
      <c r="N41" s="2412"/>
      <c r="O41" s="2404"/>
      <c r="P41" s="2412" t="s">
        <v>2068</v>
      </c>
      <c r="Q41" s="2413"/>
      <c r="R41" s="2402" t="s">
        <v>2068</v>
      </c>
      <c r="S41" s="2404"/>
      <c r="T41" s="2412"/>
      <c r="U41" s="2404"/>
      <c r="V41" s="2412" t="s">
        <v>2068</v>
      </c>
      <c r="W41" s="2404"/>
      <c r="X41" s="2385"/>
      <c r="Y41" s="2386"/>
      <c r="Z41" s="2411"/>
      <c r="AA41" s="2386"/>
      <c r="AF41" s="915"/>
      <c r="AG41" s="915"/>
      <c r="AH41" s="915"/>
      <c r="AI41" s="2384"/>
      <c r="AJ41" s="2384"/>
      <c r="AK41" s="2384"/>
      <c r="AL41" s="2384"/>
      <c r="AM41" s="2384"/>
      <c r="AN41" s="2384"/>
      <c r="AO41" s="2384"/>
      <c r="AP41" s="2384"/>
      <c r="AQ41" s="2384"/>
      <c r="AR41" s="889"/>
      <c r="AS41" s="889"/>
      <c r="AT41" s="889"/>
      <c r="AU41" s="889"/>
    </row>
    <row r="42" spans="1:47" ht="15" customHeight="1">
      <c r="A42" s="2414"/>
      <c r="E42" s="922"/>
      <c r="F42" s="908" t="s">
        <v>2074</v>
      </c>
      <c r="G42" s="923"/>
      <c r="H42" s="2402" t="s">
        <v>2068</v>
      </c>
      <c r="I42" s="2404"/>
      <c r="J42" s="2412"/>
      <c r="K42" s="2413"/>
      <c r="L42" s="2402"/>
      <c r="M42" s="2404"/>
      <c r="N42" s="2412"/>
      <c r="O42" s="2404"/>
      <c r="P42" s="2412" t="s">
        <v>2068</v>
      </c>
      <c r="Q42" s="2413"/>
      <c r="R42" s="2402"/>
      <c r="S42" s="2404"/>
      <c r="T42" s="2412" t="s">
        <v>2068</v>
      </c>
      <c r="U42" s="2404"/>
      <c r="V42" s="2412" t="s">
        <v>2068</v>
      </c>
      <c r="W42" s="2404"/>
      <c r="X42" s="2385"/>
      <c r="Y42" s="2386"/>
      <c r="Z42" s="2411"/>
      <c r="AA42" s="2386"/>
      <c r="AF42" s="915"/>
      <c r="AG42" s="915"/>
      <c r="AH42" s="915"/>
      <c r="AI42" s="2384"/>
      <c r="AJ42" s="2384"/>
      <c r="AK42" s="2384"/>
      <c r="AL42" s="2384"/>
      <c r="AM42" s="2384"/>
      <c r="AN42" s="2384"/>
      <c r="AO42" s="2384"/>
      <c r="AP42" s="2384"/>
      <c r="AQ42" s="2384"/>
      <c r="AR42" s="889"/>
      <c r="AS42" s="889"/>
      <c r="AT42" s="889"/>
      <c r="AU42" s="889"/>
    </row>
    <row r="43" spans="1:47" ht="15" customHeight="1">
      <c r="A43" s="2414"/>
      <c r="E43" s="924"/>
      <c r="F43" s="925" t="s">
        <v>2075</v>
      </c>
      <c r="G43" s="926"/>
      <c r="H43" s="2415" t="s">
        <v>2076</v>
      </c>
      <c r="I43" s="2416"/>
      <c r="J43" s="2416"/>
      <c r="K43" s="2416"/>
      <c r="L43" s="2416"/>
      <c r="M43" s="2416"/>
      <c r="N43" s="2416"/>
      <c r="O43" s="2416"/>
      <c r="P43" s="2416"/>
      <c r="Q43" s="2416"/>
      <c r="R43" s="2416"/>
      <c r="S43" s="2416"/>
      <c r="T43" s="2416"/>
      <c r="U43" s="2416"/>
      <c r="V43" s="2416"/>
      <c r="W43" s="2416"/>
      <c r="X43" s="2416"/>
      <c r="Y43" s="2417"/>
      <c r="Z43" s="2418"/>
      <c r="AA43" s="2419"/>
      <c r="AF43" s="915"/>
      <c r="AG43" s="915"/>
      <c r="AH43" s="915"/>
      <c r="AI43" s="2384"/>
      <c r="AJ43" s="2384"/>
      <c r="AK43" s="2384"/>
      <c r="AL43" s="2384"/>
      <c r="AM43" s="2384"/>
      <c r="AN43" s="2384"/>
      <c r="AO43" s="2384"/>
      <c r="AP43" s="2384"/>
      <c r="AQ43" s="2384"/>
      <c r="AR43" s="889"/>
      <c r="AS43" s="889"/>
      <c r="AT43" s="889"/>
      <c r="AU43" s="889"/>
    </row>
    <row r="44" spans="1:47" ht="15" customHeight="1">
      <c r="E44" s="827"/>
      <c r="J44" s="915"/>
      <c r="X44" s="827"/>
      <c r="Y44" s="827"/>
      <c r="AI44" s="915"/>
    </row>
    <row r="45" spans="1:47" ht="15" customHeight="1"/>
    <row r="46" spans="1:47" ht="13.5" customHeight="1">
      <c r="F46" s="915"/>
      <c r="G46" s="915"/>
      <c r="H46" s="915"/>
      <c r="I46" s="2384"/>
      <c r="J46" s="2384"/>
      <c r="K46" s="2384"/>
      <c r="L46" s="2384"/>
      <c r="M46" s="2384"/>
      <c r="N46" s="2384"/>
      <c r="O46" s="2384"/>
      <c r="P46" s="2384"/>
      <c r="Q46" s="2384"/>
      <c r="R46" s="889"/>
      <c r="S46" s="889"/>
      <c r="T46" s="889"/>
      <c r="U46" s="889"/>
      <c r="W46" s="889"/>
      <c r="X46" s="889"/>
      <c r="Y46" s="889"/>
      <c r="Z46" s="889"/>
      <c r="AA46" s="889"/>
      <c r="AB46" s="889"/>
      <c r="AC46" s="889"/>
      <c r="AD46" s="889"/>
    </row>
    <row r="47" spans="1:47" ht="13.5" customHeight="1">
      <c r="F47" s="915"/>
      <c r="G47" s="915"/>
      <c r="H47" s="915"/>
      <c r="I47" s="2384"/>
      <c r="J47" s="2384"/>
      <c r="K47" s="2384"/>
      <c r="L47" s="2384"/>
      <c r="M47" s="2384"/>
      <c r="N47" s="2384"/>
      <c r="O47" s="2384"/>
      <c r="P47" s="2384"/>
      <c r="Q47" s="2384"/>
      <c r="R47" s="889"/>
      <c r="S47" s="889"/>
      <c r="T47" s="889"/>
      <c r="U47" s="889"/>
      <c r="W47" s="889"/>
      <c r="X47" s="889"/>
      <c r="Y47" s="889"/>
      <c r="Z47" s="889"/>
      <c r="AA47" s="889"/>
      <c r="AB47" s="889"/>
      <c r="AC47" s="889"/>
      <c r="AD47" s="889"/>
    </row>
    <row r="48" spans="1:47" ht="13.5" customHeight="1">
      <c r="F48" s="915"/>
      <c r="G48" s="915"/>
      <c r="H48" s="915"/>
      <c r="I48" s="2384"/>
      <c r="J48" s="2384"/>
      <c r="K48" s="2384"/>
      <c r="L48" s="2384"/>
      <c r="M48" s="2384"/>
      <c r="N48" s="2384"/>
      <c r="O48" s="2384"/>
      <c r="P48" s="2384"/>
      <c r="Q48" s="2384"/>
      <c r="R48" s="889"/>
      <c r="S48" s="889"/>
      <c r="T48" s="889"/>
      <c r="U48" s="889"/>
    </row>
    <row r="49" spans="4:21" ht="13.5" customHeight="1">
      <c r="F49" s="915"/>
      <c r="G49" s="915"/>
      <c r="H49" s="915"/>
      <c r="I49" s="2384"/>
      <c r="J49" s="2384"/>
      <c r="K49" s="2384"/>
      <c r="L49" s="2384"/>
      <c r="M49" s="2384"/>
      <c r="N49" s="2384"/>
      <c r="O49" s="2384"/>
      <c r="P49" s="2384"/>
      <c r="Q49" s="2384"/>
      <c r="R49" s="889"/>
      <c r="S49" s="889"/>
      <c r="T49" s="889"/>
      <c r="U49" s="889"/>
    </row>
    <row r="50" spans="4:21" ht="13.5" customHeight="1">
      <c r="F50" s="915"/>
      <c r="G50" s="915"/>
      <c r="H50" s="915"/>
      <c r="I50" s="2384"/>
      <c r="J50" s="2384"/>
      <c r="K50" s="2384"/>
      <c r="L50" s="2384"/>
      <c r="M50" s="2384"/>
      <c r="N50" s="2384"/>
      <c r="O50" s="2384"/>
      <c r="P50" s="2384"/>
      <c r="Q50" s="2384"/>
      <c r="R50" s="889"/>
      <c r="S50" s="889"/>
      <c r="T50" s="889"/>
      <c r="U50" s="889"/>
    </row>
    <row r="51" spans="4:21" ht="13.5" customHeight="1">
      <c r="F51" s="915"/>
      <c r="G51" s="915"/>
      <c r="H51" s="915"/>
      <c r="I51" s="2384"/>
      <c r="J51" s="2384"/>
      <c r="K51" s="2384"/>
      <c r="L51" s="2384"/>
      <c r="M51" s="2384"/>
      <c r="N51" s="2384"/>
      <c r="O51" s="2384"/>
      <c r="P51" s="2384"/>
      <c r="Q51" s="2384"/>
      <c r="R51" s="889"/>
      <c r="S51" s="889"/>
      <c r="T51" s="889"/>
      <c r="U51" s="889"/>
    </row>
    <row r="52" spans="4:21" ht="13.5" customHeight="1">
      <c r="I52" s="915"/>
    </row>
    <row r="53" spans="4:21" ht="13.5" customHeight="1"/>
    <row r="54" spans="4:21" ht="13.5" customHeight="1">
      <c r="D54" s="930"/>
    </row>
    <row r="55" spans="4:21" ht="13.5" customHeight="1"/>
    <row r="56" spans="4:21" ht="13.5" customHeight="1"/>
    <row r="57" spans="4:21" ht="13.5" customHeight="1"/>
    <row r="58" spans="4:21" ht="13.5" customHeight="1"/>
    <row r="59" spans="4:21" ht="13.5" customHeight="1"/>
  </sheetData>
  <mergeCells count="143">
    <mergeCell ref="I51:K51"/>
    <mergeCell ref="L51:N51"/>
    <mergeCell ref="O51:Q51"/>
    <mergeCell ref="I49:K49"/>
    <mergeCell ref="L49:N49"/>
    <mergeCell ref="O49:Q49"/>
    <mergeCell ref="I50:K50"/>
    <mergeCell ref="L50:N50"/>
    <mergeCell ref="O50:Q50"/>
    <mergeCell ref="I46:K46"/>
    <mergeCell ref="L46:N46"/>
    <mergeCell ref="O46:Q46"/>
    <mergeCell ref="I47:K47"/>
    <mergeCell ref="L47:N47"/>
    <mergeCell ref="O47:Q47"/>
    <mergeCell ref="I48:K48"/>
    <mergeCell ref="L48:N48"/>
    <mergeCell ref="O48:Q48"/>
    <mergeCell ref="AL42:AN42"/>
    <mergeCell ref="AO42:AQ42"/>
    <mergeCell ref="H43:Y43"/>
    <mergeCell ref="Z43:AA43"/>
    <mergeCell ref="AI43:AK43"/>
    <mergeCell ref="AL43:AN43"/>
    <mergeCell ref="AO43:AQ43"/>
    <mergeCell ref="R42:S42"/>
    <mergeCell ref="T42:U42"/>
    <mergeCell ref="V42:W42"/>
    <mergeCell ref="H42:I42"/>
    <mergeCell ref="J42:K42"/>
    <mergeCell ref="L42:M42"/>
    <mergeCell ref="N42:O42"/>
    <mergeCell ref="P42:Q42"/>
    <mergeCell ref="X42:Y42"/>
    <mergeCell ref="Z42:AA42"/>
    <mergeCell ref="AI42:AK42"/>
    <mergeCell ref="AO40:AQ40"/>
    <mergeCell ref="H41:I41"/>
    <mergeCell ref="J41:K41"/>
    <mergeCell ref="L41:M41"/>
    <mergeCell ref="N41:O41"/>
    <mergeCell ref="P41:Q41"/>
    <mergeCell ref="R41:S41"/>
    <mergeCell ref="T41:U41"/>
    <mergeCell ref="V41:W41"/>
    <mergeCell ref="AL41:AN41"/>
    <mergeCell ref="AO41:AQ41"/>
    <mergeCell ref="X41:Y41"/>
    <mergeCell ref="Z41:AA41"/>
    <mergeCell ref="AI41:AK41"/>
    <mergeCell ref="T40:U40"/>
    <mergeCell ref="V40:W40"/>
    <mergeCell ref="X40:Y40"/>
    <mergeCell ref="Z40:AA40"/>
    <mergeCell ref="AI40:AK40"/>
    <mergeCell ref="AL40:AN40"/>
    <mergeCell ref="Z38:AA38"/>
    <mergeCell ref="AI38:AK38"/>
    <mergeCell ref="AL38:AN38"/>
    <mergeCell ref="AO38:AQ38"/>
    <mergeCell ref="A39:A43"/>
    <mergeCell ref="H39:I39"/>
    <mergeCell ref="J39:K39"/>
    <mergeCell ref="L39:M39"/>
    <mergeCell ref="N39:O39"/>
    <mergeCell ref="P39:Q39"/>
    <mergeCell ref="R39:S39"/>
    <mergeCell ref="T39:U39"/>
    <mergeCell ref="V39:W39"/>
    <mergeCell ref="X39:Y39"/>
    <mergeCell ref="Z39:AA39"/>
    <mergeCell ref="AI39:AK39"/>
    <mergeCell ref="AL39:AN39"/>
    <mergeCell ref="AO39:AQ39"/>
    <mergeCell ref="H40:I40"/>
    <mergeCell ref="J40:K40"/>
    <mergeCell ref="L40:M40"/>
    <mergeCell ref="N40:O40"/>
    <mergeCell ref="P40:Q40"/>
    <mergeCell ref="R40:S40"/>
    <mergeCell ref="H38:I38"/>
    <mergeCell ref="J38:K38"/>
    <mergeCell ref="L38:M38"/>
    <mergeCell ref="N38:O38"/>
    <mergeCell ref="P38:Q38"/>
    <mergeCell ref="R38:S38"/>
    <mergeCell ref="T38:U38"/>
    <mergeCell ref="V38:W38"/>
    <mergeCell ref="X38:Y38"/>
    <mergeCell ref="Z37:AA37"/>
    <mergeCell ref="AF35:AH37"/>
    <mergeCell ref="AI35:AQ35"/>
    <mergeCell ref="AR36:AS36"/>
    <mergeCell ref="AT36:AU36"/>
    <mergeCell ref="H37:I37"/>
    <mergeCell ref="J37:K37"/>
    <mergeCell ref="L37:M37"/>
    <mergeCell ref="N37:O37"/>
    <mergeCell ref="P37:Q37"/>
    <mergeCell ref="R37:S37"/>
    <mergeCell ref="T37:U37"/>
    <mergeCell ref="V37:W37"/>
    <mergeCell ref="AS21:AU21"/>
    <mergeCell ref="AV21:AX21"/>
    <mergeCell ref="AY21:BA21"/>
    <mergeCell ref="AU23:BA23"/>
    <mergeCell ref="E33:G35"/>
    <mergeCell ref="H33:K33"/>
    <mergeCell ref="L33:Q33"/>
    <mergeCell ref="R33:Y33"/>
    <mergeCell ref="Z33:AA35"/>
    <mergeCell ref="H34:I35"/>
    <mergeCell ref="R34:U34"/>
    <mergeCell ref="V34:Y34"/>
    <mergeCell ref="R35:S35"/>
    <mergeCell ref="T35:U35"/>
    <mergeCell ref="V35:W35"/>
    <mergeCell ref="X35:Y35"/>
    <mergeCell ref="AR35:AU35"/>
    <mergeCell ref="L2:T3"/>
    <mergeCell ref="A5:A38"/>
    <mergeCell ref="AG21:AI21"/>
    <mergeCell ref="AJ21:AL21"/>
    <mergeCell ref="AM21:AO21"/>
    <mergeCell ref="AP21:AR21"/>
    <mergeCell ref="J34:K35"/>
    <mergeCell ref="L34:M35"/>
    <mergeCell ref="N34:O35"/>
    <mergeCell ref="P34:Q35"/>
    <mergeCell ref="H36:I36"/>
    <mergeCell ref="J36:K36"/>
    <mergeCell ref="L36:M36"/>
    <mergeCell ref="N36:O36"/>
    <mergeCell ref="P36:Q36"/>
    <mergeCell ref="R36:S36"/>
    <mergeCell ref="T36:U36"/>
    <mergeCell ref="V36:W36"/>
    <mergeCell ref="X36:Y36"/>
    <mergeCell ref="Z36:AA36"/>
    <mergeCell ref="AI36:AK37"/>
    <mergeCell ref="AL36:AN37"/>
    <mergeCell ref="AO36:AQ37"/>
    <mergeCell ref="X37:Y37"/>
  </mergeCells>
  <phoneticPr fontId="4"/>
  <printOptions verticalCentered="1"/>
  <pageMargins left="0" right="0.70866141732283472" top="0.74803149606299213" bottom="0.74803149606299213" header="0.31496062992125984" footer="0.31496062992125984"/>
  <pageSetup paperSize="9" scale="75" orientation="landscape" r:id="rId1"/>
  <colBreaks count="1" manualBreakCount="1">
    <brk id="29" max="42"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F0"/>
  </sheetPr>
  <dimension ref="A1:BC60"/>
  <sheetViews>
    <sheetView view="pageBreakPreview" zoomScaleNormal="100" zoomScaleSheetLayoutView="100" workbookViewId="0">
      <selection activeCell="B111" sqref="B111"/>
    </sheetView>
  </sheetViews>
  <sheetFormatPr defaultColWidth="9" defaultRowHeight="13.5"/>
  <cols>
    <col min="1" max="1" width="3.125" style="785" customWidth="1"/>
    <col min="2" max="2" width="15.625" style="785" customWidth="1"/>
    <col min="3" max="29" width="5.625" style="785" customWidth="1"/>
    <col min="30" max="16384" width="9" style="785"/>
  </cols>
  <sheetData>
    <row r="1" spans="1:53" ht="15" customHeight="1" thickBot="1">
      <c r="A1" s="2362"/>
    </row>
    <row r="2" spans="1:53" ht="15" customHeight="1">
      <c r="A2" s="2362"/>
      <c r="L2" s="2366" t="s">
        <v>2077</v>
      </c>
      <c r="M2" s="2366"/>
      <c r="N2" s="2366"/>
      <c r="O2" s="2366"/>
      <c r="P2" s="2366"/>
      <c r="Q2" s="2366"/>
      <c r="R2" s="2366"/>
      <c r="S2" s="2366"/>
      <c r="T2" s="2366"/>
      <c r="U2" s="822"/>
      <c r="X2" s="823">
        <v>1</v>
      </c>
      <c r="Y2" s="824"/>
      <c r="Z2" s="825"/>
      <c r="AA2" s="826" t="s">
        <v>2031</v>
      </c>
      <c r="AB2" s="826"/>
    </row>
    <row r="3" spans="1:53" ht="15" customHeight="1">
      <c r="A3" s="2362"/>
      <c r="F3" s="827"/>
      <c r="J3" s="827"/>
      <c r="K3" s="827"/>
      <c r="L3" s="2366"/>
      <c r="M3" s="2366"/>
      <c r="N3" s="2366"/>
      <c r="O3" s="2366"/>
      <c r="P3" s="2366"/>
      <c r="Q3" s="2366"/>
      <c r="R3" s="2366"/>
      <c r="S3" s="2366"/>
      <c r="T3" s="2366"/>
      <c r="U3" s="822"/>
      <c r="X3" s="828"/>
      <c r="Y3" s="829" t="s">
        <v>195</v>
      </c>
      <c r="Z3" s="830"/>
      <c r="AA3" s="826" t="s">
        <v>2032</v>
      </c>
      <c r="AB3" s="826"/>
    </row>
    <row r="4" spans="1:53" ht="15" customHeight="1" thickBot="1">
      <c r="A4" s="2362"/>
      <c r="F4" s="827"/>
      <c r="J4" s="827"/>
      <c r="K4" s="827"/>
      <c r="X4" s="831"/>
      <c r="Y4" s="832"/>
      <c r="Z4" s="833">
        <v>201</v>
      </c>
      <c r="AA4" s="826" t="s">
        <v>2033</v>
      </c>
      <c r="AB4" s="826"/>
      <c r="AG4" s="827"/>
      <c r="AK4" s="827"/>
      <c r="AL4" s="827"/>
    </row>
    <row r="5" spans="1:53" ht="15" customHeight="1">
      <c r="A5" s="2362"/>
      <c r="F5" s="827"/>
      <c r="J5" s="827"/>
      <c r="K5" s="827"/>
      <c r="X5" s="826"/>
      <c r="Y5" s="826"/>
      <c r="Z5" s="826"/>
      <c r="AA5" s="826"/>
      <c r="AB5" s="826"/>
      <c r="AG5" s="827"/>
      <c r="AK5" s="827"/>
      <c r="AL5" s="827"/>
    </row>
    <row r="6" spans="1:53" ht="15" customHeight="1">
      <c r="A6" s="2362"/>
      <c r="C6" s="834"/>
      <c r="F6" s="827"/>
      <c r="J6" s="827"/>
      <c r="K6" s="827"/>
      <c r="AG6" s="827"/>
      <c r="AK6" s="827"/>
      <c r="AL6" s="827"/>
    </row>
    <row r="7" spans="1:53" ht="15" customHeight="1" thickBot="1">
      <c r="A7" s="2362"/>
      <c r="F7" s="827"/>
      <c r="J7" s="827"/>
      <c r="K7" s="827"/>
      <c r="R7" s="827"/>
      <c r="S7" s="827"/>
      <c r="T7" s="827"/>
      <c r="AG7" s="827"/>
      <c r="AK7" s="827"/>
      <c r="AL7" s="827"/>
      <c r="AS7" s="827"/>
      <c r="AT7" s="827"/>
      <c r="AU7" s="827"/>
    </row>
    <row r="8" spans="1:53" ht="15" customHeight="1">
      <c r="A8" s="2362"/>
      <c r="F8" s="829"/>
      <c r="G8" s="829"/>
      <c r="H8" s="835"/>
      <c r="I8" s="789"/>
      <c r="J8" s="802"/>
      <c r="K8" s="802"/>
      <c r="L8" s="802">
        <v>43</v>
      </c>
      <c r="M8" s="802"/>
      <c r="N8" s="803"/>
      <c r="O8" s="789">
        <v>44</v>
      </c>
      <c r="P8" s="802"/>
      <c r="Q8" s="803"/>
      <c r="R8" s="789">
        <v>45</v>
      </c>
      <c r="S8" s="802"/>
      <c r="T8" s="803"/>
      <c r="U8" s="789">
        <v>46</v>
      </c>
      <c r="V8" s="802"/>
      <c r="W8" s="802"/>
      <c r="X8" s="802"/>
      <c r="Y8" s="843"/>
      <c r="Z8" s="829"/>
      <c r="AA8" s="829"/>
      <c r="AB8" s="829"/>
      <c r="AC8" s="829"/>
      <c r="AG8" s="827"/>
      <c r="AK8" s="827"/>
      <c r="AL8" s="827"/>
    </row>
    <row r="9" spans="1:53" ht="15" customHeight="1">
      <c r="A9" s="2362"/>
      <c r="F9" s="829"/>
      <c r="G9" s="829"/>
      <c r="H9" s="835"/>
      <c r="I9" s="804"/>
      <c r="J9" s="795"/>
      <c r="K9" s="795"/>
      <c r="L9" s="795"/>
      <c r="M9" s="795" t="s">
        <v>2034</v>
      </c>
      <c r="N9" s="801"/>
      <c r="O9" s="804"/>
      <c r="P9" s="795" t="s">
        <v>188</v>
      </c>
      <c r="Q9" s="801"/>
      <c r="R9" s="804"/>
      <c r="S9" s="795" t="s">
        <v>2035</v>
      </c>
      <c r="T9" s="801"/>
      <c r="U9" s="804"/>
      <c r="V9" s="795" t="s">
        <v>2036</v>
      </c>
      <c r="W9" s="795"/>
      <c r="X9" s="795"/>
      <c r="Y9" s="843"/>
      <c r="Z9" s="829"/>
      <c r="AA9" s="829"/>
      <c r="AB9" s="829"/>
      <c r="AC9" s="829"/>
      <c r="AG9" s="827"/>
      <c r="AK9" s="827"/>
      <c r="AL9" s="827"/>
    </row>
    <row r="10" spans="1:53" ht="15" customHeight="1" thickBot="1">
      <c r="A10" s="2362"/>
      <c r="C10" s="832" t="s">
        <v>2037</v>
      </c>
      <c r="D10" s="851"/>
      <c r="E10" s="834"/>
      <c r="F10" s="829"/>
      <c r="G10" s="829"/>
      <c r="H10" s="852"/>
      <c r="I10" s="807"/>
      <c r="J10" s="808"/>
      <c r="K10" s="808"/>
      <c r="L10" s="808" t="s">
        <v>571</v>
      </c>
      <c r="M10" s="808"/>
      <c r="N10" s="806">
        <v>701</v>
      </c>
      <c r="O10" s="807" t="s">
        <v>570</v>
      </c>
      <c r="P10" s="808"/>
      <c r="Q10" s="806">
        <v>702</v>
      </c>
      <c r="R10" s="807" t="s">
        <v>570</v>
      </c>
      <c r="S10" s="808"/>
      <c r="T10" s="806">
        <v>703</v>
      </c>
      <c r="U10" s="807" t="s">
        <v>569</v>
      </c>
      <c r="V10" s="808"/>
      <c r="W10" s="808">
        <v>704</v>
      </c>
      <c r="X10" s="808"/>
      <c r="Y10" s="843"/>
      <c r="Z10" s="829"/>
      <c r="AA10" s="829"/>
      <c r="AB10" s="829"/>
      <c r="AC10" s="829"/>
      <c r="AF10" s="834"/>
    </row>
    <row r="11" spans="1:53" ht="15" customHeight="1">
      <c r="A11" s="2362"/>
      <c r="F11" s="829"/>
      <c r="G11" s="835"/>
      <c r="H11" s="789"/>
      <c r="I11" s="802">
        <v>38</v>
      </c>
      <c r="J11" s="802"/>
      <c r="K11" s="803"/>
      <c r="L11" s="789">
        <v>39</v>
      </c>
      <c r="M11" s="802"/>
      <c r="N11" s="803"/>
      <c r="O11" s="789">
        <v>40</v>
      </c>
      <c r="P11" s="802"/>
      <c r="Q11" s="803"/>
      <c r="R11" s="789">
        <v>41</v>
      </c>
      <c r="S11" s="802"/>
      <c r="T11" s="803"/>
      <c r="U11" s="789">
        <v>42</v>
      </c>
      <c r="V11" s="802"/>
      <c r="W11" s="802"/>
      <c r="X11" s="802"/>
      <c r="Y11" s="843"/>
      <c r="Z11" s="829"/>
      <c r="AA11" s="829"/>
      <c r="AB11" s="829"/>
      <c r="AC11" s="829"/>
      <c r="AG11" s="827"/>
      <c r="AH11" s="827"/>
      <c r="AI11" s="827"/>
      <c r="AJ11" s="827"/>
      <c r="AK11" s="827"/>
      <c r="AL11" s="827"/>
      <c r="AM11" s="827"/>
      <c r="AN11" s="827"/>
      <c r="AO11" s="827"/>
      <c r="AP11" s="827"/>
      <c r="AQ11" s="827"/>
      <c r="AR11" s="827"/>
      <c r="AS11" s="827"/>
      <c r="AT11" s="827"/>
      <c r="AU11" s="827"/>
      <c r="AV11" s="827"/>
      <c r="AW11" s="827"/>
      <c r="AX11" s="827"/>
      <c r="AY11" s="827"/>
      <c r="AZ11" s="827"/>
      <c r="BA11" s="827"/>
    </row>
    <row r="12" spans="1:53" ht="15" customHeight="1">
      <c r="A12" s="2362"/>
      <c r="F12" s="829"/>
      <c r="G12" s="835"/>
      <c r="H12" s="804"/>
      <c r="I12" s="795"/>
      <c r="J12" s="795" t="s">
        <v>2038</v>
      </c>
      <c r="K12" s="801"/>
      <c r="L12" s="804"/>
      <c r="M12" s="795" t="s">
        <v>2039</v>
      </c>
      <c r="N12" s="801"/>
      <c r="O12" s="804"/>
      <c r="P12" s="795" t="s">
        <v>188</v>
      </c>
      <c r="Q12" s="801"/>
      <c r="R12" s="804"/>
      <c r="S12" s="795" t="s">
        <v>2035</v>
      </c>
      <c r="T12" s="801"/>
      <c r="U12" s="804"/>
      <c r="V12" s="795" t="s">
        <v>2040</v>
      </c>
      <c r="W12" s="795"/>
      <c r="X12" s="795"/>
      <c r="Y12" s="843"/>
      <c r="Z12" s="829"/>
      <c r="AA12" s="829"/>
      <c r="AB12" s="829"/>
      <c r="AC12" s="829"/>
    </row>
    <row r="13" spans="1:53" ht="15" customHeight="1" thickBot="1">
      <c r="A13" s="2362"/>
      <c r="C13" s="832" t="s">
        <v>2041</v>
      </c>
      <c r="D13" s="851"/>
      <c r="F13" s="859"/>
      <c r="G13" s="852"/>
      <c r="H13" s="807"/>
      <c r="I13" s="808" t="s">
        <v>568</v>
      </c>
      <c r="J13" s="808"/>
      <c r="K13" s="806">
        <v>601</v>
      </c>
      <c r="L13" s="807" t="s">
        <v>567</v>
      </c>
      <c r="M13" s="808"/>
      <c r="N13" s="806">
        <v>602</v>
      </c>
      <c r="O13" s="807" t="s">
        <v>567</v>
      </c>
      <c r="P13" s="808"/>
      <c r="Q13" s="806">
        <v>603</v>
      </c>
      <c r="R13" s="807" t="s">
        <v>567</v>
      </c>
      <c r="S13" s="808"/>
      <c r="T13" s="806">
        <v>604</v>
      </c>
      <c r="U13" s="807" t="s">
        <v>569</v>
      </c>
      <c r="V13" s="808"/>
      <c r="W13" s="808">
        <v>605</v>
      </c>
      <c r="X13" s="808"/>
      <c r="Y13" s="886"/>
      <c r="Z13" s="859"/>
      <c r="AA13" s="829"/>
      <c r="AB13" s="829"/>
      <c r="AC13" s="829"/>
    </row>
    <row r="14" spans="1:53" ht="15" customHeight="1">
      <c r="A14" s="2362"/>
      <c r="E14" s="834"/>
      <c r="F14" s="789">
        <v>31</v>
      </c>
      <c r="G14" s="802"/>
      <c r="H14" s="803"/>
      <c r="I14" s="789">
        <v>32</v>
      </c>
      <c r="J14" s="802"/>
      <c r="K14" s="803"/>
      <c r="L14" s="789">
        <v>33</v>
      </c>
      <c r="M14" s="802"/>
      <c r="N14" s="803"/>
      <c r="O14" s="789">
        <v>34</v>
      </c>
      <c r="P14" s="802"/>
      <c r="Q14" s="803"/>
      <c r="R14" s="789">
        <v>35</v>
      </c>
      <c r="S14" s="802"/>
      <c r="T14" s="803"/>
      <c r="U14" s="789">
        <v>36</v>
      </c>
      <c r="V14" s="802"/>
      <c r="W14" s="803"/>
      <c r="X14" s="789">
        <v>37</v>
      </c>
      <c r="Y14" s="802"/>
      <c r="Z14" s="803"/>
      <c r="AA14" s="843"/>
      <c r="AB14" s="829"/>
      <c r="AC14" s="829"/>
      <c r="AD14" s="827"/>
      <c r="AF14" s="834"/>
      <c r="AG14" s="827"/>
      <c r="AH14" s="827"/>
      <c r="AI14" s="827"/>
      <c r="AJ14" s="827"/>
      <c r="AK14" s="827"/>
      <c r="AL14" s="827"/>
      <c r="AM14" s="827"/>
      <c r="AN14" s="827"/>
      <c r="AO14" s="827"/>
      <c r="AP14" s="827"/>
      <c r="AQ14" s="827"/>
      <c r="AR14" s="827"/>
      <c r="AS14" s="827"/>
      <c r="AT14" s="827"/>
      <c r="AU14" s="827"/>
      <c r="AV14" s="827"/>
      <c r="AW14" s="827"/>
      <c r="AX14" s="827"/>
      <c r="AY14" s="827"/>
      <c r="AZ14" s="827"/>
      <c r="BA14" s="827"/>
    </row>
    <row r="15" spans="1:53" ht="15" customHeight="1">
      <c r="A15" s="2362"/>
      <c r="C15" s="834"/>
      <c r="F15" s="804"/>
      <c r="G15" s="795" t="s">
        <v>195</v>
      </c>
      <c r="H15" s="801"/>
      <c r="I15" s="804"/>
      <c r="J15" s="795" t="s">
        <v>2043</v>
      </c>
      <c r="K15" s="801"/>
      <c r="L15" s="804"/>
      <c r="M15" s="795" t="s">
        <v>2039</v>
      </c>
      <c r="N15" s="801"/>
      <c r="O15" s="804"/>
      <c r="P15" s="795" t="s">
        <v>188</v>
      </c>
      <c r="Q15" s="801"/>
      <c r="R15" s="804"/>
      <c r="S15" s="795" t="s">
        <v>2035</v>
      </c>
      <c r="T15" s="801"/>
      <c r="U15" s="804"/>
      <c r="V15" s="795" t="s">
        <v>2044</v>
      </c>
      <c r="W15" s="801"/>
      <c r="X15" s="804"/>
      <c r="Y15" s="795" t="s">
        <v>2045</v>
      </c>
      <c r="Z15" s="801"/>
      <c r="AA15" s="843"/>
      <c r="AB15" s="829"/>
      <c r="AC15" s="829"/>
    </row>
    <row r="16" spans="1:53" ht="15" customHeight="1" thickBot="1">
      <c r="A16" s="2362"/>
      <c r="C16" s="832" t="s">
        <v>2046</v>
      </c>
      <c r="D16" s="851"/>
      <c r="F16" s="807" t="s">
        <v>567</v>
      </c>
      <c r="G16" s="808"/>
      <c r="H16" s="806">
        <v>501</v>
      </c>
      <c r="I16" s="807" t="s">
        <v>567</v>
      </c>
      <c r="J16" s="808"/>
      <c r="K16" s="806">
        <v>502</v>
      </c>
      <c r="L16" s="807" t="s">
        <v>567</v>
      </c>
      <c r="M16" s="808"/>
      <c r="N16" s="806">
        <v>503</v>
      </c>
      <c r="O16" s="807" t="s">
        <v>567</v>
      </c>
      <c r="P16" s="808"/>
      <c r="Q16" s="806">
        <v>504</v>
      </c>
      <c r="R16" s="807" t="s">
        <v>567</v>
      </c>
      <c r="S16" s="808"/>
      <c r="T16" s="806">
        <v>505</v>
      </c>
      <c r="U16" s="807" t="s">
        <v>567</v>
      </c>
      <c r="V16" s="808"/>
      <c r="W16" s="806">
        <v>506</v>
      </c>
      <c r="X16" s="807" t="s">
        <v>567</v>
      </c>
      <c r="Y16" s="808"/>
      <c r="Z16" s="806">
        <v>507</v>
      </c>
      <c r="AA16" s="886"/>
      <c r="AB16" s="859"/>
      <c r="AC16" s="859"/>
    </row>
    <row r="17" spans="1:55" ht="15" customHeight="1">
      <c r="A17" s="2362"/>
      <c r="F17" s="789">
        <v>23</v>
      </c>
      <c r="G17" s="802"/>
      <c r="H17" s="803"/>
      <c r="I17" s="789">
        <v>24</v>
      </c>
      <c r="J17" s="802"/>
      <c r="K17" s="803"/>
      <c r="L17" s="789">
        <v>25</v>
      </c>
      <c r="M17" s="802"/>
      <c r="N17" s="803"/>
      <c r="O17" s="789">
        <v>26</v>
      </c>
      <c r="P17" s="802"/>
      <c r="Q17" s="803"/>
      <c r="R17" s="789">
        <v>27</v>
      </c>
      <c r="S17" s="802"/>
      <c r="T17" s="803"/>
      <c r="U17" s="789">
        <v>28</v>
      </c>
      <c r="V17" s="802"/>
      <c r="W17" s="803"/>
      <c r="X17" s="789">
        <v>29</v>
      </c>
      <c r="Y17" s="802"/>
      <c r="Z17" s="803"/>
      <c r="AA17" s="789">
        <v>30</v>
      </c>
      <c r="AB17" s="802"/>
      <c r="AC17" s="803"/>
      <c r="AG17" s="827"/>
      <c r="AH17" s="827"/>
      <c r="AI17" s="827"/>
      <c r="AJ17" s="827"/>
      <c r="AK17" s="827"/>
      <c r="AL17" s="827"/>
      <c r="AM17" s="827"/>
      <c r="AN17" s="827"/>
      <c r="AO17" s="827"/>
      <c r="AP17" s="827"/>
      <c r="AQ17" s="827"/>
      <c r="AR17" s="827"/>
      <c r="AS17" s="827"/>
      <c r="AT17" s="827"/>
      <c r="AU17" s="827"/>
      <c r="AV17" s="827"/>
      <c r="AW17" s="827"/>
      <c r="AX17" s="827"/>
      <c r="AY17" s="827"/>
      <c r="AZ17" s="827"/>
      <c r="BA17" s="827"/>
    </row>
    <row r="18" spans="1:55" ht="15" customHeight="1">
      <c r="A18" s="2362"/>
      <c r="F18" s="804"/>
      <c r="G18" s="795" t="s">
        <v>195</v>
      </c>
      <c r="H18" s="801"/>
      <c r="I18" s="804"/>
      <c r="J18" s="795" t="s">
        <v>2043</v>
      </c>
      <c r="K18" s="801"/>
      <c r="L18" s="804"/>
      <c r="M18" s="795" t="s">
        <v>2039</v>
      </c>
      <c r="N18" s="801"/>
      <c r="O18" s="804"/>
      <c r="P18" s="795" t="s">
        <v>188</v>
      </c>
      <c r="Q18" s="801"/>
      <c r="R18" s="804"/>
      <c r="S18" s="795" t="s">
        <v>2035</v>
      </c>
      <c r="T18" s="801"/>
      <c r="U18" s="804"/>
      <c r="V18" s="795" t="s">
        <v>2044</v>
      </c>
      <c r="W18" s="801"/>
      <c r="X18" s="804"/>
      <c r="Y18" s="795" t="s">
        <v>2045</v>
      </c>
      <c r="Z18" s="801"/>
      <c r="AA18" s="804"/>
      <c r="AB18" s="795" t="s">
        <v>2047</v>
      </c>
      <c r="AC18" s="801"/>
    </row>
    <row r="19" spans="1:55" ht="15" customHeight="1" thickBot="1">
      <c r="A19" s="2362"/>
      <c r="C19" s="832" t="s">
        <v>2048</v>
      </c>
      <c r="D19" s="851"/>
      <c r="F19" s="807" t="s">
        <v>567</v>
      </c>
      <c r="G19" s="808"/>
      <c r="H19" s="806">
        <v>401</v>
      </c>
      <c r="I19" s="807" t="s">
        <v>567</v>
      </c>
      <c r="J19" s="808"/>
      <c r="K19" s="806">
        <v>402</v>
      </c>
      <c r="L19" s="807" t="s">
        <v>567</v>
      </c>
      <c r="M19" s="808"/>
      <c r="N19" s="806">
        <v>403</v>
      </c>
      <c r="O19" s="807" t="s">
        <v>567</v>
      </c>
      <c r="P19" s="808"/>
      <c r="Q19" s="806">
        <v>404</v>
      </c>
      <c r="R19" s="807" t="s">
        <v>567</v>
      </c>
      <c r="S19" s="808"/>
      <c r="T19" s="806">
        <v>405</v>
      </c>
      <c r="U19" s="807" t="s">
        <v>567</v>
      </c>
      <c r="V19" s="808"/>
      <c r="W19" s="806">
        <v>406</v>
      </c>
      <c r="X19" s="807" t="s">
        <v>567</v>
      </c>
      <c r="Y19" s="808"/>
      <c r="Z19" s="806">
        <v>407</v>
      </c>
      <c r="AA19" s="807" t="s">
        <v>567</v>
      </c>
      <c r="AB19" s="808"/>
      <c r="AC19" s="806">
        <v>408</v>
      </c>
    </row>
    <row r="20" spans="1:55" ht="15" customHeight="1">
      <c r="A20" s="2362"/>
      <c r="F20" s="789">
        <v>15</v>
      </c>
      <c r="G20" s="802"/>
      <c r="H20" s="803"/>
      <c r="I20" s="789">
        <v>16</v>
      </c>
      <c r="J20" s="802"/>
      <c r="K20" s="803"/>
      <c r="L20" s="789">
        <v>17</v>
      </c>
      <c r="M20" s="802"/>
      <c r="N20" s="803"/>
      <c r="O20" s="789">
        <v>18</v>
      </c>
      <c r="P20" s="802"/>
      <c r="Q20" s="803"/>
      <c r="R20" s="789">
        <v>19</v>
      </c>
      <c r="S20" s="802"/>
      <c r="T20" s="803"/>
      <c r="U20" s="789">
        <v>20</v>
      </c>
      <c r="V20" s="802"/>
      <c r="W20" s="803"/>
      <c r="X20" s="789">
        <v>21</v>
      </c>
      <c r="Y20" s="802"/>
      <c r="Z20" s="803"/>
      <c r="AA20" s="789">
        <v>22</v>
      </c>
      <c r="AB20" s="802"/>
      <c r="AC20" s="803"/>
      <c r="AG20" s="827"/>
      <c r="AH20" s="827"/>
      <c r="AI20" s="827"/>
      <c r="AJ20" s="827"/>
      <c r="AK20" s="827"/>
      <c r="AL20" s="827"/>
      <c r="AM20" s="827"/>
      <c r="AN20" s="827"/>
      <c r="AO20" s="827"/>
      <c r="AP20" s="827"/>
      <c r="AQ20" s="827"/>
      <c r="AR20" s="827"/>
      <c r="AS20" s="827"/>
      <c r="AT20" s="827"/>
      <c r="AU20" s="827"/>
      <c r="AV20" s="827"/>
      <c r="AW20" s="827"/>
      <c r="AX20" s="827"/>
      <c r="AY20" s="827"/>
      <c r="AZ20" s="827"/>
      <c r="BA20" s="827"/>
    </row>
    <row r="21" spans="1:55" ht="15" customHeight="1">
      <c r="A21" s="2362"/>
      <c r="F21" s="804"/>
      <c r="G21" s="795" t="s">
        <v>195</v>
      </c>
      <c r="H21" s="801"/>
      <c r="I21" s="804"/>
      <c r="J21" s="795" t="s">
        <v>2043</v>
      </c>
      <c r="K21" s="801"/>
      <c r="L21" s="804"/>
      <c r="M21" s="795" t="s">
        <v>2039</v>
      </c>
      <c r="N21" s="801"/>
      <c r="O21" s="804"/>
      <c r="P21" s="795" t="s">
        <v>188</v>
      </c>
      <c r="Q21" s="801"/>
      <c r="R21" s="804"/>
      <c r="S21" s="795" t="s">
        <v>2035</v>
      </c>
      <c r="T21" s="801"/>
      <c r="U21" s="804"/>
      <c r="V21" s="795" t="s">
        <v>2044</v>
      </c>
      <c r="W21" s="801"/>
      <c r="X21" s="804"/>
      <c r="Y21" s="795" t="s">
        <v>2045</v>
      </c>
      <c r="Z21" s="801"/>
      <c r="AA21" s="804"/>
      <c r="AB21" s="795" t="s">
        <v>2047</v>
      </c>
      <c r="AC21" s="801"/>
    </row>
    <row r="22" spans="1:55" ht="15" customHeight="1" thickBot="1">
      <c r="A22" s="2362"/>
      <c r="C22" s="832" t="s">
        <v>2049</v>
      </c>
      <c r="D22" s="851"/>
      <c r="F22" s="807" t="s">
        <v>566</v>
      </c>
      <c r="G22" s="808"/>
      <c r="H22" s="806">
        <v>301</v>
      </c>
      <c r="I22" s="807" t="s">
        <v>566</v>
      </c>
      <c r="J22" s="808"/>
      <c r="K22" s="806">
        <v>302</v>
      </c>
      <c r="L22" s="807" t="s">
        <v>566</v>
      </c>
      <c r="M22" s="808"/>
      <c r="N22" s="806">
        <v>303</v>
      </c>
      <c r="O22" s="807" t="s">
        <v>566</v>
      </c>
      <c r="P22" s="808"/>
      <c r="Q22" s="806">
        <v>304</v>
      </c>
      <c r="R22" s="807" t="s">
        <v>566</v>
      </c>
      <c r="S22" s="808"/>
      <c r="T22" s="806">
        <v>305</v>
      </c>
      <c r="U22" s="807" t="s">
        <v>566</v>
      </c>
      <c r="V22" s="808"/>
      <c r="W22" s="806">
        <v>306</v>
      </c>
      <c r="X22" s="807" t="s">
        <v>566</v>
      </c>
      <c r="Y22" s="808"/>
      <c r="Z22" s="806">
        <v>307</v>
      </c>
      <c r="AA22" s="807" t="s">
        <v>566</v>
      </c>
      <c r="AB22" s="808"/>
      <c r="AC22" s="806">
        <v>308</v>
      </c>
      <c r="AG22" s="2367"/>
      <c r="AH22" s="2367"/>
      <c r="AI22" s="2367"/>
      <c r="AJ22" s="2367"/>
      <c r="AK22" s="2367"/>
      <c r="AL22" s="2367"/>
      <c r="AM22" s="2367"/>
      <c r="AN22" s="2367"/>
      <c r="AO22" s="2367"/>
      <c r="AP22" s="2367"/>
      <c r="AQ22" s="2367"/>
      <c r="AR22" s="2367"/>
      <c r="AS22" s="2367"/>
      <c r="AT22" s="2367"/>
      <c r="AU22" s="2367"/>
      <c r="AV22" s="2367"/>
      <c r="AW22" s="2367"/>
      <c r="AX22" s="2367"/>
      <c r="AY22" s="2367"/>
      <c r="AZ22" s="2367"/>
      <c r="BA22" s="2367"/>
    </row>
    <row r="23" spans="1:55" ht="15" customHeight="1">
      <c r="A23" s="2362"/>
      <c r="F23" s="789">
        <v>7</v>
      </c>
      <c r="G23" s="802"/>
      <c r="H23" s="803"/>
      <c r="I23" s="789">
        <v>8</v>
      </c>
      <c r="J23" s="802"/>
      <c r="K23" s="803"/>
      <c r="L23" s="789">
        <v>9</v>
      </c>
      <c r="M23" s="802"/>
      <c r="N23" s="803"/>
      <c r="O23" s="789">
        <v>10</v>
      </c>
      <c r="P23" s="802"/>
      <c r="Q23" s="803"/>
      <c r="R23" s="789">
        <v>11</v>
      </c>
      <c r="S23" s="802"/>
      <c r="T23" s="803"/>
      <c r="U23" s="789">
        <v>12</v>
      </c>
      <c r="V23" s="802"/>
      <c r="W23" s="803"/>
      <c r="X23" s="789">
        <v>13</v>
      </c>
      <c r="Y23" s="802"/>
      <c r="Z23" s="803"/>
      <c r="AA23" s="789">
        <v>14</v>
      </c>
      <c r="AB23" s="802"/>
      <c r="AC23" s="803"/>
      <c r="AG23" s="889"/>
      <c r="AH23" s="889"/>
      <c r="AI23" s="889"/>
      <c r="AJ23" s="889"/>
      <c r="AK23" s="889"/>
      <c r="AL23" s="889"/>
      <c r="AM23" s="889"/>
      <c r="AN23" s="889"/>
      <c r="AO23" s="889"/>
      <c r="AP23" s="889"/>
      <c r="AQ23" s="889"/>
      <c r="AR23" s="889"/>
      <c r="AS23" s="889"/>
      <c r="AT23" s="889"/>
      <c r="AU23" s="827"/>
      <c r="AV23" s="827"/>
      <c r="AW23" s="827"/>
      <c r="AX23" s="827"/>
      <c r="AY23" s="827"/>
      <c r="AZ23" s="827"/>
      <c r="BA23" s="827"/>
      <c r="BB23" s="889"/>
      <c r="BC23" s="889"/>
    </row>
    <row r="24" spans="1:55" ht="15" customHeight="1">
      <c r="A24" s="2362"/>
      <c r="B24" s="889"/>
      <c r="F24" s="804"/>
      <c r="G24" s="795" t="s">
        <v>195</v>
      </c>
      <c r="H24" s="801"/>
      <c r="I24" s="804"/>
      <c r="J24" s="795" t="s">
        <v>2043</v>
      </c>
      <c r="K24" s="801"/>
      <c r="L24" s="804"/>
      <c r="M24" s="795" t="s">
        <v>2039</v>
      </c>
      <c r="N24" s="801"/>
      <c r="O24" s="804"/>
      <c r="P24" s="795" t="s">
        <v>188</v>
      </c>
      <c r="Q24" s="801"/>
      <c r="R24" s="804"/>
      <c r="S24" s="795" t="s">
        <v>2035</v>
      </c>
      <c r="T24" s="801"/>
      <c r="U24" s="804"/>
      <c r="V24" s="795" t="s">
        <v>2044</v>
      </c>
      <c r="W24" s="801"/>
      <c r="X24" s="804"/>
      <c r="Y24" s="795" t="s">
        <v>2045</v>
      </c>
      <c r="Z24" s="801"/>
      <c r="AA24" s="804"/>
      <c r="AB24" s="795" t="s">
        <v>2047</v>
      </c>
      <c r="AC24" s="801"/>
      <c r="AD24" s="889"/>
      <c r="AG24" s="890"/>
      <c r="AH24" s="889"/>
      <c r="AI24" s="889"/>
      <c r="AJ24" s="889"/>
      <c r="AK24" s="889"/>
      <c r="AL24" s="889"/>
      <c r="AM24" s="889"/>
      <c r="AN24" s="889"/>
      <c r="AO24" s="889"/>
      <c r="AP24" s="889"/>
      <c r="AQ24" s="889"/>
      <c r="AR24" s="889"/>
      <c r="AS24" s="889"/>
      <c r="AT24" s="889"/>
      <c r="AU24" s="2387"/>
      <c r="AV24" s="2387"/>
      <c r="AW24" s="2387"/>
      <c r="AX24" s="2387"/>
      <c r="AY24" s="2387"/>
      <c r="AZ24" s="2387"/>
      <c r="BA24" s="2387"/>
      <c r="BB24" s="889"/>
      <c r="BC24" s="889"/>
    </row>
    <row r="25" spans="1:55" ht="15" customHeight="1" thickBot="1">
      <c r="A25" s="2362"/>
      <c r="C25" s="832" t="s">
        <v>2050</v>
      </c>
      <c r="D25" s="851"/>
      <c r="E25" s="827"/>
      <c r="F25" s="807" t="s">
        <v>566</v>
      </c>
      <c r="G25" s="808"/>
      <c r="H25" s="806">
        <v>201</v>
      </c>
      <c r="I25" s="807" t="s">
        <v>566</v>
      </c>
      <c r="J25" s="808"/>
      <c r="K25" s="806">
        <v>202</v>
      </c>
      <c r="L25" s="807" t="s">
        <v>566</v>
      </c>
      <c r="M25" s="808"/>
      <c r="N25" s="806">
        <v>203</v>
      </c>
      <c r="O25" s="807" t="s">
        <v>566</v>
      </c>
      <c r="P25" s="808"/>
      <c r="Q25" s="806">
        <v>204</v>
      </c>
      <c r="R25" s="807" t="s">
        <v>566</v>
      </c>
      <c r="S25" s="808"/>
      <c r="T25" s="806">
        <v>205</v>
      </c>
      <c r="U25" s="807" t="s">
        <v>566</v>
      </c>
      <c r="V25" s="808"/>
      <c r="W25" s="806">
        <v>206</v>
      </c>
      <c r="X25" s="807" t="s">
        <v>566</v>
      </c>
      <c r="Y25" s="808"/>
      <c r="Z25" s="806">
        <v>207</v>
      </c>
      <c r="AA25" s="807" t="s">
        <v>566</v>
      </c>
      <c r="AB25" s="808"/>
      <c r="AC25" s="806">
        <v>208</v>
      </c>
      <c r="AE25" s="827"/>
      <c r="AF25" s="827"/>
      <c r="AG25" s="827"/>
      <c r="AH25" s="827"/>
      <c r="AI25" s="827"/>
      <c r="AJ25" s="827"/>
      <c r="AN25" s="827"/>
      <c r="AO25" s="827"/>
      <c r="AP25" s="827"/>
    </row>
    <row r="26" spans="1:55" ht="15" customHeight="1">
      <c r="A26" s="2362"/>
      <c r="F26" s="789"/>
      <c r="G26" s="802"/>
      <c r="H26" s="803"/>
      <c r="I26" s="789">
        <v>1</v>
      </c>
      <c r="J26" s="802"/>
      <c r="K26" s="803"/>
      <c r="L26" s="789">
        <v>2</v>
      </c>
      <c r="M26" s="802"/>
      <c r="N26" s="803"/>
      <c r="O26" s="789">
        <v>3</v>
      </c>
      <c r="P26" s="802"/>
      <c r="Q26" s="803"/>
      <c r="R26" s="789">
        <v>4</v>
      </c>
      <c r="S26" s="802"/>
      <c r="T26" s="803"/>
      <c r="U26" s="789">
        <v>5</v>
      </c>
      <c r="V26" s="802"/>
      <c r="W26" s="803"/>
      <c r="X26" s="789">
        <v>6</v>
      </c>
      <c r="Y26" s="802"/>
      <c r="Z26" s="803"/>
      <c r="AA26" s="789"/>
      <c r="AB26" s="802"/>
      <c r="AC26" s="803"/>
    </row>
    <row r="27" spans="1:55" ht="15" customHeight="1">
      <c r="A27" s="2362"/>
      <c r="C27" s="834"/>
      <c r="E27" s="820"/>
      <c r="F27" s="804"/>
      <c r="G27" s="795" t="s">
        <v>2051</v>
      </c>
      <c r="H27" s="801"/>
      <c r="I27" s="804"/>
      <c r="J27" s="795" t="s">
        <v>2052</v>
      </c>
      <c r="K27" s="801"/>
      <c r="L27" s="804"/>
      <c r="M27" s="795" t="s">
        <v>2053</v>
      </c>
      <c r="N27" s="801"/>
      <c r="O27" s="804"/>
      <c r="P27" s="795" t="s">
        <v>2054</v>
      </c>
      <c r="Q27" s="801"/>
      <c r="R27" s="804"/>
      <c r="S27" s="795" t="s">
        <v>2055</v>
      </c>
      <c r="T27" s="801"/>
      <c r="U27" s="804"/>
      <c r="V27" s="795" t="s">
        <v>2056</v>
      </c>
      <c r="W27" s="801"/>
      <c r="X27" s="804"/>
      <c r="Y27" s="795" t="s">
        <v>2057</v>
      </c>
      <c r="Z27" s="801"/>
      <c r="AA27" s="804"/>
      <c r="AB27" s="795" t="s">
        <v>2058</v>
      </c>
      <c r="AC27" s="801"/>
      <c r="AE27" s="820"/>
      <c r="AF27" s="820"/>
      <c r="AG27" s="820"/>
      <c r="AH27" s="820"/>
      <c r="AI27" s="820"/>
      <c r="AJ27" s="820"/>
      <c r="AN27" s="820"/>
      <c r="AO27" s="820"/>
      <c r="AP27" s="820"/>
    </row>
    <row r="28" spans="1:55" ht="15" customHeight="1" thickBot="1">
      <c r="A28" s="2362"/>
      <c r="C28" s="832" t="s">
        <v>2059</v>
      </c>
      <c r="D28" s="851"/>
      <c r="E28" s="827"/>
      <c r="F28" s="931"/>
      <c r="G28" s="808"/>
      <c r="H28" s="806"/>
      <c r="I28" s="931" t="s">
        <v>859</v>
      </c>
      <c r="J28" s="808"/>
      <c r="K28" s="806">
        <v>101</v>
      </c>
      <c r="L28" s="931" t="s">
        <v>859</v>
      </c>
      <c r="M28" s="808"/>
      <c r="N28" s="806">
        <v>102</v>
      </c>
      <c r="O28" s="931" t="s">
        <v>859</v>
      </c>
      <c r="P28" s="808"/>
      <c r="Q28" s="806">
        <v>103</v>
      </c>
      <c r="R28" s="931" t="s">
        <v>859</v>
      </c>
      <c r="S28" s="808"/>
      <c r="T28" s="806">
        <v>104</v>
      </c>
      <c r="U28" s="931" t="s">
        <v>859</v>
      </c>
      <c r="V28" s="808"/>
      <c r="W28" s="806">
        <v>105</v>
      </c>
      <c r="X28" s="931" t="s">
        <v>859</v>
      </c>
      <c r="Y28" s="808"/>
      <c r="Z28" s="806">
        <v>106</v>
      </c>
      <c r="AA28" s="807"/>
      <c r="AB28" s="808"/>
      <c r="AC28" s="806"/>
    </row>
    <row r="29" spans="1:55" ht="15" customHeight="1">
      <c r="A29" s="2362"/>
      <c r="E29" s="827"/>
      <c r="F29" s="823"/>
      <c r="G29" s="838"/>
      <c r="H29" s="891"/>
      <c r="I29" s="823"/>
      <c r="J29" s="838"/>
      <c r="K29" s="891"/>
      <c r="L29" s="823"/>
      <c r="M29" s="838"/>
      <c r="N29" s="891"/>
      <c r="O29" s="823"/>
      <c r="P29" s="838"/>
      <c r="Q29" s="891"/>
      <c r="R29" s="823"/>
      <c r="S29" s="838"/>
      <c r="T29" s="891"/>
      <c r="U29" s="823"/>
      <c r="V29" s="838"/>
      <c r="W29" s="891"/>
      <c r="X29" s="823"/>
      <c r="Y29" s="838"/>
      <c r="Z29" s="891"/>
      <c r="AA29" s="823"/>
      <c r="AB29" s="838"/>
      <c r="AC29" s="891"/>
    </row>
    <row r="30" spans="1:55" ht="15" customHeight="1">
      <c r="A30" s="2362"/>
      <c r="E30" s="827"/>
      <c r="F30" s="843"/>
      <c r="G30" s="829" t="s">
        <v>1805</v>
      </c>
      <c r="H30" s="835"/>
      <c r="I30" s="843"/>
      <c r="J30" s="829" t="s">
        <v>1805</v>
      </c>
      <c r="K30" s="835"/>
      <c r="L30" s="843"/>
      <c r="M30" s="829" t="s">
        <v>1805</v>
      </c>
      <c r="N30" s="835"/>
      <c r="O30" s="843"/>
      <c r="P30" s="829" t="s">
        <v>1805</v>
      </c>
      <c r="Q30" s="835"/>
      <c r="R30" s="843"/>
      <c r="S30" s="829" t="s">
        <v>1805</v>
      </c>
      <c r="T30" s="835"/>
      <c r="U30" s="843"/>
      <c r="V30" s="829" t="s">
        <v>1805</v>
      </c>
      <c r="W30" s="835"/>
      <c r="X30" s="843"/>
      <c r="Y30" s="829" t="s">
        <v>1805</v>
      </c>
      <c r="Z30" s="835"/>
      <c r="AA30" s="843"/>
      <c r="AB30" s="829" t="s">
        <v>1805</v>
      </c>
      <c r="AC30" s="835"/>
    </row>
    <row r="31" spans="1:55" ht="15" customHeight="1" thickBot="1">
      <c r="A31" s="2362"/>
      <c r="C31" s="826"/>
      <c r="E31" s="827"/>
      <c r="F31" s="886"/>
      <c r="G31" s="859"/>
      <c r="H31" s="852"/>
      <c r="I31" s="886"/>
      <c r="J31" s="859"/>
      <c r="K31" s="852"/>
      <c r="L31" s="886"/>
      <c r="M31" s="859"/>
      <c r="N31" s="852"/>
      <c r="O31" s="886"/>
      <c r="P31" s="859"/>
      <c r="Q31" s="852"/>
      <c r="R31" s="886"/>
      <c r="S31" s="859"/>
      <c r="T31" s="852"/>
      <c r="U31" s="886"/>
      <c r="V31" s="859"/>
      <c r="W31" s="852"/>
      <c r="X31" s="886"/>
      <c r="Y31" s="859"/>
      <c r="Z31" s="852"/>
      <c r="AA31" s="886"/>
      <c r="AB31" s="859"/>
      <c r="AC31" s="852"/>
    </row>
    <row r="32" spans="1:55" ht="15" customHeight="1">
      <c r="A32" s="2362"/>
      <c r="E32" s="827"/>
      <c r="I32" s="827"/>
      <c r="J32" s="827"/>
      <c r="Q32" s="827"/>
      <c r="R32" s="827"/>
      <c r="S32" s="827"/>
    </row>
    <row r="33" spans="1:47" ht="15" customHeight="1">
      <c r="A33" s="2362"/>
      <c r="E33" s="827"/>
      <c r="I33" s="827"/>
      <c r="J33" s="827"/>
      <c r="Q33" s="827"/>
      <c r="R33" s="827"/>
      <c r="S33" s="827"/>
    </row>
    <row r="34" spans="1:47" ht="15" customHeight="1">
      <c r="A34" s="2362"/>
      <c r="E34" s="827"/>
      <c r="I34" s="827"/>
      <c r="J34" s="827"/>
      <c r="Q34" s="827"/>
      <c r="R34" s="827"/>
      <c r="S34" s="827"/>
    </row>
    <row r="35" spans="1:47" ht="15" customHeight="1">
      <c r="A35" s="2362"/>
      <c r="E35" s="827"/>
      <c r="I35" s="827"/>
      <c r="J35" s="827"/>
      <c r="Q35" s="827"/>
      <c r="R35" s="827"/>
      <c r="S35" s="827"/>
    </row>
    <row r="36" spans="1:47" ht="15" customHeight="1">
      <c r="A36" s="2362"/>
      <c r="E36" s="827"/>
      <c r="I36" s="827"/>
      <c r="J36" s="827"/>
    </row>
    <row r="37" spans="1:47" ht="15" customHeight="1">
      <c r="A37" s="2362"/>
      <c r="F37" s="932"/>
      <c r="G37" s="895"/>
      <c r="H37" s="932"/>
      <c r="I37" s="932"/>
      <c r="J37" s="895"/>
      <c r="K37" s="932"/>
      <c r="L37" s="932"/>
      <c r="M37" s="895"/>
      <c r="N37" s="932"/>
      <c r="O37" s="932"/>
      <c r="P37" s="895"/>
      <c r="Q37" s="932"/>
      <c r="R37" s="932"/>
      <c r="S37" s="895"/>
      <c r="T37" s="932"/>
      <c r="U37" s="932"/>
      <c r="V37" s="895"/>
      <c r="W37" s="932"/>
      <c r="X37" s="932"/>
      <c r="Y37" s="932"/>
      <c r="Z37" s="932"/>
      <c r="AA37" s="932"/>
      <c r="AB37" s="932"/>
    </row>
    <row r="38" spans="1:47" ht="15" customHeight="1">
      <c r="A38" s="2362"/>
      <c r="G38" s="827"/>
      <c r="J38" s="933"/>
      <c r="K38" s="933"/>
      <c r="L38" s="933"/>
      <c r="M38" s="933"/>
      <c r="N38" s="933"/>
      <c r="O38" s="933"/>
      <c r="P38" s="933"/>
      <c r="Q38" s="933"/>
      <c r="R38" s="933"/>
      <c r="S38" s="933"/>
      <c r="T38" s="933"/>
      <c r="U38" s="933"/>
      <c r="V38" s="933"/>
      <c r="W38" s="933"/>
      <c r="X38" s="933"/>
      <c r="Y38" s="829"/>
      <c r="Z38" s="829"/>
      <c r="AA38" s="829"/>
      <c r="AB38" s="829"/>
      <c r="AF38" s="2384"/>
      <c r="AG38" s="2384"/>
      <c r="AH38" s="2384"/>
      <c r="AI38" s="2384"/>
      <c r="AJ38" s="2384"/>
      <c r="AK38" s="2384"/>
      <c r="AL38" s="2384"/>
      <c r="AM38" s="2384"/>
      <c r="AN38" s="2384"/>
      <c r="AO38" s="2384"/>
      <c r="AP38" s="2384"/>
      <c r="AQ38" s="2384"/>
      <c r="AR38" s="2384"/>
      <c r="AS38" s="2384"/>
      <c r="AT38" s="2384"/>
      <c r="AU38" s="2384"/>
    </row>
    <row r="39" spans="1:47" ht="15" customHeight="1">
      <c r="A39" s="2362"/>
      <c r="G39" s="827"/>
      <c r="I39" s="933"/>
      <c r="J39" s="933"/>
      <c r="K39" s="933"/>
      <c r="L39" s="933"/>
      <c r="M39" s="933"/>
      <c r="N39" s="933"/>
      <c r="O39" s="933"/>
      <c r="P39" s="933"/>
      <c r="Q39" s="933"/>
      <c r="R39" s="933"/>
      <c r="S39" s="933"/>
      <c r="T39" s="933"/>
      <c r="U39" s="933"/>
      <c r="V39" s="933"/>
      <c r="W39" s="933"/>
      <c r="X39" s="933"/>
      <c r="Y39" s="829"/>
      <c r="Z39" s="829"/>
      <c r="AA39" s="829"/>
      <c r="AB39" s="829"/>
      <c r="AF39" s="2384"/>
      <c r="AG39" s="2384"/>
      <c r="AH39" s="2384"/>
      <c r="AI39" s="2384"/>
      <c r="AJ39" s="2384"/>
      <c r="AK39" s="2384"/>
      <c r="AL39" s="2384"/>
      <c r="AM39" s="2384"/>
      <c r="AN39" s="2384"/>
      <c r="AO39" s="2384"/>
      <c r="AP39" s="2384"/>
      <c r="AQ39" s="2384"/>
      <c r="AR39" s="889"/>
      <c r="AS39" s="889"/>
      <c r="AT39" s="889"/>
      <c r="AU39" s="889"/>
    </row>
    <row r="40" spans="1:47" ht="15" customHeight="1">
      <c r="A40" s="2420"/>
      <c r="D40" s="834"/>
      <c r="G40" s="827"/>
      <c r="I40" s="933"/>
      <c r="J40" s="933"/>
      <c r="K40" s="933"/>
      <c r="L40" s="933"/>
      <c r="M40" s="933"/>
      <c r="N40" s="933"/>
      <c r="O40" s="933"/>
      <c r="P40" s="933"/>
      <c r="Q40" s="933"/>
      <c r="R40" s="933"/>
      <c r="S40" s="933"/>
      <c r="T40" s="933"/>
      <c r="U40" s="933"/>
      <c r="V40" s="933"/>
      <c r="W40" s="933"/>
      <c r="X40" s="933"/>
      <c r="Y40" s="829"/>
      <c r="Z40" s="829"/>
      <c r="AA40" s="829"/>
      <c r="AB40" s="829"/>
      <c r="AF40" s="915"/>
      <c r="AG40" s="915"/>
      <c r="AH40" s="915"/>
      <c r="AI40" s="2384"/>
      <c r="AJ40" s="2384"/>
      <c r="AK40" s="2384"/>
      <c r="AL40" s="2384"/>
      <c r="AM40" s="2384"/>
      <c r="AN40" s="2384"/>
      <c r="AO40" s="2384"/>
      <c r="AP40" s="2384"/>
      <c r="AQ40" s="2384"/>
      <c r="AR40" s="889"/>
      <c r="AS40" s="889"/>
      <c r="AT40" s="889"/>
      <c r="AU40" s="889"/>
    </row>
    <row r="41" spans="1:47" ht="15" customHeight="1">
      <c r="A41" s="2420"/>
      <c r="D41" s="834"/>
      <c r="G41" s="827"/>
      <c r="I41" s="933"/>
      <c r="J41" s="933"/>
      <c r="K41" s="933"/>
      <c r="L41" s="933"/>
      <c r="M41" s="933"/>
      <c r="N41" s="933"/>
      <c r="O41" s="933"/>
      <c r="P41" s="933"/>
      <c r="Q41" s="933"/>
      <c r="R41" s="933"/>
      <c r="S41" s="933"/>
      <c r="T41" s="933"/>
      <c r="U41" s="933"/>
      <c r="V41" s="933"/>
      <c r="W41" s="933"/>
      <c r="X41" s="933"/>
      <c r="Y41" s="829"/>
      <c r="Z41" s="829"/>
      <c r="AA41" s="829"/>
      <c r="AB41" s="829"/>
      <c r="AF41" s="915"/>
      <c r="AG41" s="915"/>
      <c r="AH41" s="915"/>
      <c r="AI41" s="889"/>
      <c r="AJ41" s="889"/>
      <c r="AK41" s="889"/>
      <c r="AL41" s="889"/>
      <c r="AM41" s="889"/>
      <c r="AN41" s="889"/>
      <c r="AO41" s="889"/>
      <c r="AP41" s="889"/>
      <c r="AQ41" s="889"/>
      <c r="AR41" s="889"/>
      <c r="AS41" s="889"/>
      <c r="AT41" s="889"/>
      <c r="AU41" s="889"/>
    </row>
    <row r="42" spans="1:47" ht="15" customHeight="1">
      <c r="A42" s="2420"/>
      <c r="G42" s="827"/>
      <c r="I42" s="933"/>
      <c r="J42" s="933"/>
      <c r="K42" s="933"/>
      <c r="L42" s="933"/>
      <c r="M42" s="933"/>
      <c r="N42" s="933"/>
      <c r="O42" s="933"/>
      <c r="P42" s="933"/>
      <c r="Q42" s="933"/>
      <c r="R42" s="933"/>
      <c r="S42" s="933"/>
      <c r="T42" s="933"/>
      <c r="U42" s="933"/>
      <c r="V42" s="933"/>
      <c r="W42" s="933"/>
      <c r="X42" s="933"/>
      <c r="Y42" s="829"/>
      <c r="Z42" s="829"/>
      <c r="AA42" s="829"/>
      <c r="AB42" s="829"/>
      <c r="AF42" s="915"/>
      <c r="AG42" s="915"/>
      <c r="AH42" s="915"/>
      <c r="AI42" s="2384"/>
      <c r="AJ42" s="2384"/>
      <c r="AK42" s="2384"/>
      <c r="AL42" s="2384"/>
      <c r="AM42" s="2384"/>
      <c r="AN42" s="2384"/>
      <c r="AO42" s="2384"/>
      <c r="AP42" s="2384"/>
      <c r="AQ42" s="2384"/>
      <c r="AR42" s="889"/>
      <c r="AS42" s="889"/>
      <c r="AT42" s="889"/>
      <c r="AU42" s="889"/>
    </row>
    <row r="43" spans="1:47" ht="15" customHeight="1">
      <c r="A43" s="934"/>
      <c r="G43" s="827"/>
      <c r="I43" s="935"/>
      <c r="J43" s="935"/>
      <c r="K43" s="935"/>
      <c r="L43" s="935"/>
      <c r="M43" s="935"/>
      <c r="N43" s="935"/>
      <c r="O43" s="935"/>
      <c r="P43" s="935"/>
      <c r="Q43" s="935"/>
      <c r="R43" s="935"/>
      <c r="S43" s="935"/>
      <c r="T43" s="935"/>
      <c r="U43" s="935"/>
      <c r="V43" s="935"/>
      <c r="W43" s="935"/>
      <c r="X43" s="935"/>
      <c r="Y43" s="935"/>
      <c r="Z43" s="935"/>
      <c r="AA43" s="829"/>
      <c r="AB43" s="829"/>
      <c r="AF43" s="915"/>
      <c r="AG43" s="915"/>
      <c r="AH43" s="915"/>
      <c r="AI43" s="2384"/>
      <c r="AJ43" s="2384"/>
      <c r="AK43" s="2384"/>
      <c r="AL43" s="2384"/>
      <c r="AM43" s="2384"/>
      <c r="AN43" s="2384"/>
      <c r="AO43" s="2384"/>
      <c r="AP43" s="2384"/>
      <c r="AQ43" s="2384"/>
      <c r="AR43" s="889"/>
      <c r="AS43" s="889"/>
      <c r="AT43" s="889"/>
      <c r="AU43" s="889"/>
    </row>
    <row r="44" spans="1:47" ht="15" customHeight="1">
      <c r="E44" s="827"/>
      <c r="J44" s="915"/>
      <c r="X44" s="827"/>
      <c r="Y44" s="827"/>
      <c r="AI44" s="915"/>
    </row>
    <row r="45" spans="1:47" ht="15" customHeight="1">
      <c r="E45" s="827"/>
      <c r="J45" s="915"/>
      <c r="X45" s="827"/>
      <c r="Y45" s="827"/>
      <c r="AI45" s="915"/>
    </row>
    <row r="46" spans="1:47" ht="15" customHeight="1"/>
    <row r="47" spans="1:47" ht="13.5" customHeight="1">
      <c r="E47" s="915"/>
      <c r="F47" s="915"/>
      <c r="G47" s="915"/>
      <c r="H47" s="2384"/>
      <c r="I47" s="2384"/>
      <c r="J47" s="2384"/>
      <c r="K47" s="2384"/>
      <c r="L47" s="2384"/>
      <c r="M47" s="2384"/>
      <c r="N47" s="2384"/>
      <c r="O47" s="2384"/>
      <c r="P47" s="2384"/>
      <c r="Q47" s="889"/>
      <c r="R47" s="889"/>
      <c r="S47" s="889"/>
      <c r="T47" s="889"/>
      <c r="V47" s="889"/>
      <c r="W47" s="889"/>
      <c r="X47" s="889"/>
      <c r="Y47" s="889"/>
      <c r="Z47" s="889"/>
      <c r="AA47" s="889"/>
      <c r="AB47" s="889"/>
      <c r="AC47" s="889"/>
    </row>
    <row r="48" spans="1:47" ht="13.5" customHeight="1">
      <c r="E48" s="915"/>
      <c r="F48" s="915"/>
      <c r="G48" s="915"/>
      <c r="H48" s="2384"/>
      <c r="I48" s="2384"/>
      <c r="J48" s="2384"/>
      <c r="K48" s="2384"/>
      <c r="L48" s="2384"/>
      <c r="M48" s="2384"/>
      <c r="N48" s="2384"/>
      <c r="O48" s="2384"/>
      <c r="P48" s="2384"/>
      <c r="Q48" s="889"/>
      <c r="R48" s="889"/>
      <c r="S48" s="889"/>
      <c r="T48" s="889"/>
      <c r="V48" s="889"/>
      <c r="W48" s="889"/>
      <c r="X48" s="889"/>
      <c r="Y48" s="889"/>
      <c r="Z48" s="889"/>
      <c r="AA48" s="889"/>
      <c r="AB48" s="889"/>
      <c r="AC48" s="889"/>
    </row>
    <row r="49" spans="3:20" ht="13.5" customHeight="1">
      <c r="E49" s="915"/>
      <c r="F49" s="915"/>
      <c r="G49" s="915"/>
      <c r="H49" s="2384"/>
      <c r="I49" s="2384"/>
      <c r="J49" s="2384"/>
      <c r="K49" s="2384"/>
      <c r="L49" s="2384"/>
      <c r="M49" s="2384"/>
      <c r="N49" s="2384"/>
      <c r="O49" s="2384"/>
      <c r="P49" s="2384"/>
      <c r="Q49" s="889"/>
      <c r="R49" s="889"/>
      <c r="S49" s="889"/>
      <c r="T49" s="889"/>
    </row>
    <row r="50" spans="3:20" ht="13.5" customHeight="1">
      <c r="E50" s="915"/>
      <c r="F50" s="915"/>
      <c r="G50" s="915"/>
      <c r="H50" s="2384"/>
      <c r="I50" s="2384"/>
      <c r="J50" s="2384"/>
      <c r="K50" s="2384"/>
      <c r="L50" s="2384"/>
      <c r="M50" s="2384"/>
      <c r="N50" s="2384"/>
      <c r="O50" s="2384"/>
      <c r="P50" s="2384"/>
      <c r="Q50" s="889"/>
      <c r="R50" s="889"/>
      <c r="S50" s="889"/>
      <c r="T50" s="889"/>
    </row>
    <row r="51" spans="3:20" ht="13.5" customHeight="1">
      <c r="E51" s="915"/>
      <c r="F51" s="915"/>
      <c r="G51" s="915"/>
      <c r="H51" s="2384"/>
      <c r="I51" s="2384"/>
      <c r="J51" s="2384"/>
      <c r="K51" s="2384"/>
      <c r="L51" s="2384"/>
      <c r="M51" s="2384"/>
      <c r="N51" s="2384"/>
      <c r="O51" s="2384"/>
      <c r="P51" s="2384"/>
      <c r="Q51" s="889"/>
      <c r="R51" s="889"/>
      <c r="S51" s="889"/>
      <c r="T51" s="889"/>
    </row>
    <row r="52" spans="3:20" ht="13.5" customHeight="1">
      <c r="E52" s="915"/>
      <c r="F52" s="915"/>
      <c r="G52" s="915"/>
      <c r="H52" s="2384"/>
      <c r="I52" s="2384"/>
      <c r="J52" s="2384"/>
      <c r="K52" s="2384"/>
      <c r="L52" s="2384"/>
      <c r="M52" s="2384"/>
      <c r="N52" s="2384"/>
      <c r="O52" s="2384"/>
      <c r="P52" s="2384"/>
      <c r="Q52" s="889"/>
      <c r="R52" s="889"/>
      <c r="S52" s="889"/>
      <c r="T52" s="889"/>
    </row>
    <row r="53" spans="3:20" ht="13.5" customHeight="1">
      <c r="H53" s="915"/>
    </row>
    <row r="54" spans="3:20" ht="13.5" customHeight="1"/>
    <row r="55" spans="3:20" ht="13.5" customHeight="1">
      <c r="C55" s="930"/>
    </row>
    <row r="56" spans="3:20" ht="13.5" customHeight="1"/>
    <row r="57" spans="3:20" ht="13.5" customHeight="1"/>
    <row r="58" spans="3:20" ht="13.5" customHeight="1"/>
    <row r="59" spans="3:20" ht="13.5" customHeight="1"/>
    <row r="60" spans="3:20" ht="13.5" customHeight="1"/>
  </sheetData>
  <mergeCells count="44">
    <mergeCell ref="H49:J49"/>
    <mergeCell ref="K49:M49"/>
    <mergeCell ref="N49:P49"/>
    <mergeCell ref="H52:J52"/>
    <mergeCell ref="K52:M52"/>
    <mergeCell ref="N52:P52"/>
    <mergeCell ref="H50:J50"/>
    <mergeCell ref="K50:M50"/>
    <mergeCell ref="N50:P50"/>
    <mergeCell ref="H51:J51"/>
    <mergeCell ref="K51:M51"/>
    <mergeCell ref="N51:P51"/>
    <mergeCell ref="H47:J47"/>
    <mergeCell ref="K47:M47"/>
    <mergeCell ref="N47:P47"/>
    <mergeCell ref="H48:J48"/>
    <mergeCell ref="K48:M48"/>
    <mergeCell ref="N48:P48"/>
    <mergeCell ref="AI43:AK43"/>
    <mergeCell ref="AL43:AN43"/>
    <mergeCell ref="AO43:AQ43"/>
    <mergeCell ref="AL38:AN39"/>
    <mergeCell ref="AO38:AQ39"/>
    <mergeCell ref="AR38:AS38"/>
    <mergeCell ref="AT38:AU38"/>
    <mergeCell ref="A40:A42"/>
    <mergeCell ref="AI40:AK40"/>
    <mergeCell ref="AL40:AN40"/>
    <mergeCell ref="AO40:AQ40"/>
    <mergeCell ref="AI42:AK42"/>
    <mergeCell ref="AL42:AN42"/>
    <mergeCell ref="AO42:AQ42"/>
    <mergeCell ref="A1:A39"/>
    <mergeCell ref="L2:T3"/>
    <mergeCell ref="AG22:AI22"/>
    <mergeCell ref="AJ22:AL22"/>
    <mergeCell ref="AM22:AO22"/>
    <mergeCell ref="AF38:AH39"/>
    <mergeCell ref="AI38:AK39"/>
    <mergeCell ref="AP22:AR22"/>
    <mergeCell ref="AS22:AU22"/>
    <mergeCell ref="AV22:AX22"/>
    <mergeCell ref="AY22:BA22"/>
    <mergeCell ref="AU24:BA24"/>
  </mergeCells>
  <phoneticPr fontId="4"/>
  <printOptions verticalCentered="1"/>
  <pageMargins left="0" right="0.70866141732283472" top="0.74803149606299213" bottom="0.74803149606299213" header="0.31496062992125984" footer="0.31496062992125984"/>
  <pageSetup paperSize="9" scale="75" orientation="landscape" r:id="rId1"/>
  <colBreaks count="1" manualBreakCount="1">
    <brk id="29" max="51"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F0"/>
  </sheetPr>
  <dimension ref="A1:BC58"/>
  <sheetViews>
    <sheetView view="pageBreakPreview" zoomScaleNormal="100" zoomScaleSheetLayoutView="100" workbookViewId="0">
      <selection activeCell="B111" sqref="B111"/>
    </sheetView>
  </sheetViews>
  <sheetFormatPr defaultColWidth="9" defaultRowHeight="13.5"/>
  <cols>
    <col min="1" max="1" width="3.125" style="785" customWidth="1"/>
    <col min="2" max="2" width="15.625" style="785" customWidth="1"/>
    <col min="3" max="29" width="5.625" style="785" customWidth="1"/>
    <col min="30" max="16384" width="9" style="785"/>
  </cols>
  <sheetData>
    <row r="1" spans="1:53" ht="15" customHeight="1" thickBot="1">
      <c r="A1" s="2362"/>
    </row>
    <row r="2" spans="1:53" ht="15" customHeight="1">
      <c r="A2" s="2362"/>
      <c r="L2" s="2366" t="s">
        <v>2078</v>
      </c>
      <c r="M2" s="2366"/>
      <c r="N2" s="2366"/>
      <c r="O2" s="2366"/>
      <c r="P2" s="2366"/>
      <c r="Q2" s="2366"/>
      <c r="R2" s="2366"/>
      <c r="S2" s="2366"/>
      <c r="T2" s="2366"/>
      <c r="U2" s="822"/>
      <c r="X2" s="823">
        <v>1</v>
      </c>
      <c r="Y2" s="824"/>
      <c r="Z2" s="825"/>
      <c r="AA2" s="826" t="s">
        <v>2031</v>
      </c>
      <c r="AB2" s="826"/>
    </row>
    <row r="3" spans="1:53" ht="15" customHeight="1">
      <c r="A3" s="2362"/>
      <c r="F3" s="827"/>
      <c r="J3" s="827"/>
      <c r="K3" s="827"/>
      <c r="L3" s="2366"/>
      <c r="M3" s="2366"/>
      <c r="N3" s="2366"/>
      <c r="O3" s="2366"/>
      <c r="P3" s="2366"/>
      <c r="Q3" s="2366"/>
      <c r="R3" s="2366"/>
      <c r="S3" s="2366"/>
      <c r="T3" s="2366"/>
      <c r="U3" s="822"/>
      <c r="X3" s="828"/>
      <c r="Y3" s="829" t="s">
        <v>195</v>
      </c>
      <c r="Z3" s="830"/>
      <c r="AA3" s="826" t="s">
        <v>2032</v>
      </c>
      <c r="AB3" s="826"/>
    </row>
    <row r="4" spans="1:53" ht="15" customHeight="1" thickBot="1">
      <c r="A4" s="2362"/>
      <c r="F4" s="827"/>
      <c r="J4" s="827"/>
      <c r="K4" s="827"/>
      <c r="X4" s="831"/>
      <c r="Y4" s="832"/>
      <c r="Z4" s="833">
        <v>201</v>
      </c>
      <c r="AA4" s="826" t="s">
        <v>2033</v>
      </c>
      <c r="AB4" s="826"/>
      <c r="AG4" s="827"/>
      <c r="AK4" s="827"/>
      <c r="AL4" s="827"/>
    </row>
    <row r="5" spans="1:53" ht="15" customHeight="1">
      <c r="A5" s="2362"/>
      <c r="F5" s="827"/>
      <c r="J5" s="827"/>
      <c r="K5" s="827"/>
      <c r="X5" s="826"/>
      <c r="Y5" s="826"/>
      <c r="Z5" s="826"/>
      <c r="AA5" s="826"/>
      <c r="AB5" s="826"/>
      <c r="AG5" s="827"/>
      <c r="AK5" s="827"/>
      <c r="AL5" s="827"/>
    </row>
    <row r="6" spans="1:53" ht="15" customHeight="1">
      <c r="A6" s="2362"/>
      <c r="C6" s="834"/>
      <c r="F6" s="827"/>
      <c r="J6" s="827"/>
      <c r="K6" s="827"/>
      <c r="AG6" s="827"/>
      <c r="AK6" s="827"/>
      <c r="AL6" s="827"/>
    </row>
    <row r="7" spans="1:53" ht="15" customHeight="1" thickBot="1">
      <c r="A7" s="2362"/>
      <c r="F7" s="827"/>
      <c r="J7" s="827"/>
      <c r="K7" s="827"/>
      <c r="R7" s="827"/>
      <c r="S7" s="827"/>
      <c r="T7" s="827"/>
      <c r="AG7" s="827"/>
      <c r="AK7" s="827"/>
      <c r="AL7" s="827"/>
      <c r="AS7" s="827"/>
      <c r="AT7" s="827"/>
      <c r="AU7" s="827"/>
    </row>
    <row r="8" spans="1:53" ht="15" customHeight="1">
      <c r="A8" s="2362"/>
      <c r="F8" s="829"/>
      <c r="G8" s="829"/>
      <c r="H8" s="835"/>
      <c r="I8" s="936"/>
      <c r="J8" s="842"/>
      <c r="K8" s="842"/>
      <c r="L8" s="838">
        <v>43</v>
      </c>
      <c r="M8" s="842"/>
      <c r="N8" s="887"/>
      <c r="O8" s="823">
        <v>44</v>
      </c>
      <c r="P8" s="842"/>
      <c r="Q8" s="887"/>
      <c r="R8" s="823">
        <v>45</v>
      </c>
      <c r="S8" s="842"/>
      <c r="T8" s="887"/>
      <c r="U8" s="823">
        <v>46</v>
      </c>
      <c r="V8" s="842"/>
      <c r="W8" s="842"/>
      <c r="X8" s="842"/>
      <c r="Y8" s="843"/>
      <c r="Z8" s="829"/>
      <c r="AA8" s="829"/>
      <c r="AB8" s="829"/>
      <c r="AC8" s="829"/>
      <c r="AG8" s="827"/>
      <c r="AK8" s="827"/>
      <c r="AL8" s="827"/>
    </row>
    <row r="9" spans="1:53" ht="15" customHeight="1">
      <c r="A9" s="2362"/>
      <c r="F9" s="829"/>
      <c r="G9" s="829"/>
      <c r="H9" s="835"/>
      <c r="I9" s="849"/>
      <c r="J9" s="850"/>
      <c r="K9" s="850"/>
      <c r="L9" s="850"/>
      <c r="M9" s="829" t="s">
        <v>2034</v>
      </c>
      <c r="N9" s="888"/>
      <c r="O9" s="849"/>
      <c r="P9" s="829" t="s">
        <v>188</v>
      </c>
      <c r="Q9" s="888"/>
      <c r="R9" s="849"/>
      <c r="S9" s="829" t="s">
        <v>2035</v>
      </c>
      <c r="T9" s="888"/>
      <c r="U9" s="849"/>
      <c r="V9" s="829" t="s">
        <v>2036</v>
      </c>
      <c r="W9" s="850"/>
      <c r="X9" s="850"/>
      <c r="Y9" s="843"/>
      <c r="Z9" s="829"/>
      <c r="AA9" s="829"/>
      <c r="AB9" s="829"/>
      <c r="AC9" s="829"/>
      <c r="AG9" s="827"/>
      <c r="AK9" s="827"/>
      <c r="AL9" s="827"/>
    </row>
    <row r="10" spans="1:53" ht="15" customHeight="1" thickBot="1">
      <c r="A10" s="2362"/>
      <c r="C10" s="832" t="s">
        <v>2037</v>
      </c>
      <c r="D10" s="851"/>
      <c r="E10" s="834"/>
      <c r="F10" s="829"/>
      <c r="G10" s="829"/>
      <c r="H10" s="852"/>
      <c r="I10" s="857"/>
      <c r="J10" s="858"/>
      <c r="K10" s="858"/>
      <c r="L10" s="858"/>
      <c r="M10" s="858"/>
      <c r="N10" s="852">
        <v>701</v>
      </c>
      <c r="O10" s="857"/>
      <c r="P10" s="858"/>
      <c r="Q10" s="852">
        <v>702</v>
      </c>
      <c r="R10" s="857"/>
      <c r="S10" s="858"/>
      <c r="T10" s="852">
        <v>703</v>
      </c>
      <c r="U10" s="857"/>
      <c r="V10" s="858"/>
      <c r="W10" s="859">
        <v>704</v>
      </c>
      <c r="X10" s="858"/>
      <c r="Y10" s="843"/>
      <c r="Z10" s="829"/>
      <c r="AA10" s="829"/>
      <c r="AB10" s="829"/>
      <c r="AC10" s="829"/>
      <c r="AF10" s="834"/>
    </row>
    <row r="11" spans="1:53" ht="15" customHeight="1">
      <c r="A11" s="2362"/>
      <c r="F11" s="829"/>
      <c r="G11" s="835"/>
      <c r="H11" s="936"/>
      <c r="I11" s="838">
        <v>38</v>
      </c>
      <c r="J11" s="842"/>
      <c r="K11" s="887"/>
      <c r="L11" s="823">
        <v>39</v>
      </c>
      <c r="M11" s="842"/>
      <c r="N11" s="887"/>
      <c r="O11" s="823">
        <v>40</v>
      </c>
      <c r="P11" s="838"/>
      <c r="Q11" s="891"/>
      <c r="R11" s="823">
        <v>41</v>
      </c>
      <c r="S11" s="838"/>
      <c r="T11" s="891"/>
      <c r="U11" s="823">
        <v>42</v>
      </c>
      <c r="V11" s="838"/>
      <c r="W11" s="838"/>
      <c r="X11" s="838"/>
      <c r="Y11" s="843"/>
      <c r="Z11" s="829"/>
      <c r="AA11" s="829"/>
      <c r="AB11" s="829"/>
      <c r="AC11" s="829"/>
      <c r="AG11" s="827"/>
      <c r="AH11" s="827"/>
      <c r="AI11" s="827"/>
      <c r="AJ11" s="827"/>
      <c r="AK11" s="827"/>
      <c r="AL11" s="827"/>
      <c r="AM11" s="827"/>
      <c r="AN11" s="827"/>
      <c r="AO11" s="827"/>
      <c r="AP11" s="827"/>
      <c r="AQ11" s="827"/>
      <c r="AR11" s="827"/>
      <c r="AS11" s="827"/>
      <c r="AT11" s="827"/>
      <c r="AU11" s="827"/>
      <c r="AV11" s="827"/>
      <c r="AW11" s="827"/>
      <c r="AX11" s="827"/>
      <c r="AY11" s="827"/>
      <c r="AZ11" s="827"/>
      <c r="BA11" s="827"/>
    </row>
    <row r="12" spans="1:53" ht="15" customHeight="1">
      <c r="A12" s="2362"/>
      <c r="F12" s="829"/>
      <c r="G12" s="835"/>
      <c r="H12" s="849"/>
      <c r="I12" s="850"/>
      <c r="J12" s="829" t="s">
        <v>2038</v>
      </c>
      <c r="K12" s="888"/>
      <c r="L12" s="849"/>
      <c r="M12" s="829" t="s">
        <v>2039</v>
      </c>
      <c r="N12" s="888"/>
      <c r="O12" s="843"/>
      <c r="P12" s="829" t="s">
        <v>188</v>
      </c>
      <c r="Q12" s="835"/>
      <c r="R12" s="843"/>
      <c r="S12" s="829" t="s">
        <v>2035</v>
      </c>
      <c r="T12" s="835"/>
      <c r="U12" s="843"/>
      <c r="V12" s="829" t="s">
        <v>2040</v>
      </c>
      <c r="W12" s="829"/>
      <c r="X12" s="829"/>
      <c r="Y12" s="843"/>
      <c r="Z12" s="829"/>
      <c r="AA12" s="829"/>
      <c r="AB12" s="829"/>
      <c r="AC12" s="829"/>
    </row>
    <row r="13" spans="1:53" ht="15" customHeight="1" thickBot="1">
      <c r="A13" s="2362"/>
      <c r="C13" s="832" t="s">
        <v>2041</v>
      </c>
      <c r="D13" s="851"/>
      <c r="F13" s="859"/>
      <c r="G13" s="852"/>
      <c r="H13" s="857"/>
      <c r="I13" s="858"/>
      <c r="J13" s="858"/>
      <c r="K13" s="852">
        <v>601</v>
      </c>
      <c r="L13" s="857"/>
      <c r="M13" s="858"/>
      <c r="N13" s="852">
        <v>602</v>
      </c>
      <c r="O13" s="886"/>
      <c r="P13" s="859"/>
      <c r="Q13" s="852">
        <v>603</v>
      </c>
      <c r="R13" s="886"/>
      <c r="S13" s="859"/>
      <c r="T13" s="852">
        <v>604</v>
      </c>
      <c r="U13" s="886"/>
      <c r="V13" s="859"/>
      <c r="W13" s="859">
        <v>605</v>
      </c>
      <c r="X13" s="859"/>
      <c r="Y13" s="886"/>
      <c r="Z13" s="859"/>
      <c r="AA13" s="829"/>
      <c r="AB13" s="829"/>
      <c r="AC13" s="829"/>
    </row>
    <row r="14" spans="1:53" ht="15" customHeight="1">
      <c r="A14" s="2362"/>
      <c r="E14" s="834"/>
      <c r="F14" s="936">
        <v>31</v>
      </c>
      <c r="G14" s="842"/>
      <c r="H14" s="887"/>
      <c r="I14" s="823">
        <v>32</v>
      </c>
      <c r="J14" s="838"/>
      <c r="K14" s="891"/>
      <c r="L14" s="823">
        <v>33</v>
      </c>
      <c r="M14" s="838"/>
      <c r="N14" s="891"/>
      <c r="O14" s="823">
        <v>34</v>
      </c>
      <c r="P14" s="838"/>
      <c r="Q14" s="891"/>
      <c r="R14" s="823">
        <v>35</v>
      </c>
      <c r="S14" s="838"/>
      <c r="T14" s="891"/>
      <c r="U14" s="823">
        <v>36</v>
      </c>
      <c r="V14" s="838"/>
      <c r="W14" s="891"/>
      <c r="X14" s="823">
        <v>37</v>
      </c>
      <c r="Y14" s="842"/>
      <c r="Z14" s="887"/>
      <c r="AA14" s="843"/>
      <c r="AB14" s="829"/>
      <c r="AC14" s="829"/>
      <c r="AD14" s="827"/>
      <c r="AF14" s="834"/>
      <c r="AG14" s="827"/>
      <c r="AH14" s="827"/>
      <c r="AI14" s="827"/>
      <c r="AJ14" s="827"/>
      <c r="AK14" s="827"/>
      <c r="AL14" s="827"/>
      <c r="AM14" s="827"/>
      <c r="AN14" s="827"/>
      <c r="AO14" s="827"/>
      <c r="AP14" s="827"/>
      <c r="AQ14" s="827"/>
      <c r="AR14" s="827"/>
      <c r="AS14" s="827"/>
      <c r="AT14" s="827"/>
      <c r="AU14" s="827"/>
      <c r="AV14" s="827"/>
      <c r="AW14" s="827"/>
      <c r="AX14" s="827"/>
      <c r="AY14" s="827"/>
      <c r="AZ14" s="827"/>
      <c r="BA14" s="827"/>
    </row>
    <row r="15" spans="1:53" ht="15" customHeight="1">
      <c r="A15" s="2362"/>
      <c r="C15" s="834"/>
      <c r="F15" s="849"/>
      <c r="G15" s="850" t="s">
        <v>195</v>
      </c>
      <c r="H15" s="888"/>
      <c r="I15" s="843"/>
      <c r="J15" s="829" t="s">
        <v>2043</v>
      </c>
      <c r="K15" s="835"/>
      <c r="L15" s="843"/>
      <c r="M15" s="829" t="s">
        <v>2039</v>
      </c>
      <c r="N15" s="835"/>
      <c r="O15" s="843"/>
      <c r="P15" s="829" t="s">
        <v>188</v>
      </c>
      <c r="Q15" s="835"/>
      <c r="R15" s="843"/>
      <c r="S15" s="829" t="s">
        <v>2035</v>
      </c>
      <c r="T15" s="835"/>
      <c r="U15" s="843"/>
      <c r="V15" s="829" t="s">
        <v>2044</v>
      </c>
      <c r="W15" s="835"/>
      <c r="X15" s="849"/>
      <c r="Y15" s="829" t="s">
        <v>2045</v>
      </c>
      <c r="Z15" s="888"/>
      <c r="AA15" s="843"/>
      <c r="AB15" s="829"/>
      <c r="AC15" s="829"/>
    </row>
    <row r="16" spans="1:53" ht="15" customHeight="1" thickBot="1">
      <c r="A16" s="2362"/>
      <c r="C16" s="832" t="s">
        <v>2046</v>
      </c>
      <c r="D16" s="851"/>
      <c r="F16" s="857"/>
      <c r="G16" s="858"/>
      <c r="H16" s="937">
        <v>501</v>
      </c>
      <c r="I16" s="886"/>
      <c r="J16" s="859"/>
      <c r="K16" s="852">
        <v>502</v>
      </c>
      <c r="L16" s="886"/>
      <c r="M16" s="859"/>
      <c r="N16" s="852">
        <v>503</v>
      </c>
      <c r="O16" s="886"/>
      <c r="P16" s="859"/>
      <c r="Q16" s="852">
        <v>504</v>
      </c>
      <c r="R16" s="886"/>
      <c r="S16" s="859"/>
      <c r="T16" s="852">
        <v>505</v>
      </c>
      <c r="U16" s="886"/>
      <c r="V16" s="859"/>
      <c r="W16" s="852">
        <v>506</v>
      </c>
      <c r="X16" s="857"/>
      <c r="Y16" s="858"/>
      <c r="Z16" s="852">
        <v>507</v>
      </c>
      <c r="AA16" s="886"/>
      <c r="AB16" s="859"/>
      <c r="AC16" s="859"/>
    </row>
    <row r="17" spans="1:55" ht="15" customHeight="1">
      <c r="A17" s="2362"/>
      <c r="F17" s="823">
        <v>23</v>
      </c>
      <c r="G17" s="838"/>
      <c r="H17" s="891"/>
      <c r="I17" s="823">
        <v>24</v>
      </c>
      <c r="J17" s="838"/>
      <c r="K17" s="891"/>
      <c r="L17" s="823">
        <v>25</v>
      </c>
      <c r="M17" s="838"/>
      <c r="N17" s="891"/>
      <c r="O17" s="823">
        <v>26</v>
      </c>
      <c r="P17" s="838"/>
      <c r="Q17" s="891"/>
      <c r="R17" s="823">
        <v>27</v>
      </c>
      <c r="S17" s="838"/>
      <c r="T17" s="891"/>
      <c r="U17" s="823">
        <v>28</v>
      </c>
      <c r="V17" s="838"/>
      <c r="W17" s="891"/>
      <c r="X17" s="823">
        <v>29</v>
      </c>
      <c r="Y17" s="838"/>
      <c r="Z17" s="891"/>
      <c r="AA17" s="823">
        <v>30</v>
      </c>
      <c r="AB17" s="842"/>
      <c r="AC17" s="887"/>
      <c r="AG17" s="827"/>
      <c r="AH17" s="827"/>
      <c r="AI17" s="827"/>
      <c r="AJ17" s="827"/>
      <c r="AK17" s="827"/>
      <c r="AL17" s="827"/>
      <c r="AM17" s="827"/>
      <c r="AN17" s="827"/>
      <c r="AO17" s="827"/>
      <c r="AP17" s="827"/>
      <c r="AQ17" s="827"/>
      <c r="AR17" s="827"/>
      <c r="AS17" s="827"/>
      <c r="AT17" s="827"/>
      <c r="AU17" s="827"/>
      <c r="AV17" s="827"/>
      <c r="AW17" s="827"/>
      <c r="AX17" s="827"/>
      <c r="AY17" s="827"/>
      <c r="AZ17" s="827"/>
      <c r="BA17" s="827"/>
    </row>
    <row r="18" spans="1:55" ht="15" customHeight="1">
      <c r="A18" s="2362"/>
      <c r="F18" s="843"/>
      <c r="G18" s="829" t="s">
        <v>195</v>
      </c>
      <c r="H18" s="835"/>
      <c r="I18" s="843"/>
      <c r="J18" s="829" t="s">
        <v>2043</v>
      </c>
      <c r="K18" s="835"/>
      <c r="L18" s="843"/>
      <c r="M18" s="829" t="s">
        <v>2039</v>
      </c>
      <c r="N18" s="835"/>
      <c r="O18" s="843"/>
      <c r="P18" s="829" t="s">
        <v>188</v>
      </c>
      <c r="Q18" s="835"/>
      <c r="R18" s="843"/>
      <c r="S18" s="829" t="s">
        <v>2035</v>
      </c>
      <c r="T18" s="835"/>
      <c r="U18" s="843"/>
      <c r="V18" s="829" t="s">
        <v>2044</v>
      </c>
      <c r="W18" s="835"/>
      <c r="X18" s="843"/>
      <c r="Y18" s="829" t="s">
        <v>2045</v>
      </c>
      <c r="Z18" s="835"/>
      <c r="AA18" s="849"/>
      <c r="AB18" s="829" t="s">
        <v>2047</v>
      </c>
      <c r="AC18" s="888"/>
    </row>
    <row r="19" spans="1:55" ht="15" customHeight="1" thickBot="1">
      <c r="A19" s="2362"/>
      <c r="C19" s="832" t="s">
        <v>2048</v>
      </c>
      <c r="D19" s="851"/>
      <c r="F19" s="886"/>
      <c r="G19" s="859"/>
      <c r="H19" s="852">
        <v>401</v>
      </c>
      <c r="I19" s="886"/>
      <c r="J19" s="859"/>
      <c r="K19" s="852">
        <v>402</v>
      </c>
      <c r="L19" s="886"/>
      <c r="M19" s="859"/>
      <c r="N19" s="852">
        <v>403</v>
      </c>
      <c r="O19" s="886"/>
      <c r="P19" s="859"/>
      <c r="Q19" s="852">
        <v>404</v>
      </c>
      <c r="R19" s="886"/>
      <c r="S19" s="859"/>
      <c r="T19" s="852">
        <v>405</v>
      </c>
      <c r="U19" s="886"/>
      <c r="V19" s="859"/>
      <c r="W19" s="852">
        <v>406</v>
      </c>
      <c r="X19" s="886"/>
      <c r="Y19" s="859"/>
      <c r="Z19" s="852">
        <v>407</v>
      </c>
      <c r="AA19" s="857"/>
      <c r="AB19" s="858"/>
      <c r="AC19" s="852">
        <v>408</v>
      </c>
    </row>
    <row r="20" spans="1:55" ht="15" customHeight="1">
      <c r="A20" s="2362"/>
      <c r="F20" s="823">
        <v>15</v>
      </c>
      <c r="G20" s="838"/>
      <c r="H20" s="891"/>
      <c r="I20" s="823">
        <v>16</v>
      </c>
      <c r="J20" s="838"/>
      <c r="K20" s="891"/>
      <c r="L20" s="823">
        <v>17</v>
      </c>
      <c r="M20" s="838"/>
      <c r="N20" s="891"/>
      <c r="O20" s="823">
        <v>18</v>
      </c>
      <c r="P20" s="838"/>
      <c r="Q20" s="891"/>
      <c r="R20" s="823">
        <v>19</v>
      </c>
      <c r="S20" s="838"/>
      <c r="T20" s="891"/>
      <c r="U20" s="823">
        <v>20</v>
      </c>
      <c r="V20" s="838"/>
      <c r="W20" s="891"/>
      <c r="X20" s="823">
        <v>21</v>
      </c>
      <c r="Y20" s="838"/>
      <c r="Z20" s="891"/>
      <c r="AA20" s="823">
        <v>22</v>
      </c>
      <c r="AB20" s="838"/>
      <c r="AC20" s="891"/>
      <c r="AG20" s="827"/>
      <c r="AH20" s="827"/>
      <c r="AI20" s="827"/>
      <c r="AJ20" s="827"/>
      <c r="AK20" s="827"/>
      <c r="AL20" s="827"/>
      <c r="AM20" s="827"/>
      <c r="AN20" s="827"/>
      <c r="AO20" s="827"/>
      <c r="AP20" s="827"/>
      <c r="AQ20" s="827"/>
      <c r="AR20" s="827"/>
      <c r="AS20" s="827"/>
      <c r="AT20" s="827"/>
      <c r="AU20" s="827"/>
      <c r="AV20" s="827"/>
      <c r="AW20" s="827"/>
      <c r="AX20" s="827"/>
      <c r="AY20" s="827"/>
      <c r="AZ20" s="827"/>
      <c r="BA20" s="827"/>
    </row>
    <row r="21" spans="1:55" ht="15" customHeight="1">
      <c r="A21" s="2362"/>
      <c r="F21" s="843"/>
      <c r="G21" s="829" t="s">
        <v>195</v>
      </c>
      <c r="H21" s="835"/>
      <c r="I21" s="843"/>
      <c r="J21" s="829" t="s">
        <v>2043</v>
      </c>
      <c r="K21" s="835"/>
      <c r="L21" s="843"/>
      <c r="M21" s="829" t="s">
        <v>2039</v>
      </c>
      <c r="N21" s="835"/>
      <c r="O21" s="843"/>
      <c r="P21" s="829" t="s">
        <v>188</v>
      </c>
      <c r="Q21" s="835"/>
      <c r="R21" s="843"/>
      <c r="S21" s="829" t="s">
        <v>2035</v>
      </c>
      <c r="T21" s="835"/>
      <c r="U21" s="843"/>
      <c r="V21" s="829" t="s">
        <v>2044</v>
      </c>
      <c r="W21" s="835"/>
      <c r="X21" s="843"/>
      <c r="Y21" s="829" t="s">
        <v>2045</v>
      </c>
      <c r="Z21" s="835"/>
      <c r="AA21" s="843"/>
      <c r="AB21" s="829" t="s">
        <v>2047</v>
      </c>
      <c r="AC21" s="835"/>
    </row>
    <row r="22" spans="1:55" ht="15" customHeight="1" thickBot="1">
      <c r="A22" s="2362"/>
      <c r="C22" s="832" t="s">
        <v>2049</v>
      </c>
      <c r="D22" s="851"/>
      <c r="F22" s="886"/>
      <c r="G22" s="859"/>
      <c r="H22" s="852">
        <v>301</v>
      </c>
      <c r="I22" s="886"/>
      <c r="J22" s="859"/>
      <c r="K22" s="852">
        <v>302</v>
      </c>
      <c r="L22" s="886"/>
      <c r="M22" s="859"/>
      <c r="N22" s="852">
        <v>303</v>
      </c>
      <c r="O22" s="886"/>
      <c r="P22" s="859"/>
      <c r="Q22" s="852">
        <v>304</v>
      </c>
      <c r="R22" s="886"/>
      <c r="S22" s="859"/>
      <c r="T22" s="852">
        <v>305</v>
      </c>
      <c r="U22" s="886"/>
      <c r="V22" s="859"/>
      <c r="W22" s="852">
        <v>306</v>
      </c>
      <c r="X22" s="886"/>
      <c r="Y22" s="859"/>
      <c r="Z22" s="852">
        <v>307</v>
      </c>
      <c r="AA22" s="886"/>
      <c r="AB22" s="859"/>
      <c r="AC22" s="852">
        <v>308</v>
      </c>
      <c r="AG22" s="2367"/>
      <c r="AH22" s="2367"/>
      <c r="AI22" s="2367"/>
      <c r="AJ22" s="2367"/>
      <c r="AK22" s="2367"/>
      <c r="AL22" s="2367"/>
      <c r="AM22" s="2367"/>
      <c r="AN22" s="2367"/>
      <c r="AO22" s="2367"/>
      <c r="AP22" s="2367"/>
      <c r="AQ22" s="2367"/>
      <c r="AR22" s="2367"/>
      <c r="AS22" s="2367"/>
      <c r="AT22" s="2367"/>
      <c r="AU22" s="2367"/>
      <c r="AV22" s="2367"/>
      <c r="AW22" s="2367"/>
      <c r="AX22" s="2367"/>
      <c r="AY22" s="2367"/>
      <c r="AZ22" s="2367"/>
      <c r="BA22" s="2367"/>
    </row>
    <row r="23" spans="1:55" ht="15" customHeight="1">
      <c r="A23" s="2362"/>
      <c r="F23" s="823">
        <v>7</v>
      </c>
      <c r="G23" s="867"/>
      <c r="H23" s="868"/>
      <c r="I23" s="823">
        <v>8</v>
      </c>
      <c r="J23" s="838"/>
      <c r="K23" s="891"/>
      <c r="L23" s="823">
        <v>9</v>
      </c>
      <c r="M23" s="838"/>
      <c r="N23" s="891"/>
      <c r="O23" s="823">
        <v>10</v>
      </c>
      <c r="P23" s="838"/>
      <c r="Q23" s="891"/>
      <c r="R23" s="823">
        <v>11</v>
      </c>
      <c r="S23" s="838"/>
      <c r="T23" s="891"/>
      <c r="U23" s="823">
        <v>12</v>
      </c>
      <c r="V23" s="838"/>
      <c r="W23" s="891"/>
      <c r="X23" s="823">
        <v>13</v>
      </c>
      <c r="Y23" s="838"/>
      <c r="Z23" s="891"/>
      <c r="AA23" s="823">
        <v>14</v>
      </c>
      <c r="AB23" s="867"/>
      <c r="AC23" s="868"/>
      <c r="AG23" s="889"/>
      <c r="AH23" s="889"/>
      <c r="AI23" s="889"/>
      <c r="AJ23" s="889"/>
      <c r="AK23" s="889"/>
      <c r="AL23" s="889"/>
      <c r="AM23" s="889"/>
      <c r="AN23" s="889"/>
      <c r="AO23" s="889"/>
      <c r="AP23" s="889"/>
      <c r="AQ23" s="889"/>
      <c r="AR23" s="889"/>
      <c r="AS23" s="889"/>
      <c r="AT23" s="889"/>
      <c r="AU23" s="827"/>
      <c r="AV23" s="827"/>
      <c r="AW23" s="827"/>
      <c r="AX23" s="827"/>
      <c r="AY23" s="827"/>
      <c r="AZ23" s="827"/>
      <c r="BA23" s="827"/>
      <c r="BB23" s="889"/>
      <c r="BC23" s="889"/>
    </row>
    <row r="24" spans="1:55" ht="15" customHeight="1">
      <c r="A24" s="2362"/>
      <c r="B24" s="889"/>
      <c r="F24" s="876"/>
      <c r="G24" s="829" t="s">
        <v>195</v>
      </c>
      <c r="H24" s="877"/>
      <c r="I24" s="843"/>
      <c r="J24" s="829" t="s">
        <v>2043</v>
      </c>
      <c r="K24" s="835"/>
      <c r="L24" s="843"/>
      <c r="M24" s="829" t="s">
        <v>2039</v>
      </c>
      <c r="N24" s="835"/>
      <c r="O24" s="843"/>
      <c r="P24" s="829" t="s">
        <v>188</v>
      </c>
      <c r="Q24" s="835"/>
      <c r="R24" s="843"/>
      <c r="S24" s="829" t="s">
        <v>2035</v>
      </c>
      <c r="T24" s="835"/>
      <c r="U24" s="843"/>
      <c r="V24" s="829" t="s">
        <v>2044</v>
      </c>
      <c r="W24" s="835"/>
      <c r="X24" s="843"/>
      <c r="Y24" s="829" t="s">
        <v>2045</v>
      </c>
      <c r="Z24" s="835"/>
      <c r="AA24" s="876"/>
      <c r="AB24" s="829" t="s">
        <v>2047</v>
      </c>
      <c r="AC24" s="877"/>
      <c r="AD24" s="889"/>
      <c r="AG24" s="890"/>
      <c r="AH24" s="889"/>
      <c r="AI24" s="889"/>
      <c r="AJ24" s="889"/>
      <c r="AK24" s="889"/>
      <c r="AL24" s="889"/>
      <c r="AM24" s="889"/>
      <c r="AN24" s="889"/>
      <c r="AO24" s="889"/>
      <c r="AP24" s="889"/>
      <c r="AQ24" s="889"/>
      <c r="AR24" s="889"/>
      <c r="AS24" s="889"/>
      <c r="AT24" s="889"/>
      <c r="AU24" s="2387"/>
      <c r="AV24" s="2387"/>
      <c r="AW24" s="2387"/>
      <c r="AX24" s="2387"/>
      <c r="AY24" s="2387"/>
      <c r="AZ24" s="2387"/>
      <c r="BA24" s="2387"/>
      <c r="BB24" s="889"/>
      <c r="BC24" s="889"/>
    </row>
    <row r="25" spans="1:55" ht="15" customHeight="1" thickBot="1">
      <c r="A25" s="2362"/>
      <c r="C25" s="832" t="s">
        <v>2050</v>
      </c>
      <c r="D25" s="851"/>
      <c r="E25" s="827"/>
      <c r="F25" s="884"/>
      <c r="G25" s="885"/>
      <c r="H25" s="852">
        <v>201</v>
      </c>
      <c r="I25" s="886"/>
      <c r="J25" s="859"/>
      <c r="K25" s="852">
        <v>202</v>
      </c>
      <c r="L25" s="886"/>
      <c r="M25" s="859"/>
      <c r="N25" s="852">
        <v>203</v>
      </c>
      <c r="O25" s="886"/>
      <c r="P25" s="859"/>
      <c r="Q25" s="852">
        <v>204</v>
      </c>
      <c r="R25" s="886"/>
      <c r="S25" s="859"/>
      <c r="T25" s="852">
        <v>205</v>
      </c>
      <c r="U25" s="886"/>
      <c r="V25" s="859"/>
      <c r="W25" s="852">
        <v>206</v>
      </c>
      <c r="X25" s="886"/>
      <c r="Y25" s="859"/>
      <c r="Z25" s="852">
        <v>207</v>
      </c>
      <c r="AA25" s="884"/>
      <c r="AB25" s="885"/>
      <c r="AC25" s="852">
        <v>208</v>
      </c>
      <c r="AE25" s="827"/>
      <c r="AF25" s="827"/>
      <c r="AG25" s="827"/>
      <c r="AH25" s="827"/>
      <c r="AI25" s="827"/>
      <c r="AJ25" s="827"/>
      <c r="AN25" s="827"/>
      <c r="AO25" s="827"/>
      <c r="AP25" s="827"/>
    </row>
    <row r="26" spans="1:55" ht="15" customHeight="1">
      <c r="A26" s="2362"/>
      <c r="F26" s="823"/>
      <c r="G26" s="838"/>
      <c r="H26" s="891"/>
      <c r="I26" s="823">
        <v>1</v>
      </c>
      <c r="J26" s="865"/>
      <c r="K26" s="866"/>
      <c r="L26" s="823">
        <v>2</v>
      </c>
      <c r="M26" s="865"/>
      <c r="N26" s="866"/>
      <c r="O26" s="823">
        <v>3</v>
      </c>
      <c r="P26" s="865"/>
      <c r="Q26" s="866"/>
      <c r="R26" s="823">
        <v>4</v>
      </c>
      <c r="S26" s="865"/>
      <c r="T26" s="866"/>
      <c r="U26" s="823">
        <v>5</v>
      </c>
      <c r="V26" s="865"/>
      <c r="W26" s="866"/>
      <c r="X26" s="823">
        <v>6</v>
      </c>
      <c r="Y26" s="865"/>
      <c r="Z26" s="866"/>
      <c r="AA26" s="823"/>
      <c r="AB26" s="838"/>
      <c r="AC26" s="891"/>
    </row>
    <row r="27" spans="1:55" ht="15" customHeight="1">
      <c r="A27" s="2362"/>
      <c r="C27" s="834"/>
      <c r="E27" s="820"/>
      <c r="F27" s="843"/>
      <c r="G27" s="829" t="s">
        <v>2051</v>
      </c>
      <c r="H27" s="835"/>
      <c r="I27" s="874"/>
      <c r="J27" s="829" t="s">
        <v>2052</v>
      </c>
      <c r="K27" s="875"/>
      <c r="L27" s="874"/>
      <c r="M27" s="829" t="s">
        <v>2053</v>
      </c>
      <c r="N27" s="875"/>
      <c r="O27" s="874"/>
      <c r="P27" s="829" t="s">
        <v>2054</v>
      </c>
      <c r="Q27" s="875"/>
      <c r="R27" s="874"/>
      <c r="S27" s="829" t="s">
        <v>2055</v>
      </c>
      <c r="T27" s="875"/>
      <c r="U27" s="874"/>
      <c r="V27" s="829" t="s">
        <v>2056</v>
      </c>
      <c r="W27" s="875"/>
      <c r="X27" s="874"/>
      <c r="Y27" s="829" t="s">
        <v>2057</v>
      </c>
      <c r="Z27" s="875"/>
      <c r="AA27" s="843"/>
      <c r="AB27" s="829" t="s">
        <v>2058</v>
      </c>
      <c r="AC27" s="835"/>
      <c r="AE27" s="820"/>
      <c r="AF27" s="820"/>
      <c r="AG27" s="820"/>
      <c r="AH27" s="820"/>
      <c r="AI27" s="820"/>
      <c r="AJ27" s="820"/>
      <c r="AN27" s="820"/>
      <c r="AO27" s="820"/>
      <c r="AP27" s="820"/>
    </row>
    <row r="28" spans="1:55" ht="15" customHeight="1" thickBot="1">
      <c r="A28" s="2362"/>
      <c r="C28" s="832" t="s">
        <v>2059</v>
      </c>
      <c r="D28" s="851"/>
      <c r="E28" s="827"/>
      <c r="F28" s="886"/>
      <c r="G28" s="859"/>
      <c r="H28" s="852"/>
      <c r="I28" s="882"/>
      <c r="J28" s="883"/>
      <c r="K28" s="852">
        <v>101</v>
      </c>
      <c r="L28" s="882"/>
      <c r="M28" s="883"/>
      <c r="N28" s="852">
        <v>102</v>
      </c>
      <c r="O28" s="882"/>
      <c r="P28" s="883"/>
      <c r="Q28" s="852">
        <v>103</v>
      </c>
      <c r="R28" s="882"/>
      <c r="S28" s="883"/>
      <c r="T28" s="852">
        <v>104</v>
      </c>
      <c r="U28" s="882"/>
      <c r="V28" s="883"/>
      <c r="W28" s="852">
        <v>105</v>
      </c>
      <c r="X28" s="882"/>
      <c r="Y28" s="883"/>
      <c r="Z28" s="852">
        <v>106</v>
      </c>
      <c r="AA28" s="886"/>
      <c r="AB28" s="859"/>
      <c r="AC28" s="852"/>
    </row>
    <row r="29" spans="1:55" ht="15" customHeight="1">
      <c r="A29" s="2362"/>
      <c r="E29" s="827"/>
      <c r="F29" s="823"/>
      <c r="G29" s="838"/>
      <c r="H29" s="891"/>
      <c r="I29" s="823"/>
      <c r="J29" s="838"/>
      <c r="K29" s="891"/>
      <c r="L29" s="823"/>
      <c r="M29" s="838"/>
      <c r="N29" s="891"/>
      <c r="O29" s="823"/>
      <c r="P29" s="838"/>
      <c r="Q29" s="891"/>
      <c r="R29" s="823"/>
      <c r="S29" s="838"/>
      <c r="T29" s="891"/>
      <c r="U29" s="823"/>
      <c r="V29" s="838"/>
      <c r="W29" s="891"/>
      <c r="X29" s="823"/>
      <c r="Y29" s="838"/>
      <c r="Z29" s="891"/>
      <c r="AA29" s="823"/>
      <c r="AB29" s="838"/>
      <c r="AC29" s="891"/>
    </row>
    <row r="30" spans="1:55" ht="15" customHeight="1">
      <c r="A30" s="2362"/>
      <c r="E30" s="827"/>
      <c r="F30" s="843"/>
      <c r="G30" s="829" t="s">
        <v>1805</v>
      </c>
      <c r="H30" s="835"/>
      <c r="I30" s="843"/>
      <c r="J30" s="829" t="s">
        <v>1805</v>
      </c>
      <c r="K30" s="835"/>
      <c r="L30" s="843"/>
      <c r="M30" s="829" t="s">
        <v>1805</v>
      </c>
      <c r="N30" s="835"/>
      <c r="O30" s="843"/>
      <c r="P30" s="829" t="s">
        <v>1805</v>
      </c>
      <c r="Q30" s="835"/>
      <c r="R30" s="843"/>
      <c r="S30" s="829" t="s">
        <v>1805</v>
      </c>
      <c r="T30" s="835"/>
      <c r="U30" s="843"/>
      <c r="V30" s="829" t="s">
        <v>1805</v>
      </c>
      <c r="W30" s="835"/>
      <c r="X30" s="843"/>
      <c r="Y30" s="829" t="s">
        <v>1805</v>
      </c>
      <c r="Z30" s="835"/>
      <c r="AA30" s="843"/>
      <c r="AB30" s="829" t="s">
        <v>1805</v>
      </c>
      <c r="AC30" s="835"/>
    </row>
    <row r="31" spans="1:55" ht="15" customHeight="1" thickBot="1">
      <c r="A31" s="2362"/>
      <c r="C31" s="826"/>
      <c r="E31" s="827"/>
      <c r="F31" s="886"/>
      <c r="G31" s="859"/>
      <c r="H31" s="852"/>
      <c r="I31" s="886"/>
      <c r="J31" s="859"/>
      <c r="K31" s="852"/>
      <c r="L31" s="886"/>
      <c r="M31" s="859"/>
      <c r="N31" s="852"/>
      <c r="O31" s="886"/>
      <c r="P31" s="859"/>
      <c r="Q31" s="852"/>
      <c r="R31" s="886"/>
      <c r="S31" s="859"/>
      <c r="T31" s="852"/>
      <c r="U31" s="886"/>
      <c r="V31" s="859"/>
      <c r="W31" s="852"/>
      <c r="X31" s="886"/>
      <c r="Y31" s="859"/>
      <c r="Z31" s="852"/>
      <c r="AA31" s="886"/>
      <c r="AB31" s="859"/>
      <c r="AC31" s="852"/>
    </row>
    <row r="32" spans="1:55" ht="15" customHeight="1">
      <c r="A32" s="2362"/>
      <c r="E32" s="827"/>
      <c r="I32" s="827"/>
      <c r="J32" s="827"/>
      <c r="Q32" s="827"/>
      <c r="R32" s="827"/>
      <c r="S32" s="827"/>
    </row>
    <row r="33" spans="1:47" ht="15" customHeight="1">
      <c r="A33" s="2362"/>
      <c r="E33" s="827"/>
      <c r="I33" s="827"/>
      <c r="J33" s="827"/>
      <c r="Q33" s="827"/>
      <c r="R33" s="827"/>
      <c r="S33" s="827"/>
    </row>
    <row r="34" spans="1:47" ht="15" customHeight="1">
      <c r="A34" s="2362"/>
      <c r="E34" s="827"/>
      <c r="I34" s="827"/>
      <c r="J34" s="827"/>
    </row>
    <row r="35" spans="1:47" ht="15" customHeight="1">
      <c r="A35" s="2362"/>
      <c r="F35" s="938"/>
      <c r="G35" s="892" t="s">
        <v>2079</v>
      </c>
      <c r="H35" s="939"/>
      <c r="I35" s="940"/>
      <c r="J35" s="941" t="s">
        <v>2080</v>
      </c>
      <c r="K35" s="942"/>
      <c r="L35" s="940"/>
      <c r="M35" s="941" t="s">
        <v>2081</v>
      </c>
      <c r="N35" s="943"/>
      <c r="O35" s="944"/>
      <c r="P35" s="945" t="s">
        <v>805</v>
      </c>
      <c r="Q35" s="946"/>
      <c r="R35" s="940"/>
      <c r="S35" s="941" t="s">
        <v>2082</v>
      </c>
      <c r="T35" s="942"/>
      <c r="U35" s="943"/>
      <c r="V35" s="941" t="s">
        <v>2083</v>
      </c>
      <c r="W35" s="942"/>
      <c r="X35" s="943"/>
      <c r="Y35" s="943"/>
      <c r="Z35" s="942"/>
      <c r="AA35" s="947"/>
      <c r="AB35" s="932"/>
    </row>
    <row r="36" spans="1:47" ht="15" customHeight="1">
      <c r="A36" s="2362"/>
      <c r="F36" s="948"/>
      <c r="G36" s="900" t="s">
        <v>2084</v>
      </c>
      <c r="H36" s="949"/>
      <c r="I36" s="950"/>
      <c r="J36" s="951"/>
      <c r="K36" s="952"/>
      <c r="L36" s="902"/>
      <c r="M36" s="906" t="s">
        <v>2085</v>
      </c>
      <c r="N36" s="906"/>
      <c r="O36" s="953"/>
      <c r="P36" s="954" t="s">
        <v>2085</v>
      </c>
      <c r="Q36" s="955"/>
      <c r="R36" s="902"/>
      <c r="S36" s="906"/>
      <c r="T36" s="905"/>
      <c r="U36" s="906"/>
      <c r="V36" s="906"/>
      <c r="W36" s="905"/>
      <c r="X36" s="902"/>
      <c r="Y36" s="893"/>
      <c r="Z36" s="894"/>
      <c r="AA36" s="956"/>
      <c r="AB36" s="829"/>
      <c r="AF36" s="2384"/>
      <c r="AG36" s="2384"/>
      <c r="AH36" s="2384"/>
      <c r="AI36" s="2384"/>
      <c r="AJ36" s="2384"/>
      <c r="AK36" s="2384"/>
      <c r="AL36" s="2384"/>
      <c r="AM36" s="2384"/>
      <c r="AN36" s="2384"/>
      <c r="AO36" s="2384"/>
      <c r="AP36" s="2384"/>
      <c r="AQ36" s="2384"/>
      <c r="AR36" s="2384"/>
      <c r="AS36" s="2384"/>
      <c r="AT36" s="2384"/>
      <c r="AU36" s="2384"/>
    </row>
    <row r="37" spans="1:47" ht="15" customHeight="1">
      <c r="A37" s="2362"/>
      <c r="F37" s="957"/>
      <c r="G37" s="908" t="s">
        <v>2086</v>
      </c>
      <c r="H37" s="958"/>
      <c r="I37" s="896"/>
      <c r="J37" s="897"/>
      <c r="K37" s="911"/>
      <c r="L37" s="896"/>
      <c r="M37" s="897"/>
      <c r="N37" s="897"/>
      <c r="O37" s="896"/>
      <c r="P37" s="897" t="s">
        <v>2085</v>
      </c>
      <c r="Q37" s="911"/>
      <c r="R37" s="896"/>
      <c r="S37" s="897"/>
      <c r="T37" s="911"/>
      <c r="U37" s="897"/>
      <c r="V37" s="897"/>
      <c r="W37" s="911"/>
      <c r="X37" s="896"/>
      <c r="Y37" s="959"/>
      <c r="Z37" s="912"/>
      <c r="AA37" s="956"/>
      <c r="AB37" s="829"/>
      <c r="AF37" s="2384"/>
      <c r="AG37" s="2384"/>
      <c r="AH37" s="2384"/>
      <c r="AI37" s="2384"/>
      <c r="AJ37" s="2384"/>
      <c r="AK37" s="2384"/>
      <c r="AL37" s="2384"/>
      <c r="AM37" s="2384"/>
      <c r="AN37" s="2384"/>
      <c r="AO37" s="2384"/>
      <c r="AP37" s="2384"/>
      <c r="AQ37" s="2384"/>
      <c r="AR37" s="889"/>
      <c r="AS37" s="889"/>
      <c r="AT37" s="889"/>
      <c r="AU37" s="889"/>
    </row>
    <row r="38" spans="1:47" ht="15" customHeight="1">
      <c r="A38" s="2362"/>
      <c r="D38" s="834"/>
      <c r="F38" s="957"/>
      <c r="G38" s="908" t="s">
        <v>2070</v>
      </c>
      <c r="H38" s="958"/>
      <c r="I38" s="960"/>
      <c r="J38" s="961"/>
      <c r="K38" s="962"/>
      <c r="L38" s="896"/>
      <c r="M38" s="897"/>
      <c r="N38" s="897"/>
      <c r="O38" s="963"/>
      <c r="P38" s="933" t="s">
        <v>2085</v>
      </c>
      <c r="Q38" s="964"/>
      <c r="R38" s="896"/>
      <c r="S38" s="897" t="s">
        <v>2085</v>
      </c>
      <c r="T38" s="911"/>
      <c r="U38" s="897"/>
      <c r="V38" s="897"/>
      <c r="W38" s="911"/>
      <c r="X38" s="896"/>
      <c r="Y38" s="959"/>
      <c r="Z38" s="912"/>
      <c r="AA38" s="956"/>
      <c r="AB38" s="829"/>
      <c r="AF38" s="915"/>
      <c r="AG38" s="915"/>
      <c r="AH38" s="915"/>
      <c r="AI38" s="2384"/>
      <c r="AJ38" s="2384"/>
      <c r="AK38" s="2384"/>
      <c r="AL38" s="2384"/>
      <c r="AM38" s="2384"/>
      <c r="AN38" s="2384"/>
      <c r="AO38" s="2384"/>
      <c r="AP38" s="2384"/>
      <c r="AQ38" s="2384"/>
      <c r="AR38" s="889"/>
      <c r="AS38" s="889"/>
      <c r="AT38" s="889"/>
      <c r="AU38" s="889"/>
    </row>
    <row r="39" spans="1:47" ht="15" customHeight="1">
      <c r="A39" s="2365"/>
      <c r="D39" s="834"/>
      <c r="F39" s="957"/>
      <c r="G39" s="908" t="s">
        <v>2071</v>
      </c>
      <c r="H39" s="958"/>
      <c r="I39" s="965"/>
      <c r="J39" s="966"/>
      <c r="K39" s="967"/>
      <c r="L39" s="896"/>
      <c r="M39" s="897"/>
      <c r="N39" s="897"/>
      <c r="O39" s="896"/>
      <c r="P39" s="897" t="s">
        <v>2085</v>
      </c>
      <c r="Q39" s="911"/>
      <c r="R39" s="896"/>
      <c r="S39" s="897"/>
      <c r="T39" s="911"/>
      <c r="U39" s="897"/>
      <c r="V39" s="897" t="s">
        <v>2085</v>
      </c>
      <c r="W39" s="911"/>
      <c r="X39" s="896"/>
      <c r="Y39" s="959"/>
      <c r="Z39" s="912"/>
      <c r="AA39" s="956"/>
      <c r="AB39" s="829"/>
      <c r="AF39" s="915"/>
      <c r="AG39" s="915"/>
      <c r="AH39" s="915"/>
      <c r="AI39" s="889"/>
      <c r="AJ39" s="889"/>
      <c r="AK39" s="889"/>
      <c r="AL39" s="889"/>
      <c r="AM39" s="889"/>
      <c r="AN39" s="889"/>
      <c r="AO39" s="889"/>
      <c r="AP39" s="889"/>
      <c r="AQ39" s="889"/>
      <c r="AR39" s="889"/>
      <c r="AS39" s="889"/>
      <c r="AT39" s="889"/>
      <c r="AU39" s="889"/>
    </row>
    <row r="40" spans="1:47" ht="15" customHeight="1">
      <c r="A40" s="2365"/>
      <c r="F40" s="957"/>
      <c r="G40" s="908"/>
      <c r="H40" s="958"/>
      <c r="I40" s="896"/>
      <c r="J40" s="897"/>
      <c r="K40" s="911"/>
      <c r="L40" s="896"/>
      <c r="M40" s="897"/>
      <c r="N40" s="897"/>
      <c r="O40" s="896"/>
      <c r="P40" s="897"/>
      <c r="Q40" s="911"/>
      <c r="R40" s="896"/>
      <c r="S40" s="897"/>
      <c r="T40" s="911"/>
      <c r="U40" s="897"/>
      <c r="V40" s="897"/>
      <c r="W40" s="911"/>
      <c r="X40" s="896"/>
      <c r="Y40" s="959"/>
      <c r="Z40" s="912"/>
      <c r="AA40" s="956"/>
      <c r="AB40" s="829"/>
      <c r="AF40" s="915"/>
      <c r="AG40" s="915"/>
      <c r="AH40" s="915"/>
      <c r="AI40" s="2384"/>
      <c r="AJ40" s="2384"/>
      <c r="AK40" s="2384"/>
      <c r="AL40" s="2384"/>
      <c r="AM40" s="2384"/>
      <c r="AN40" s="2384"/>
      <c r="AO40" s="2384"/>
      <c r="AP40" s="2384"/>
      <c r="AQ40" s="2384"/>
      <c r="AR40" s="889"/>
      <c r="AS40" s="889"/>
      <c r="AT40" s="889"/>
      <c r="AU40" s="889"/>
    </row>
    <row r="41" spans="1:47" ht="15" customHeight="1">
      <c r="A41" s="2365"/>
      <c r="F41" s="924"/>
      <c r="G41" s="925"/>
      <c r="H41" s="926"/>
      <c r="I41" s="927"/>
      <c r="J41" s="928"/>
      <c r="K41" s="929"/>
      <c r="L41" s="928"/>
      <c r="M41" s="928"/>
      <c r="N41" s="928"/>
      <c r="O41" s="927"/>
      <c r="P41" s="928"/>
      <c r="Q41" s="929"/>
      <c r="R41" s="928"/>
      <c r="S41" s="928"/>
      <c r="T41" s="929"/>
      <c r="U41" s="928"/>
      <c r="V41" s="928"/>
      <c r="W41" s="929"/>
      <c r="X41" s="927"/>
      <c r="Y41" s="928"/>
      <c r="Z41" s="929"/>
      <c r="AA41" s="956"/>
      <c r="AB41" s="829"/>
      <c r="AF41" s="915"/>
      <c r="AG41" s="915"/>
      <c r="AH41" s="915"/>
      <c r="AI41" s="2384"/>
      <c r="AJ41" s="2384"/>
      <c r="AK41" s="2384"/>
      <c r="AL41" s="2384"/>
      <c r="AM41" s="2384"/>
      <c r="AN41" s="2384"/>
      <c r="AO41" s="2384"/>
      <c r="AP41" s="2384"/>
      <c r="AQ41" s="2384"/>
      <c r="AR41" s="889"/>
      <c r="AS41" s="889"/>
      <c r="AT41" s="889"/>
      <c r="AU41" s="889"/>
    </row>
    <row r="42" spans="1:47" ht="15" customHeight="1">
      <c r="A42" s="2365"/>
      <c r="E42" s="827"/>
      <c r="J42" s="915"/>
      <c r="X42" s="827"/>
      <c r="Y42" s="827"/>
      <c r="AI42" s="915"/>
    </row>
    <row r="43" spans="1:47" ht="15" customHeight="1">
      <c r="E43" s="827"/>
      <c r="J43" s="915"/>
      <c r="X43" s="827"/>
      <c r="Y43" s="827"/>
      <c r="AI43" s="915"/>
    </row>
    <row r="44" spans="1:47" ht="15" customHeight="1"/>
    <row r="45" spans="1:47" ht="13.5" customHeight="1">
      <c r="E45" s="915"/>
      <c r="F45" s="915"/>
      <c r="G45" s="915"/>
      <c r="H45" s="2384"/>
      <c r="I45" s="2384"/>
      <c r="J45" s="2384"/>
      <c r="K45" s="2384"/>
      <c r="L45" s="2384"/>
      <c r="M45" s="2384"/>
      <c r="N45" s="2384"/>
      <c r="O45" s="2384"/>
      <c r="P45" s="2384"/>
      <c r="Q45" s="889"/>
      <c r="R45" s="889"/>
      <c r="S45" s="889"/>
      <c r="T45" s="889"/>
      <c r="V45" s="889"/>
      <c r="W45" s="889"/>
      <c r="X45" s="889"/>
      <c r="Y45" s="889"/>
      <c r="Z45" s="889"/>
      <c r="AA45" s="889"/>
      <c r="AB45" s="889"/>
      <c r="AC45" s="889"/>
    </row>
    <row r="46" spans="1:47" ht="13.5" customHeight="1">
      <c r="E46" s="915"/>
      <c r="F46" s="915"/>
      <c r="G46" s="915"/>
      <c r="H46" s="2384"/>
      <c r="I46" s="2384"/>
      <c r="J46" s="2384"/>
      <c r="K46" s="2384"/>
      <c r="L46" s="2384"/>
      <c r="M46" s="2384"/>
      <c r="N46" s="2384"/>
      <c r="O46" s="2384"/>
      <c r="P46" s="2384"/>
      <c r="Q46" s="889"/>
      <c r="R46" s="889"/>
      <c r="S46" s="889"/>
      <c r="T46" s="889"/>
      <c r="V46" s="889"/>
      <c r="W46" s="889"/>
      <c r="X46" s="889"/>
      <c r="Y46" s="889"/>
      <c r="Z46" s="889"/>
      <c r="AA46" s="889"/>
      <c r="AB46" s="889"/>
      <c r="AC46" s="889"/>
    </row>
    <row r="47" spans="1:47" ht="13.5" customHeight="1">
      <c r="E47" s="915"/>
      <c r="F47" s="915"/>
      <c r="G47" s="915"/>
      <c r="H47" s="2384"/>
      <c r="I47" s="2384"/>
      <c r="J47" s="2384"/>
      <c r="K47" s="2384"/>
      <c r="L47" s="2384"/>
      <c r="M47" s="2384"/>
      <c r="N47" s="2384"/>
      <c r="O47" s="2384"/>
      <c r="P47" s="2384"/>
      <c r="Q47" s="889"/>
      <c r="R47" s="889"/>
      <c r="S47" s="889"/>
      <c r="T47" s="889"/>
    </row>
    <row r="48" spans="1:47" ht="13.5" customHeight="1">
      <c r="E48" s="915"/>
      <c r="F48" s="915"/>
      <c r="G48" s="915"/>
      <c r="H48" s="2384"/>
      <c r="I48" s="2384"/>
      <c r="J48" s="2384"/>
      <c r="K48" s="2384"/>
      <c r="L48" s="2384"/>
      <c r="M48" s="2384"/>
      <c r="N48" s="2384"/>
      <c r="O48" s="2384"/>
      <c r="P48" s="2384"/>
      <c r="Q48" s="889"/>
      <c r="R48" s="889"/>
      <c r="S48" s="889"/>
      <c r="T48" s="889"/>
    </row>
    <row r="49" spans="3:20" ht="13.5" customHeight="1">
      <c r="E49" s="915"/>
      <c r="F49" s="915"/>
      <c r="G49" s="915"/>
      <c r="H49" s="2384"/>
      <c r="I49" s="2384"/>
      <c r="J49" s="2384"/>
      <c r="K49" s="2384"/>
      <c r="L49" s="2384"/>
      <c r="M49" s="2384"/>
      <c r="N49" s="2384"/>
      <c r="O49" s="2384"/>
      <c r="P49" s="2384"/>
      <c r="Q49" s="889"/>
      <c r="R49" s="889"/>
      <c r="S49" s="889"/>
      <c r="T49" s="889"/>
    </row>
    <row r="50" spans="3:20" ht="13.5" customHeight="1">
      <c r="E50" s="915"/>
      <c r="F50" s="915"/>
      <c r="G50" s="915"/>
      <c r="H50" s="2384"/>
      <c r="I50" s="2384"/>
      <c r="J50" s="2384"/>
      <c r="K50" s="2384"/>
      <c r="L50" s="2384"/>
      <c r="M50" s="2384"/>
      <c r="N50" s="2384"/>
      <c r="O50" s="2384"/>
      <c r="P50" s="2384"/>
      <c r="Q50" s="889"/>
      <c r="R50" s="889"/>
      <c r="S50" s="889"/>
      <c r="T50" s="889"/>
    </row>
    <row r="51" spans="3:20" ht="13.5" customHeight="1">
      <c r="H51" s="915"/>
    </row>
    <row r="52" spans="3:20" ht="13.5" customHeight="1"/>
    <row r="53" spans="3:20" ht="13.5" customHeight="1">
      <c r="C53" s="930"/>
    </row>
    <row r="54" spans="3:20" ht="13.5" customHeight="1"/>
    <row r="55" spans="3:20" ht="13.5" customHeight="1"/>
    <row r="56" spans="3:20" ht="13.5" customHeight="1"/>
    <row r="57" spans="3:20" ht="13.5" customHeight="1"/>
    <row r="58" spans="3:20" ht="13.5" customHeight="1"/>
  </sheetData>
  <mergeCells count="44">
    <mergeCell ref="H49:J49"/>
    <mergeCell ref="K49:M49"/>
    <mergeCell ref="N49:P49"/>
    <mergeCell ref="H50:J50"/>
    <mergeCell ref="K50:M50"/>
    <mergeCell ref="N50:P50"/>
    <mergeCell ref="H47:J47"/>
    <mergeCell ref="K47:M47"/>
    <mergeCell ref="N47:P47"/>
    <mergeCell ref="H48:J48"/>
    <mergeCell ref="K48:M48"/>
    <mergeCell ref="N48:P48"/>
    <mergeCell ref="H45:J45"/>
    <mergeCell ref="K45:M45"/>
    <mergeCell ref="N45:P45"/>
    <mergeCell ref="H46:J46"/>
    <mergeCell ref="K46:M46"/>
    <mergeCell ref="N46:P46"/>
    <mergeCell ref="A39:A42"/>
    <mergeCell ref="AI40:AK40"/>
    <mergeCell ref="AL40:AN40"/>
    <mergeCell ref="AO40:AQ40"/>
    <mergeCell ref="AI41:AK41"/>
    <mergeCell ref="AL41:AN41"/>
    <mergeCell ref="AO41:AQ41"/>
    <mergeCell ref="AV22:AX22"/>
    <mergeCell ref="AY22:BA22"/>
    <mergeCell ref="AU24:BA24"/>
    <mergeCell ref="AF36:AH37"/>
    <mergeCell ref="AI36:AK37"/>
    <mergeCell ref="AL36:AN37"/>
    <mergeCell ref="AO36:AQ37"/>
    <mergeCell ref="AR36:AS36"/>
    <mergeCell ref="AT36:AU36"/>
    <mergeCell ref="AP22:AR22"/>
    <mergeCell ref="AI38:AK38"/>
    <mergeCell ref="AL38:AN38"/>
    <mergeCell ref="AO38:AQ38"/>
    <mergeCell ref="AS22:AU22"/>
    <mergeCell ref="A1:A38"/>
    <mergeCell ref="L2:T3"/>
    <mergeCell ref="AG22:AI22"/>
    <mergeCell ref="AJ22:AL22"/>
    <mergeCell ref="AM22:AO22"/>
  </mergeCells>
  <phoneticPr fontId="4"/>
  <printOptions verticalCentered="1"/>
  <pageMargins left="0" right="0.70866141732283472" top="0.74803149606299213" bottom="0.74803149606299213" header="0.31496062992125984" footer="0.31496062992125984"/>
  <pageSetup paperSize="9" scale="75" orientation="landscape" r:id="rId1"/>
  <colBreaks count="1" manualBreakCount="1">
    <brk id="29" max="42"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F0"/>
  </sheetPr>
  <dimension ref="A1:BC58"/>
  <sheetViews>
    <sheetView view="pageBreakPreview" zoomScaleNormal="100" zoomScaleSheetLayoutView="100" workbookViewId="0">
      <selection activeCell="B111" sqref="B111"/>
    </sheetView>
  </sheetViews>
  <sheetFormatPr defaultColWidth="9" defaultRowHeight="13.5"/>
  <cols>
    <col min="1" max="1" width="3.125" style="785" customWidth="1"/>
    <col min="2" max="2" width="15.625" style="785" customWidth="1"/>
    <col min="3" max="33" width="5.625" style="785" customWidth="1"/>
    <col min="34" max="16384" width="9" style="785"/>
  </cols>
  <sheetData>
    <row r="1" spans="1:53" ht="15" customHeight="1" thickBot="1">
      <c r="A1" s="2362"/>
    </row>
    <row r="2" spans="1:53" ht="15" customHeight="1">
      <c r="A2" s="2362"/>
      <c r="L2" s="2366" t="s">
        <v>2087</v>
      </c>
      <c r="M2" s="2366"/>
      <c r="N2" s="2366"/>
      <c r="O2" s="2366"/>
      <c r="P2" s="2366"/>
      <c r="Q2" s="2366"/>
      <c r="R2" s="2366"/>
      <c r="S2" s="2366"/>
      <c r="T2" s="2366"/>
      <c r="U2" s="822"/>
      <c r="X2" s="823">
        <v>1</v>
      </c>
      <c r="Y2" s="824"/>
      <c r="Z2" s="825"/>
      <c r="AA2" s="826" t="s">
        <v>2031</v>
      </c>
      <c r="AB2" s="826"/>
    </row>
    <row r="3" spans="1:53" ht="15" customHeight="1">
      <c r="A3" s="2362"/>
      <c r="F3" s="827"/>
      <c r="J3" s="827"/>
      <c r="K3" s="827"/>
      <c r="L3" s="2366"/>
      <c r="M3" s="2366"/>
      <c r="N3" s="2366"/>
      <c r="O3" s="2366"/>
      <c r="P3" s="2366"/>
      <c r="Q3" s="2366"/>
      <c r="R3" s="2366"/>
      <c r="S3" s="2366"/>
      <c r="T3" s="2366"/>
      <c r="U3" s="822"/>
      <c r="X3" s="828"/>
      <c r="Y3" s="829" t="s">
        <v>195</v>
      </c>
      <c r="Z3" s="830"/>
      <c r="AA3" s="826" t="s">
        <v>2032</v>
      </c>
      <c r="AB3" s="826"/>
    </row>
    <row r="4" spans="1:53" ht="15" customHeight="1" thickBot="1">
      <c r="A4" s="2362"/>
      <c r="F4" s="827"/>
      <c r="J4" s="827"/>
      <c r="K4" s="827"/>
      <c r="X4" s="831"/>
      <c r="Y4" s="832"/>
      <c r="Z4" s="833">
        <v>201</v>
      </c>
      <c r="AA4" s="826" t="s">
        <v>2033</v>
      </c>
      <c r="AB4" s="826"/>
      <c r="AG4" s="827"/>
      <c r="AK4" s="827"/>
      <c r="AL4" s="827"/>
    </row>
    <row r="5" spans="1:53" ht="15" customHeight="1">
      <c r="A5" s="2362"/>
      <c r="F5" s="827"/>
      <c r="J5" s="827"/>
      <c r="K5" s="827"/>
      <c r="X5" s="826"/>
      <c r="Y5" s="826"/>
      <c r="Z5" s="826"/>
      <c r="AA5" s="826"/>
      <c r="AB5" s="826"/>
      <c r="AG5" s="827"/>
      <c r="AK5" s="827"/>
      <c r="AL5" s="827"/>
    </row>
    <row r="6" spans="1:53" ht="15" customHeight="1">
      <c r="A6" s="2362"/>
      <c r="C6" s="834"/>
      <c r="F6" s="827"/>
      <c r="J6" s="827"/>
      <c r="K6" s="827"/>
      <c r="AG6" s="827"/>
      <c r="AK6" s="827"/>
      <c r="AL6" s="827"/>
    </row>
    <row r="7" spans="1:53" ht="15" customHeight="1" thickBot="1">
      <c r="A7" s="2362"/>
      <c r="F7" s="827"/>
      <c r="J7" s="827"/>
      <c r="K7" s="827"/>
      <c r="R7" s="827"/>
      <c r="S7" s="827"/>
      <c r="T7" s="827"/>
      <c r="AG7" s="827"/>
      <c r="AK7" s="827"/>
      <c r="AL7" s="827"/>
      <c r="AS7" s="827"/>
      <c r="AT7" s="827"/>
      <c r="AU7" s="827"/>
    </row>
    <row r="8" spans="1:53" ht="15" customHeight="1">
      <c r="A8" s="2362"/>
      <c r="F8" s="829"/>
      <c r="G8" s="829"/>
      <c r="H8" s="835"/>
      <c r="I8" s="968"/>
      <c r="J8" s="867"/>
      <c r="K8" s="867"/>
      <c r="L8" s="838">
        <v>43</v>
      </c>
      <c r="M8" s="867"/>
      <c r="N8" s="868"/>
      <c r="O8" s="823">
        <v>44</v>
      </c>
      <c r="P8" s="842"/>
      <c r="Q8" s="887"/>
      <c r="R8" s="823">
        <v>45</v>
      </c>
      <c r="S8" s="842"/>
      <c r="T8" s="887"/>
      <c r="U8" s="823">
        <v>46</v>
      </c>
      <c r="V8" s="867"/>
      <c r="W8" s="867"/>
      <c r="X8" s="867"/>
      <c r="Y8" s="843"/>
      <c r="Z8" s="829"/>
      <c r="AA8" s="829"/>
      <c r="AB8" s="829"/>
      <c r="AC8" s="829"/>
      <c r="AG8" s="827"/>
      <c r="AK8" s="827"/>
      <c r="AL8" s="827"/>
    </row>
    <row r="9" spans="1:53" ht="15" customHeight="1">
      <c r="A9" s="2362"/>
      <c r="F9" s="829"/>
      <c r="G9" s="829"/>
      <c r="H9" s="835"/>
      <c r="I9" s="876"/>
      <c r="J9" s="969"/>
      <c r="K9" s="969"/>
      <c r="L9" s="969"/>
      <c r="M9" s="829" t="s">
        <v>2034</v>
      </c>
      <c r="N9" s="877"/>
      <c r="O9" s="849"/>
      <c r="P9" s="829" t="s">
        <v>188</v>
      </c>
      <c r="Q9" s="888"/>
      <c r="R9" s="849"/>
      <c r="S9" s="829" t="s">
        <v>2035</v>
      </c>
      <c r="T9" s="888"/>
      <c r="U9" s="876"/>
      <c r="V9" s="829" t="s">
        <v>2036</v>
      </c>
      <c r="W9" s="969"/>
      <c r="X9" s="969"/>
      <c r="Y9" s="843"/>
      <c r="Z9" s="829"/>
      <c r="AA9" s="829"/>
      <c r="AB9" s="829"/>
      <c r="AC9" s="829"/>
      <c r="AG9" s="827"/>
      <c r="AK9" s="827"/>
      <c r="AL9" s="827"/>
    </row>
    <row r="10" spans="1:53" ht="15" customHeight="1" thickBot="1">
      <c r="A10" s="2362"/>
      <c r="C10" s="832" t="s">
        <v>2037</v>
      </c>
      <c r="D10" s="851"/>
      <c r="E10" s="834"/>
      <c r="F10" s="829"/>
      <c r="G10" s="829"/>
      <c r="H10" s="852"/>
      <c r="I10" s="884"/>
      <c r="J10" s="885"/>
      <c r="K10" s="885"/>
      <c r="L10" s="885"/>
      <c r="M10" s="885"/>
      <c r="N10" s="852">
        <v>701</v>
      </c>
      <c r="O10" s="857"/>
      <c r="P10" s="858"/>
      <c r="Q10" s="852">
        <v>702</v>
      </c>
      <c r="R10" s="857"/>
      <c r="S10" s="858"/>
      <c r="T10" s="852">
        <v>703</v>
      </c>
      <c r="U10" s="884"/>
      <c r="V10" s="885"/>
      <c r="W10" s="859">
        <v>704</v>
      </c>
      <c r="X10" s="885"/>
      <c r="Y10" s="843"/>
      <c r="Z10" s="829"/>
      <c r="AA10" s="829"/>
      <c r="AB10" s="829"/>
      <c r="AC10" s="829"/>
      <c r="AF10" s="834"/>
    </row>
    <row r="11" spans="1:53" ht="15" customHeight="1">
      <c r="A11" s="2362"/>
      <c r="F11" s="829"/>
      <c r="G11" s="835"/>
      <c r="H11" s="936"/>
      <c r="I11" s="838">
        <v>38</v>
      </c>
      <c r="J11" s="842"/>
      <c r="K11" s="887"/>
      <c r="L11" s="823">
        <v>39</v>
      </c>
      <c r="M11" s="842"/>
      <c r="N11" s="887"/>
      <c r="O11" s="823">
        <v>40</v>
      </c>
      <c r="P11" s="842"/>
      <c r="Q11" s="887"/>
      <c r="R11" s="823">
        <v>41</v>
      </c>
      <c r="S11" s="842"/>
      <c r="T11" s="887"/>
      <c r="U11" s="823">
        <v>42</v>
      </c>
      <c r="V11" s="842"/>
      <c r="W11" s="842"/>
      <c r="X11" s="842"/>
      <c r="Y11" s="843"/>
      <c r="Z11" s="829"/>
      <c r="AA11" s="829"/>
      <c r="AB11" s="829"/>
      <c r="AC11" s="829"/>
      <c r="AG11" s="827"/>
      <c r="AH11" s="827"/>
      <c r="AI11" s="827"/>
      <c r="AJ11" s="827"/>
      <c r="AK11" s="827"/>
      <c r="AL11" s="827"/>
      <c r="AM11" s="827"/>
      <c r="AN11" s="827"/>
      <c r="AO11" s="827"/>
      <c r="AP11" s="827"/>
      <c r="AQ11" s="827"/>
      <c r="AR11" s="827"/>
      <c r="AS11" s="827"/>
      <c r="AT11" s="827"/>
      <c r="AU11" s="827"/>
      <c r="AV11" s="827"/>
      <c r="AW11" s="827"/>
      <c r="AX11" s="827"/>
      <c r="AY11" s="827"/>
      <c r="AZ11" s="827"/>
      <c r="BA11" s="827"/>
    </row>
    <row r="12" spans="1:53" ht="15" customHeight="1">
      <c r="A12" s="2362"/>
      <c r="F12" s="829"/>
      <c r="G12" s="835"/>
      <c r="H12" s="849"/>
      <c r="I12" s="850"/>
      <c r="J12" s="829" t="s">
        <v>2038</v>
      </c>
      <c r="K12" s="888"/>
      <c r="L12" s="849"/>
      <c r="M12" s="829" t="s">
        <v>2039</v>
      </c>
      <c r="N12" s="888"/>
      <c r="O12" s="849"/>
      <c r="P12" s="829" t="s">
        <v>188</v>
      </c>
      <c r="Q12" s="888"/>
      <c r="R12" s="849"/>
      <c r="S12" s="829" t="s">
        <v>2035</v>
      </c>
      <c r="T12" s="888"/>
      <c r="U12" s="849"/>
      <c r="V12" s="829" t="s">
        <v>2040</v>
      </c>
      <c r="W12" s="850"/>
      <c r="X12" s="850"/>
      <c r="Y12" s="843"/>
      <c r="Z12" s="829"/>
      <c r="AA12" s="829"/>
      <c r="AB12" s="829"/>
      <c r="AC12" s="829"/>
    </row>
    <row r="13" spans="1:53" ht="15" customHeight="1" thickBot="1">
      <c r="A13" s="2362"/>
      <c r="C13" s="832" t="s">
        <v>2041</v>
      </c>
      <c r="D13" s="851"/>
      <c r="F13" s="859"/>
      <c r="G13" s="852"/>
      <c r="H13" s="857"/>
      <c r="I13" s="858"/>
      <c r="J13" s="858"/>
      <c r="K13" s="852">
        <v>601</v>
      </c>
      <c r="L13" s="857"/>
      <c r="M13" s="858"/>
      <c r="N13" s="852">
        <v>602</v>
      </c>
      <c r="O13" s="857"/>
      <c r="P13" s="858"/>
      <c r="Q13" s="852">
        <v>603</v>
      </c>
      <c r="R13" s="857"/>
      <c r="S13" s="858"/>
      <c r="T13" s="852">
        <v>604</v>
      </c>
      <c r="U13" s="857"/>
      <c r="V13" s="858"/>
      <c r="W13" s="859">
        <v>605</v>
      </c>
      <c r="X13" s="858"/>
      <c r="Y13" s="886"/>
      <c r="Z13" s="859"/>
      <c r="AA13" s="829"/>
      <c r="AB13" s="829"/>
      <c r="AC13" s="829"/>
    </row>
    <row r="14" spans="1:53" ht="15" customHeight="1">
      <c r="A14" s="2362"/>
      <c r="E14" s="834"/>
      <c r="F14" s="823">
        <v>31</v>
      </c>
      <c r="G14" s="865"/>
      <c r="H14" s="866"/>
      <c r="I14" s="823">
        <v>32</v>
      </c>
      <c r="J14" s="842"/>
      <c r="K14" s="887"/>
      <c r="L14" s="823">
        <v>33</v>
      </c>
      <c r="M14" s="842"/>
      <c r="N14" s="887"/>
      <c r="O14" s="823">
        <v>34</v>
      </c>
      <c r="P14" s="842"/>
      <c r="Q14" s="887"/>
      <c r="R14" s="823">
        <v>35</v>
      </c>
      <c r="S14" s="842"/>
      <c r="T14" s="887"/>
      <c r="U14" s="823">
        <v>36</v>
      </c>
      <c r="V14" s="842"/>
      <c r="W14" s="887"/>
      <c r="X14" s="823">
        <v>37</v>
      </c>
      <c r="Y14" s="842"/>
      <c r="Z14" s="887"/>
      <c r="AA14" s="843"/>
      <c r="AB14" s="829"/>
      <c r="AC14" s="829"/>
      <c r="AD14" s="827"/>
      <c r="AF14" s="834"/>
      <c r="AG14" s="827"/>
      <c r="AH14" s="827"/>
      <c r="AI14" s="827"/>
      <c r="AJ14" s="827"/>
      <c r="AK14" s="827"/>
      <c r="AL14" s="827"/>
      <c r="AM14" s="827"/>
      <c r="AN14" s="827"/>
      <c r="AO14" s="827"/>
      <c r="AP14" s="827"/>
      <c r="AQ14" s="827"/>
      <c r="AR14" s="827"/>
      <c r="AS14" s="827"/>
      <c r="AT14" s="827"/>
      <c r="AU14" s="827"/>
      <c r="AV14" s="827"/>
      <c r="AW14" s="827"/>
      <c r="AX14" s="827"/>
      <c r="AY14" s="827"/>
      <c r="AZ14" s="827"/>
      <c r="BA14" s="827"/>
    </row>
    <row r="15" spans="1:53" ht="15" customHeight="1">
      <c r="A15" s="2362"/>
      <c r="C15" s="834"/>
      <c r="F15" s="874"/>
      <c r="G15" s="829" t="s">
        <v>195</v>
      </c>
      <c r="H15" s="875"/>
      <c r="I15" s="849"/>
      <c r="J15" s="829" t="s">
        <v>2043</v>
      </c>
      <c r="K15" s="888"/>
      <c r="L15" s="849"/>
      <c r="M15" s="829" t="s">
        <v>2039</v>
      </c>
      <c r="N15" s="888"/>
      <c r="O15" s="849"/>
      <c r="P15" s="829" t="s">
        <v>188</v>
      </c>
      <c r="Q15" s="888"/>
      <c r="R15" s="849"/>
      <c r="S15" s="829" t="s">
        <v>2035</v>
      </c>
      <c r="T15" s="888"/>
      <c r="U15" s="849"/>
      <c r="V15" s="829" t="s">
        <v>2044</v>
      </c>
      <c r="W15" s="888"/>
      <c r="X15" s="849"/>
      <c r="Y15" s="829" t="s">
        <v>2045</v>
      </c>
      <c r="Z15" s="888"/>
      <c r="AA15" s="843"/>
      <c r="AB15" s="829"/>
      <c r="AC15" s="829"/>
    </row>
    <row r="16" spans="1:53" ht="15" customHeight="1" thickBot="1">
      <c r="A16" s="2362"/>
      <c r="C16" s="832" t="s">
        <v>2046</v>
      </c>
      <c r="D16" s="851"/>
      <c r="F16" s="882"/>
      <c r="G16" s="883"/>
      <c r="H16" s="852">
        <v>501</v>
      </c>
      <c r="I16" s="857"/>
      <c r="J16" s="858"/>
      <c r="K16" s="852">
        <v>502</v>
      </c>
      <c r="L16" s="857"/>
      <c r="M16" s="858"/>
      <c r="N16" s="852">
        <v>503</v>
      </c>
      <c r="O16" s="857"/>
      <c r="P16" s="858"/>
      <c r="Q16" s="852">
        <v>504</v>
      </c>
      <c r="R16" s="857"/>
      <c r="S16" s="858"/>
      <c r="T16" s="852">
        <v>505</v>
      </c>
      <c r="U16" s="857"/>
      <c r="V16" s="858"/>
      <c r="W16" s="852">
        <v>506</v>
      </c>
      <c r="X16" s="857"/>
      <c r="Y16" s="858"/>
      <c r="Z16" s="852">
        <v>507</v>
      </c>
      <c r="AA16" s="886"/>
      <c r="AB16" s="859"/>
      <c r="AC16" s="859"/>
    </row>
    <row r="17" spans="1:55" ht="15" customHeight="1">
      <c r="A17" s="2362"/>
      <c r="F17" s="823">
        <v>23</v>
      </c>
      <c r="G17" s="865"/>
      <c r="H17" s="866"/>
      <c r="I17" s="823">
        <v>24</v>
      </c>
      <c r="J17" s="842"/>
      <c r="K17" s="887"/>
      <c r="L17" s="823">
        <v>25</v>
      </c>
      <c r="M17" s="842"/>
      <c r="N17" s="887"/>
      <c r="O17" s="823">
        <v>26</v>
      </c>
      <c r="P17" s="842"/>
      <c r="Q17" s="887"/>
      <c r="R17" s="823">
        <v>27</v>
      </c>
      <c r="S17" s="842"/>
      <c r="T17" s="887"/>
      <c r="U17" s="823">
        <v>28</v>
      </c>
      <c r="V17" s="842"/>
      <c r="W17" s="887"/>
      <c r="X17" s="823">
        <v>29</v>
      </c>
      <c r="Y17" s="842"/>
      <c r="Z17" s="887"/>
      <c r="AA17" s="823">
        <v>30</v>
      </c>
      <c r="AB17" s="867"/>
      <c r="AC17" s="868"/>
      <c r="AG17" s="827"/>
      <c r="AH17" s="827"/>
      <c r="AI17" s="827"/>
      <c r="AJ17" s="827"/>
      <c r="AK17" s="827"/>
      <c r="AL17" s="827"/>
      <c r="AM17" s="827"/>
      <c r="AN17" s="827"/>
      <c r="AO17" s="827"/>
      <c r="AP17" s="827"/>
      <c r="AQ17" s="827"/>
      <c r="AR17" s="827"/>
      <c r="AS17" s="827"/>
      <c r="AT17" s="827"/>
      <c r="AU17" s="827"/>
      <c r="AV17" s="827"/>
      <c r="AW17" s="827"/>
      <c r="AX17" s="827"/>
      <c r="AY17" s="827"/>
      <c r="AZ17" s="827"/>
      <c r="BA17" s="827"/>
    </row>
    <row r="18" spans="1:55" ht="15" customHeight="1">
      <c r="A18" s="2362"/>
      <c r="F18" s="874"/>
      <c r="G18" s="829" t="s">
        <v>195</v>
      </c>
      <c r="H18" s="875"/>
      <c r="I18" s="849"/>
      <c r="J18" s="829" t="s">
        <v>2043</v>
      </c>
      <c r="K18" s="888"/>
      <c r="L18" s="849"/>
      <c r="M18" s="829" t="s">
        <v>2039</v>
      </c>
      <c r="N18" s="888"/>
      <c r="O18" s="849"/>
      <c r="P18" s="829" t="s">
        <v>188</v>
      </c>
      <c r="Q18" s="888"/>
      <c r="R18" s="849"/>
      <c r="S18" s="829" t="s">
        <v>2035</v>
      </c>
      <c r="T18" s="888"/>
      <c r="U18" s="849"/>
      <c r="V18" s="829" t="s">
        <v>2044</v>
      </c>
      <c r="W18" s="888"/>
      <c r="X18" s="849"/>
      <c r="Y18" s="829" t="s">
        <v>2045</v>
      </c>
      <c r="Z18" s="888"/>
      <c r="AA18" s="876"/>
      <c r="AB18" s="829" t="s">
        <v>2047</v>
      </c>
      <c r="AC18" s="877"/>
    </row>
    <row r="19" spans="1:55" ht="15" customHeight="1" thickBot="1">
      <c r="A19" s="2362"/>
      <c r="C19" s="832" t="s">
        <v>2048</v>
      </c>
      <c r="D19" s="851"/>
      <c r="F19" s="882"/>
      <c r="G19" s="883"/>
      <c r="H19" s="852">
        <v>401</v>
      </c>
      <c r="I19" s="857"/>
      <c r="J19" s="858"/>
      <c r="K19" s="852">
        <v>402</v>
      </c>
      <c r="L19" s="857"/>
      <c r="M19" s="858"/>
      <c r="N19" s="852">
        <v>403</v>
      </c>
      <c r="O19" s="857"/>
      <c r="P19" s="858"/>
      <c r="Q19" s="852">
        <v>404</v>
      </c>
      <c r="R19" s="857"/>
      <c r="S19" s="858"/>
      <c r="T19" s="852">
        <v>405</v>
      </c>
      <c r="U19" s="857"/>
      <c r="V19" s="858"/>
      <c r="W19" s="852">
        <v>406</v>
      </c>
      <c r="X19" s="857"/>
      <c r="Y19" s="858"/>
      <c r="Z19" s="852">
        <v>407</v>
      </c>
      <c r="AA19" s="884"/>
      <c r="AB19" s="885"/>
      <c r="AC19" s="852">
        <v>408</v>
      </c>
    </row>
    <row r="20" spans="1:55" ht="15" customHeight="1">
      <c r="A20" s="2362"/>
      <c r="F20" s="823">
        <v>15</v>
      </c>
      <c r="G20" s="865"/>
      <c r="H20" s="866"/>
      <c r="I20" s="823">
        <v>16</v>
      </c>
      <c r="J20" s="842"/>
      <c r="K20" s="887"/>
      <c r="L20" s="823">
        <v>17</v>
      </c>
      <c r="M20" s="842"/>
      <c r="N20" s="887"/>
      <c r="O20" s="823">
        <v>18</v>
      </c>
      <c r="P20" s="842"/>
      <c r="Q20" s="887"/>
      <c r="R20" s="823">
        <v>19</v>
      </c>
      <c r="S20" s="842"/>
      <c r="T20" s="887"/>
      <c r="U20" s="823">
        <v>20</v>
      </c>
      <c r="V20" s="842"/>
      <c r="W20" s="887"/>
      <c r="X20" s="823">
        <v>21</v>
      </c>
      <c r="Y20" s="842"/>
      <c r="Z20" s="887"/>
      <c r="AA20" s="823">
        <v>22</v>
      </c>
      <c r="AB20" s="867"/>
      <c r="AC20" s="868"/>
      <c r="AG20" s="827"/>
      <c r="AH20" s="827"/>
      <c r="AI20" s="827"/>
      <c r="AJ20" s="827"/>
      <c r="AK20" s="827"/>
      <c r="AL20" s="827"/>
      <c r="AM20" s="827"/>
      <c r="AN20" s="827"/>
      <c r="AO20" s="827"/>
      <c r="AP20" s="827"/>
      <c r="AQ20" s="827"/>
      <c r="AR20" s="827"/>
      <c r="AS20" s="827"/>
      <c r="AT20" s="827"/>
      <c r="AU20" s="827"/>
      <c r="AV20" s="827"/>
      <c r="AW20" s="827"/>
      <c r="AX20" s="827"/>
      <c r="AY20" s="827"/>
      <c r="AZ20" s="827"/>
      <c r="BA20" s="827"/>
    </row>
    <row r="21" spans="1:55" ht="15" customHeight="1">
      <c r="A21" s="2362"/>
      <c r="F21" s="874"/>
      <c r="G21" s="829" t="s">
        <v>195</v>
      </c>
      <c r="H21" s="875"/>
      <c r="I21" s="849"/>
      <c r="J21" s="829" t="s">
        <v>2043</v>
      </c>
      <c r="K21" s="888"/>
      <c r="L21" s="849"/>
      <c r="M21" s="829" t="s">
        <v>2039</v>
      </c>
      <c r="N21" s="888"/>
      <c r="O21" s="849"/>
      <c r="P21" s="829" t="s">
        <v>188</v>
      </c>
      <c r="Q21" s="888"/>
      <c r="R21" s="849"/>
      <c r="S21" s="829" t="s">
        <v>2035</v>
      </c>
      <c r="T21" s="888"/>
      <c r="U21" s="849"/>
      <c r="V21" s="829" t="s">
        <v>2044</v>
      </c>
      <c r="W21" s="888"/>
      <c r="X21" s="849"/>
      <c r="Y21" s="829" t="s">
        <v>2045</v>
      </c>
      <c r="Z21" s="888"/>
      <c r="AA21" s="876"/>
      <c r="AB21" s="829" t="s">
        <v>2047</v>
      </c>
      <c r="AC21" s="877"/>
    </row>
    <row r="22" spans="1:55" ht="15" customHeight="1" thickBot="1">
      <c r="A22" s="2362"/>
      <c r="C22" s="832" t="s">
        <v>2049</v>
      </c>
      <c r="D22" s="851"/>
      <c r="F22" s="882"/>
      <c r="G22" s="883"/>
      <c r="H22" s="852">
        <v>301</v>
      </c>
      <c r="I22" s="857"/>
      <c r="J22" s="858"/>
      <c r="K22" s="852">
        <v>302</v>
      </c>
      <c r="L22" s="857"/>
      <c r="M22" s="858"/>
      <c r="N22" s="852">
        <v>303</v>
      </c>
      <c r="O22" s="857"/>
      <c r="P22" s="858"/>
      <c r="Q22" s="852">
        <v>304</v>
      </c>
      <c r="R22" s="857"/>
      <c r="S22" s="858"/>
      <c r="T22" s="852">
        <v>305</v>
      </c>
      <c r="U22" s="857"/>
      <c r="V22" s="858"/>
      <c r="W22" s="852">
        <v>306</v>
      </c>
      <c r="X22" s="857"/>
      <c r="Y22" s="858"/>
      <c r="Z22" s="852">
        <v>307</v>
      </c>
      <c r="AA22" s="884"/>
      <c r="AB22" s="885"/>
      <c r="AC22" s="852">
        <v>308</v>
      </c>
      <c r="AG22" s="2367"/>
      <c r="AH22" s="2367"/>
      <c r="AI22" s="2367"/>
      <c r="AJ22" s="2367"/>
      <c r="AK22" s="2367"/>
      <c r="AL22" s="2367"/>
      <c r="AM22" s="2367"/>
      <c r="AN22" s="2367"/>
      <c r="AO22" s="2367"/>
      <c r="AP22" s="2367"/>
      <c r="AQ22" s="2367"/>
      <c r="AR22" s="2367"/>
      <c r="AS22" s="2367"/>
      <c r="AT22" s="2367"/>
      <c r="AU22" s="2367"/>
      <c r="AV22" s="2367"/>
      <c r="AW22" s="2367"/>
      <c r="AX22" s="2367"/>
      <c r="AY22" s="2367"/>
      <c r="AZ22" s="2367"/>
      <c r="BA22" s="2367"/>
    </row>
    <row r="23" spans="1:55" ht="15" customHeight="1">
      <c r="A23" s="2362"/>
      <c r="F23" s="823">
        <v>7</v>
      </c>
      <c r="G23" s="865"/>
      <c r="H23" s="866"/>
      <c r="I23" s="823">
        <v>8</v>
      </c>
      <c r="J23" s="842"/>
      <c r="K23" s="887"/>
      <c r="L23" s="823">
        <v>9</v>
      </c>
      <c r="M23" s="842"/>
      <c r="N23" s="887"/>
      <c r="O23" s="823">
        <v>10</v>
      </c>
      <c r="P23" s="842"/>
      <c r="Q23" s="887"/>
      <c r="R23" s="823">
        <v>11</v>
      </c>
      <c r="S23" s="842"/>
      <c r="T23" s="887"/>
      <c r="U23" s="823">
        <v>12</v>
      </c>
      <c r="V23" s="842"/>
      <c r="W23" s="887"/>
      <c r="X23" s="823">
        <v>13</v>
      </c>
      <c r="Y23" s="842"/>
      <c r="Z23" s="887"/>
      <c r="AA23" s="823">
        <v>14</v>
      </c>
      <c r="AB23" s="867"/>
      <c r="AC23" s="868"/>
      <c r="AG23" s="889"/>
      <c r="AH23" s="889"/>
      <c r="AI23" s="889"/>
      <c r="AJ23" s="889"/>
      <c r="AK23" s="889"/>
      <c r="AL23" s="889"/>
      <c r="AM23" s="889"/>
      <c r="AN23" s="889"/>
      <c r="AO23" s="889"/>
      <c r="AP23" s="889"/>
      <c r="AQ23" s="889"/>
      <c r="AR23" s="889"/>
      <c r="AS23" s="889"/>
      <c r="AT23" s="889"/>
      <c r="AU23" s="827"/>
      <c r="AV23" s="827"/>
      <c r="AW23" s="827"/>
      <c r="AX23" s="827"/>
      <c r="AY23" s="827"/>
      <c r="AZ23" s="827"/>
      <c r="BA23" s="827"/>
      <c r="BB23" s="889"/>
      <c r="BC23" s="889"/>
    </row>
    <row r="24" spans="1:55" ht="15" customHeight="1">
      <c r="A24" s="2362"/>
      <c r="B24" s="889"/>
      <c r="F24" s="874"/>
      <c r="G24" s="829" t="s">
        <v>195</v>
      </c>
      <c r="H24" s="875"/>
      <c r="I24" s="849"/>
      <c r="J24" s="829" t="s">
        <v>2043</v>
      </c>
      <c r="K24" s="888"/>
      <c r="L24" s="849"/>
      <c r="M24" s="829" t="s">
        <v>2039</v>
      </c>
      <c r="N24" s="888"/>
      <c r="O24" s="849"/>
      <c r="P24" s="829" t="s">
        <v>188</v>
      </c>
      <c r="Q24" s="888"/>
      <c r="R24" s="849"/>
      <c r="S24" s="829" t="s">
        <v>2035</v>
      </c>
      <c r="T24" s="888"/>
      <c r="U24" s="849"/>
      <c r="V24" s="829" t="s">
        <v>2044</v>
      </c>
      <c r="W24" s="888"/>
      <c r="X24" s="849"/>
      <c r="Y24" s="829" t="s">
        <v>2045</v>
      </c>
      <c r="Z24" s="888"/>
      <c r="AA24" s="876"/>
      <c r="AB24" s="829" t="s">
        <v>2047</v>
      </c>
      <c r="AC24" s="877"/>
      <c r="AD24" s="889"/>
      <c r="AG24" s="890"/>
      <c r="AH24" s="889"/>
      <c r="AI24" s="889"/>
      <c r="AJ24" s="889"/>
      <c r="AK24" s="889"/>
      <c r="AL24" s="889"/>
      <c r="AM24" s="889"/>
      <c r="AN24" s="889"/>
      <c r="AO24" s="889"/>
      <c r="AP24" s="889"/>
      <c r="AQ24" s="889"/>
      <c r="AR24" s="889"/>
      <c r="AS24" s="889"/>
      <c r="AT24" s="889"/>
      <c r="AU24" s="2387"/>
      <c r="AV24" s="2387"/>
      <c r="AW24" s="2387"/>
      <c r="AX24" s="2387"/>
      <c r="AY24" s="2387"/>
      <c r="AZ24" s="2387"/>
      <c r="BA24" s="2387"/>
      <c r="BB24" s="889"/>
      <c r="BC24" s="889"/>
    </row>
    <row r="25" spans="1:55" ht="15" customHeight="1" thickBot="1">
      <c r="A25" s="2362"/>
      <c r="C25" s="832" t="s">
        <v>2050</v>
      </c>
      <c r="D25" s="851"/>
      <c r="E25" s="827"/>
      <c r="F25" s="882"/>
      <c r="G25" s="883"/>
      <c r="H25" s="852">
        <v>201</v>
      </c>
      <c r="I25" s="857"/>
      <c r="J25" s="858"/>
      <c r="K25" s="852">
        <v>202</v>
      </c>
      <c r="L25" s="857"/>
      <c r="M25" s="858"/>
      <c r="N25" s="852">
        <v>203</v>
      </c>
      <c r="O25" s="857"/>
      <c r="P25" s="858"/>
      <c r="Q25" s="852">
        <v>204</v>
      </c>
      <c r="R25" s="857"/>
      <c r="S25" s="858"/>
      <c r="T25" s="852">
        <v>205</v>
      </c>
      <c r="U25" s="857"/>
      <c r="V25" s="858"/>
      <c r="W25" s="852">
        <v>206</v>
      </c>
      <c r="X25" s="857"/>
      <c r="Y25" s="858"/>
      <c r="Z25" s="852">
        <v>207</v>
      </c>
      <c r="AA25" s="884"/>
      <c r="AB25" s="885"/>
      <c r="AC25" s="852">
        <v>208</v>
      </c>
      <c r="AE25" s="827"/>
      <c r="AF25" s="827"/>
      <c r="AG25" s="827"/>
      <c r="AH25" s="827"/>
      <c r="AI25" s="827"/>
      <c r="AJ25" s="827"/>
      <c r="AN25" s="827"/>
      <c r="AO25" s="827"/>
      <c r="AP25" s="827"/>
    </row>
    <row r="26" spans="1:55" ht="15" customHeight="1">
      <c r="A26" s="2362"/>
      <c r="F26" s="823"/>
      <c r="G26" s="838"/>
      <c r="H26" s="891"/>
      <c r="I26" s="823">
        <v>1</v>
      </c>
      <c r="J26" s="838"/>
      <c r="K26" s="891"/>
      <c r="L26" s="823">
        <v>2</v>
      </c>
      <c r="M26" s="838"/>
      <c r="N26" s="891"/>
      <c r="O26" s="823">
        <v>3</v>
      </c>
      <c r="P26" s="838"/>
      <c r="Q26" s="891"/>
      <c r="R26" s="823">
        <v>4</v>
      </c>
      <c r="S26" s="838"/>
      <c r="T26" s="891"/>
      <c r="U26" s="823">
        <v>5</v>
      </c>
      <c r="V26" s="838"/>
      <c r="W26" s="891"/>
      <c r="X26" s="823">
        <v>6</v>
      </c>
      <c r="Y26" s="838"/>
      <c r="Z26" s="891"/>
      <c r="AA26" s="823"/>
      <c r="AB26" s="838"/>
      <c r="AC26" s="891"/>
    </row>
    <row r="27" spans="1:55" ht="15" customHeight="1">
      <c r="A27" s="2362"/>
      <c r="C27" s="834"/>
      <c r="E27" s="820"/>
      <c r="F27" s="843"/>
      <c r="G27" s="829" t="s">
        <v>2051</v>
      </c>
      <c r="H27" s="835"/>
      <c r="I27" s="843"/>
      <c r="J27" s="829" t="s">
        <v>2052</v>
      </c>
      <c r="K27" s="835"/>
      <c r="L27" s="843"/>
      <c r="M27" s="829" t="s">
        <v>2053</v>
      </c>
      <c r="N27" s="835"/>
      <c r="O27" s="843"/>
      <c r="P27" s="829" t="s">
        <v>2054</v>
      </c>
      <c r="Q27" s="835"/>
      <c r="R27" s="843"/>
      <c r="S27" s="829" t="s">
        <v>2055</v>
      </c>
      <c r="T27" s="835"/>
      <c r="U27" s="843"/>
      <c r="V27" s="829" t="s">
        <v>2056</v>
      </c>
      <c r="W27" s="835"/>
      <c r="X27" s="843"/>
      <c r="Y27" s="829" t="s">
        <v>2057</v>
      </c>
      <c r="Z27" s="835"/>
      <c r="AA27" s="843"/>
      <c r="AB27" s="829" t="s">
        <v>2058</v>
      </c>
      <c r="AC27" s="835"/>
      <c r="AE27" s="820"/>
      <c r="AF27" s="820"/>
      <c r="AG27" s="820"/>
      <c r="AH27" s="820"/>
      <c r="AI27" s="820"/>
      <c r="AJ27" s="820"/>
      <c r="AN27" s="820"/>
      <c r="AO27" s="820"/>
      <c r="AP27" s="820"/>
    </row>
    <row r="28" spans="1:55" ht="15" customHeight="1" thickBot="1">
      <c r="A28" s="2362"/>
      <c r="C28" s="832" t="s">
        <v>2059</v>
      </c>
      <c r="D28" s="851"/>
      <c r="E28" s="827"/>
      <c r="F28" s="886"/>
      <c r="G28" s="859"/>
      <c r="H28" s="852"/>
      <c r="I28" s="886"/>
      <c r="J28" s="859"/>
      <c r="K28" s="852">
        <v>101</v>
      </c>
      <c r="L28" s="886"/>
      <c r="M28" s="859"/>
      <c r="N28" s="852">
        <v>102</v>
      </c>
      <c r="O28" s="886"/>
      <c r="P28" s="859"/>
      <c r="Q28" s="852">
        <v>103</v>
      </c>
      <c r="R28" s="886"/>
      <c r="S28" s="859"/>
      <c r="T28" s="852">
        <v>104</v>
      </c>
      <c r="U28" s="886"/>
      <c r="V28" s="859"/>
      <c r="W28" s="852">
        <v>105</v>
      </c>
      <c r="X28" s="886"/>
      <c r="Y28" s="859"/>
      <c r="Z28" s="852">
        <v>106</v>
      </c>
      <c r="AA28" s="886"/>
      <c r="AB28" s="859"/>
      <c r="AC28" s="852"/>
    </row>
    <row r="29" spans="1:55" ht="15" customHeight="1">
      <c r="A29" s="2362"/>
      <c r="E29" s="827"/>
      <c r="F29" s="823"/>
      <c r="G29" s="838"/>
      <c r="H29" s="891"/>
      <c r="I29" s="823"/>
      <c r="J29" s="838"/>
      <c r="K29" s="891"/>
      <c r="L29" s="823"/>
      <c r="M29" s="838"/>
      <c r="N29" s="891"/>
      <c r="O29" s="823"/>
      <c r="P29" s="838"/>
      <c r="Q29" s="891"/>
      <c r="R29" s="823"/>
      <c r="S29" s="838"/>
      <c r="T29" s="891"/>
      <c r="U29" s="823"/>
      <c r="V29" s="838"/>
      <c r="W29" s="891"/>
      <c r="X29" s="823"/>
      <c r="Y29" s="838"/>
      <c r="Z29" s="891"/>
      <c r="AA29" s="823"/>
      <c r="AB29" s="838"/>
      <c r="AC29" s="891"/>
    </row>
    <row r="30" spans="1:55" ht="15" customHeight="1">
      <c r="A30" s="2362"/>
      <c r="E30" s="827"/>
      <c r="F30" s="843"/>
      <c r="G30" s="829" t="s">
        <v>1805</v>
      </c>
      <c r="H30" s="835"/>
      <c r="I30" s="843"/>
      <c r="J30" s="829" t="s">
        <v>1805</v>
      </c>
      <c r="K30" s="835"/>
      <c r="L30" s="843"/>
      <c r="M30" s="829" t="s">
        <v>1805</v>
      </c>
      <c r="N30" s="835"/>
      <c r="O30" s="843"/>
      <c r="P30" s="829" t="s">
        <v>1805</v>
      </c>
      <c r="Q30" s="835"/>
      <c r="R30" s="843"/>
      <c r="S30" s="829" t="s">
        <v>1805</v>
      </c>
      <c r="T30" s="835"/>
      <c r="U30" s="843"/>
      <c r="V30" s="829" t="s">
        <v>1805</v>
      </c>
      <c r="W30" s="835"/>
      <c r="X30" s="843"/>
      <c r="Y30" s="829" t="s">
        <v>1805</v>
      </c>
      <c r="Z30" s="835"/>
      <c r="AA30" s="843"/>
      <c r="AB30" s="829" t="s">
        <v>1805</v>
      </c>
      <c r="AC30" s="835"/>
    </row>
    <row r="31" spans="1:55" ht="15" customHeight="1" thickBot="1">
      <c r="A31" s="2362"/>
      <c r="C31" s="826"/>
      <c r="E31" s="827"/>
      <c r="F31" s="886"/>
      <c r="G31" s="859"/>
      <c r="H31" s="852"/>
      <c r="I31" s="886"/>
      <c r="J31" s="859"/>
      <c r="K31" s="852"/>
      <c r="L31" s="886"/>
      <c r="M31" s="859"/>
      <c r="N31" s="852"/>
      <c r="O31" s="886"/>
      <c r="P31" s="859"/>
      <c r="Q31" s="852"/>
      <c r="R31" s="886"/>
      <c r="S31" s="859"/>
      <c r="T31" s="852"/>
      <c r="U31" s="886"/>
      <c r="V31" s="859"/>
      <c r="W31" s="852"/>
      <c r="X31" s="886"/>
      <c r="Y31" s="859"/>
      <c r="Z31" s="852"/>
      <c r="AA31" s="886"/>
      <c r="AB31" s="859"/>
      <c r="AC31" s="852"/>
    </row>
    <row r="32" spans="1:55" ht="15" customHeight="1">
      <c r="A32" s="2362"/>
      <c r="E32" s="827"/>
      <c r="I32" s="827"/>
      <c r="J32" s="827"/>
      <c r="Q32" s="827"/>
      <c r="R32" s="827"/>
      <c r="S32" s="827"/>
    </row>
    <row r="33" spans="1:47" ht="15" customHeight="1">
      <c r="A33" s="2362"/>
      <c r="E33" s="827"/>
      <c r="I33" s="827"/>
      <c r="J33" s="827"/>
    </row>
    <row r="34" spans="1:47" ht="15" customHeight="1">
      <c r="A34" s="2362"/>
      <c r="C34" s="2388" t="s">
        <v>2079</v>
      </c>
      <c r="D34" s="2389"/>
      <c r="E34" s="2390"/>
      <c r="F34" s="2421" t="s">
        <v>18</v>
      </c>
      <c r="G34" s="2422"/>
      <c r="H34" s="2422"/>
      <c r="I34" s="2422"/>
      <c r="J34" s="2422"/>
      <c r="K34" s="2422"/>
      <c r="L34" s="2422"/>
      <c r="M34" s="2422"/>
      <c r="N34" s="2423"/>
      <c r="O34" s="2421" t="s">
        <v>2088</v>
      </c>
      <c r="P34" s="2422"/>
      <c r="Q34" s="2422"/>
      <c r="R34" s="2422"/>
      <c r="S34" s="2422"/>
      <c r="T34" s="2422"/>
      <c r="U34" s="2422"/>
      <c r="V34" s="2422"/>
      <c r="W34" s="2422"/>
      <c r="X34" s="2422"/>
      <c r="Y34" s="2422"/>
      <c r="Z34" s="2423"/>
      <c r="AA34" s="947"/>
      <c r="AB34" s="932"/>
    </row>
    <row r="35" spans="1:47" ht="15" customHeight="1">
      <c r="A35" s="2362"/>
      <c r="C35" s="2391"/>
      <c r="D35" s="2392"/>
      <c r="E35" s="2393"/>
      <c r="F35" s="2391" t="s">
        <v>2089</v>
      </c>
      <c r="G35" s="2392"/>
      <c r="H35" s="2392"/>
      <c r="I35" s="2424" t="s">
        <v>2090</v>
      </c>
      <c r="J35" s="2425"/>
      <c r="K35" s="2373"/>
      <c r="L35" s="2427" t="s">
        <v>2091</v>
      </c>
      <c r="M35" s="2428"/>
      <c r="N35" s="2429"/>
      <c r="O35" s="2391" t="s">
        <v>2089</v>
      </c>
      <c r="P35" s="2392"/>
      <c r="Q35" s="2392"/>
      <c r="R35" s="2424" t="s">
        <v>2092</v>
      </c>
      <c r="S35" s="2425"/>
      <c r="T35" s="2373"/>
      <c r="U35" s="2424" t="s">
        <v>2093</v>
      </c>
      <c r="V35" s="2425"/>
      <c r="W35" s="2373"/>
      <c r="X35" s="2427" t="s">
        <v>2091</v>
      </c>
      <c r="Y35" s="2428"/>
      <c r="Z35" s="2429"/>
      <c r="AA35" s="956"/>
      <c r="AB35" s="829" t="s">
        <v>2094</v>
      </c>
      <c r="AC35" s="826" t="s">
        <v>2095</v>
      </c>
      <c r="AD35" s="826"/>
      <c r="AF35" s="915"/>
      <c r="AG35" s="915"/>
      <c r="AH35" s="915"/>
      <c r="AI35" s="2384"/>
      <c r="AJ35" s="2384"/>
      <c r="AK35" s="2384"/>
      <c r="AL35" s="2384"/>
      <c r="AM35" s="2384"/>
      <c r="AN35" s="2384"/>
      <c r="AO35" s="2384"/>
      <c r="AP35" s="2384"/>
      <c r="AQ35" s="2384"/>
      <c r="AR35" s="2384"/>
      <c r="AS35" s="2384"/>
      <c r="AT35" s="2384"/>
      <c r="AU35" s="2384"/>
    </row>
    <row r="36" spans="1:47" ht="15" customHeight="1">
      <c r="A36" s="2362"/>
      <c r="C36" s="2394"/>
      <c r="D36" s="2395"/>
      <c r="E36" s="2396"/>
      <c r="F36" s="2394"/>
      <c r="G36" s="2395"/>
      <c r="H36" s="2395"/>
      <c r="I36" s="2370"/>
      <c r="J36" s="2426"/>
      <c r="K36" s="2375"/>
      <c r="L36" s="2426"/>
      <c r="M36" s="2426"/>
      <c r="N36" s="2371"/>
      <c r="O36" s="2394"/>
      <c r="P36" s="2395"/>
      <c r="Q36" s="2395"/>
      <c r="R36" s="2370"/>
      <c r="S36" s="2426"/>
      <c r="T36" s="2375"/>
      <c r="U36" s="2370"/>
      <c r="V36" s="2426"/>
      <c r="W36" s="2375"/>
      <c r="X36" s="2426"/>
      <c r="Y36" s="2426"/>
      <c r="Z36" s="2371"/>
      <c r="AA36" s="956"/>
      <c r="AB36" s="829"/>
      <c r="AC36" s="826" t="s">
        <v>2096</v>
      </c>
      <c r="AD36" s="826"/>
      <c r="AF36" s="915"/>
      <c r="AG36" s="915"/>
      <c r="AH36" s="915"/>
      <c r="AI36" s="2384"/>
      <c r="AJ36" s="2384"/>
      <c r="AK36" s="2384"/>
      <c r="AL36" s="2384"/>
      <c r="AM36" s="2384"/>
      <c r="AN36" s="2384"/>
      <c r="AO36" s="2384"/>
      <c r="AP36" s="2384"/>
      <c r="AQ36" s="2384"/>
      <c r="AR36" s="889"/>
      <c r="AS36" s="889"/>
      <c r="AT36" s="889"/>
      <c r="AU36" s="889"/>
    </row>
    <row r="37" spans="1:47" ht="15" customHeight="1">
      <c r="A37" s="2362"/>
      <c r="C37" s="970"/>
      <c r="D37" s="971" t="s">
        <v>2084</v>
      </c>
      <c r="E37" s="972"/>
      <c r="F37" s="948"/>
      <c r="G37" s="900" t="s">
        <v>2097</v>
      </c>
      <c r="H37" s="973"/>
      <c r="I37" s="904"/>
      <c r="J37" s="906" t="s">
        <v>2097</v>
      </c>
      <c r="K37" s="903"/>
      <c r="L37" s="906"/>
      <c r="M37" s="906" t="s">
        <v>2098</v>
      </c>
      <c r="N37" s="906"/>
      <c r="O37" s="953"/>
      <c r="P37" s="954"/>
      <c r="Q37" s="954"/>
      <c r="R37" s="904"/>
      <c r="S37" s="906"/>
      <c r="T37" s="903"/>
      <c r="U37" s="906"/>
      <c r="V37" s="906"/>
      <c r="W37" s="903"/>
      <c r="X37" s="906"/>
      <c r="Y37" s="893"/>
      <c r="Z37" s="894"/>
      <c r="AA37" s="956"/>
      <c r="AB37" s="829" t="s">
        <v>2099</v>
      </c>
      <c r="AC37" s="826" t="s">
        <v>2100</v>
      </c>
      <c r="AF37" s="915"/>
      <c r="AG37" s="915"/>
      <c r="AH37" s="915"/>
      <c r="AI37" s="2384"/>
      <c r="AJ37" s="2384"/>
      <c r="AK37" s="2384"/>
      <c r="AL37" s="2384"/>
      <c r="AM37" s="2384"/>
      <c r="AN37" s="2384"/>
      <c r="AO37" s="2384"/>
      <c r="AP37" s="2384"/>
      <c r="AQ37" s="2384"/>
      <c r="AR37" s="889"/>
      <c r="AS37" s="889"/>
      <c r="AT37" s="889"/>
      <c r="AU37" s="889"/>
    </row>
    <row r="38" spans="1:47" ht="15" customHeight="1">
      <c r="A38" s="2362"/>
      <c r="C38" s="907"/>
      <c r="D38" s="908" t="s">
        <v>2086</v>
      </c>
      <c r="E38" s="909"/>
      <c r="F38" s="957"/>
      <c r="G38" s="908"/>
      <c r="H38" s="974"/>
      <c r="I38" s="910"/>
      <c r="J38" s="897"/>
      <c r="K38" s="898"/>
      <c r="L38" s="897"/>
      <c r="M38" s="897"/>
      <c r="N38" s="897"/>
      <c r="O38" s="896"/>
      <c r="P38" s="897" t="s">
        <v>2097</v>
      </c>
      <c r="Q38" s="897"/>
      <c r="R38" s="910"/>
      <c r="S38" s="897" t="s">
        <v>2097</v>
      </c>
      <c r="T38" s="898"/>
      <c r="U38" s="897"/>
      <c r="V38" s="897" t="s">
        <v>2097</v>
      </c>
      <c r="W38" s="898"/>
      <c r="X38" s="897"/>
      <c r="Y38" s="959" t="s">
        <v>2098</v>
      </c>
      <c r="Z38" s="912"/>
      <c r="AA38" s="956"/>
      <c r="AB38" s="829"/>
      <c r="AC38" s="826" t="s">
        <v>2101</v>
      </c>
      <c r="AF38" s="915"/>
      <c r="AG38" s="915"/>
      <c r="AH38" s="915"/>
      <c r="AI38" s="889"/>
      <c r="AJ38" s="889"/>
      <c r="AK38" s="889"/>
      <c r="AL38" s="889"/>
      <c r="AM38" s="889"/>
      <c r="AN38" s="889"/>
      <c r="AO38" s="889"/>
      <c r="AP38" s="889"/>
      <c r="AQ38" s="889"/>
      <c r="AR38" s="889"/>
      <c r="AS38" s="889"/>
      <c r="AT38" s="889"/>
      <c r="AU38" s="889"/>
    </row>
    <row r="39" spans="1:47" ht="15" customHeight="1">
      <c r="A39" s="2362"/>
      <c r="C39" s="913"/>
      <c r="D39" s="908" t="s">
        <v>2070</v>
      </c>
      <c r="E39" s="914"/>
      <c r="F39" s="957"/>
      <c r="G39" s="908"/>
      <c r="H39" s="974"/>
      <c r="I39" s="910"/>
      <c r="J39" s="897"/>
      <c r="K39" s="898"/>
      <c r="L39" s="897"/>
      <c r="M39" s="897"/>
      <c r="N39" s="897"/>
      <c r="O39" s="896"/>
      <c r="P39" s="897" t="s">
        <v>2097</v>
      </c>
      <c r="Q39" s="897"/>
      <c r="R39" s="910"/>
      <c r="S39" s="897" t="s">
        <v>2097</v>
      </c>
      <c r="T39" s="898"/>
      <c r="U39" s="897"/>
      <c r="V39" s="897" t="s">
        <v>2097</v>
      </c>
      <c r="W39" s="898"/>
      <c r="X39" s="897"/>
      <c r="Y39" s="959" t="s">
        <v>2097</v>
      </c>
      <c r="Z39" s="912"/>
      <c r="AA39" s="956"/>
      <c r="AB39" s="829" t="s">
        <v>2102</v>
      </c>
      <c r="AC39" s="826" t="s">
        <v>1715</v>
      </c>
      <c r="AF39" s="915"/>
      <c r="AG39" s="915"/>
      <c r="AH39" s="915"/>
      <c r="AI39" s="889"/>
      <c r="AJ39" s="889"/>
      <c r="AK39" s="889"/>
      <c r="AL39" s="889"/>
      <c r="AM39" s="889"/>
      <c r="AN39" s="889"/>
      <c r="AO39" s="889"/>
      <c r="AP39" s="889"/>
      <c r="AQ39" s="889"/>
      <c r="AR39" s="889"/>
      <c r="AS39" s="889"/>
      <c r="AT39" s="889"/>
      <c r="AU39" s="889"/>
    </row>
    <row r="40" spans="1:47" ht="15" customHeight="1">
      <c r="A40" s="2362"/>
      <c r="C40" s="916"/>
      <c r="D40" s="908" t="s">
        <v>2071</v>
      </c>
      <c r="E40" s="917"/>
      <c r="F40" s="957"/>
      <c r="G40" s="908"/>
      <c r="H40" s="974"/>
      <c r="I40" s="910"/>
      <c r="J40" s="897"/>
      <c r="K40" s="898"/>
      <c r="L40" s="897"/>
      <c r="M40" s="897"/>
      <c r="N40" s="897"/>
      <c r="O40" s="896"/>
      <c r="P40" s="897" t="s">
        <v>2097</v>
      </c>
      <c r="Q40" s="897"/>
      <c r="R40" s="910"/>
      <c r="S40" s="897" t="s">
        <v>2098</v>
      </c>
      <c r="T40" s="898"/>
      <c r="U40" s="897"/>
      <c r="V40" s="897" t="s">
        <v>2097</v>
      </c>
      <c r="W40" s="898"/>
      <c r="X40" s="897"/>
      <c r="Y40" s="959" t="s">
        <v>2097</v>
      </c>
      <c r="Z40" s="912"/>
      <c r="AA40" s="956"/>
      <c r="AB40" s="829" t="s">
        <v>2103</v>
      </c>
      <c r="AC40" s="826" t="s">
        <v>2104</v>
      </c>
      <c r="AF40" s="915"/>
      <c r="AG40" s="915"/>
      <c r="AH40" s="915"/>
      <c r="AI40" s="889"/>
      <c r="AJ40" s="889"/>
      <c r="AK40" s="889"/>
      <c r="AL40" s="889"/>
      <c r="AM40" s="889"/>
      <c r="AN40" s="889"/>
      <c r="AO40" s="889"/>
      <c r="AP40" s="889"/>
      <c r="AQ40" s="889"/>
      <c r="AR40" s="889"/>
      <c r="AS40" s="889"/>
      <c r="AT40" s="889"/>
      <c r="AU40" s="889"/>
    </row>
    <row r="41" spans="1:47" ht="15" customHeight="1">
      <c r="A41" s="2362"/>
      <c r="C41" s="957"/>
      <c r="D41" s="974"/>
      <c r="E41" s="958"/>
      <c r="F41" s="957"/>
      <c r="G41" s="908"/>
      <c r="H41" s="974"/>
      <c r="I41" s="910"/>
      <c r="J41" s="897"/>
      <c r="K41" s="898"/>
      <c r="L41" s="897"/>
      <c r="M41" s="897"/>
      <c r="N41" s="897"/>
      <c r="O41" s="896"/>
      <c r="P41" s="897"/>
      <c r="Q41" s="897"/>
      <c r="R41" s="910"/>
      <c r="S41" s="897"/>
      <c r="T41" s="898"/>
      <c r="U41" s="897"/>
      <c r="V41" s="897"/>
      <c r="W41" s="898"/>
      <c r="X41" s="897"/>
      <c r="Y41" s="959"/>
      <c r="Z41" s="912"/>
      <c r="AA41" s="956"/>
      <c r="AB41" s="829"/>
      <c r="AF41" s="915"/>
      <c r="AG41" s="915"/>
      <c r="AH41" s="915"/>
      <c r="AI41" s="2384"/>
      <c r="AJ41" s="2384"/>
      <c r="AK41" s="2384"/>
      <c r="AL41" s="2384"/>
      <c r="AM41" s="2384"/>
      <c r="AN41" s="2384"/>
      <c r="AO41" s="2384"/>
      <c r="AP41" s="2384"/>
      <c r="AQ41" s="2384"/>
      <c r="AR41" s="889"/>
      <c r="AS41" s="889"/>
      <c r="AT41" s="889"/>
      <c r="AU41" s="889"/>
    </row>
    <row r="42" spans="1:47" ht="15" customHeight="1">
      <c r="A42" s="2365"/>
      <c r="C42" s="975"/>
      <c r="D42" s="976"/>
      <c r="E42" s="977"/>
      <c r="F42" s="924"/>
      <c r="G42" s="925"/>
      <c r="H42" s="978"/>
      <c r="I42" s="979"/>
      <c r="J42" s="928"/>
      <c r="K42" s="980"/>
      <c r="L42" s="928"/>
      <c r="M42" s="928"/>
      <c r="N42" s="928"/>
      <c r="O42" s="927"/>
      <c r="P42" s="928"/>
      <c r="Q42" s="928"/>
      <c r="R42" s="979"/>
      <c r="S42" s="928"/>
      <c r="T42" s="980"/>
      <c r="U42" s="928"/>
      <c r="V42" s="928"/>
      <c r="W42" s="980"/>
      <c r="X42" s="928"/>
      <c r="Y42" s="928"/>
      <c r="Z42" s="929"/>
      <c r="AA42" s="956"/>
      <c r="AB42" s="829"/>
      <c r="AF42" s="915"/>
      <c r="AG42" s="915"/>
      <c r="AH42" s="915"/>
      <c r="AI42" s="2384"/>
      <c r="AJ42" s="2384"/>
      <c r="AK42" s="2384"/>
      <c r="AL42" s="2384"/>
      <c r="AM42" s="2384"/>
      <c r="AN42" s="2384"/>
      <c r="AO42" s="2384"/>
      <c r="AP42" s="2384"/>
      <c r="AQ42" s="2384"/>
      <c r="AR42" s="889"/>
      <c r="AS42" s="889"/>
      <c r="AT42" s="889"/>
      <c r="AU42" s="889"/>
    </row>
    <row r="43" spans="1:47" ht="15" customHeight="1">
      <c r="A43" s="2365"/>
      <c r="E43" s="827"/>
      <c r="J43" s="915"/>
      <c r="X43" s="827"/>
      <c r="Y43" s="827"/>
      <c r="AI43" s="915"/>
    </row>
    <row r="44" spans="1:47" ht="15" customHeight="1">
      <c r="A44" s="2365"/>
    </row>
    <row r="45" spans="1:47" ht="13.5" customHeight="1">
      <c r="F45" s="915"/>
      <c r="G45" s="915"/>
      <c r="H45" s="915"/>
      <c r="I45" s="2384"/>
      <c r="J45" s="2384"/>
      <c r="K45" s="2384"/>
      <c r="L45" s="2384"/>
      <c r="M45" s="2384"/>
      <c r="N45" s="2384"/>
      <c r="O45" s="2384"/>
      <c r="P45" s="2384"/>
      <c r="Q45" s="2384"/>
      <c r="R45" s="889"/>
      <c r="S45" s="889"/>
      <c r="T45" s="889"/>
      <c r="U45" s="889"/>
      <c r="W45" s="889"/>
      <c r="X45" s="889"/>
      <c r="Y45" s="889"/>
      <c r="Z45" s="889"/>
      <c r="AA45" s="889"/>
      <c r="AB45" s="889"/>
      <c r="AC45" s="889"/>
      <c r="AD45" s="889"/>
    </row>
    <row r="46" spans="1:47" ht="13.5" customHeight="1">
      <c r="F46" s="915"/>
      <c r="G46" s="915"/>
      <c r="H46" s="915"/>
      <c r="I46" s="2384"/>
      <c r="J46" s="2384"/>
      <c r="K46" s="2384"/>
      <c r="L46" s="2384"/>
      <c r="M46" s="2384"/>
      <c r="N46" s="2384"/>
      <c r="O46" s="2384"/>
      <c r="P46" s="2384"/>
      <c r="Q46" s="2384"/>
      <c r="R46" s="889"/>
      <c r="S46" s="889"/>
      <c r="T46" s="889"/>
      <c r="U46" s="889"/>
      <c r="W46" s="889"/>
      <c r="X46" s="889"/>
      <c r="Y46" s="889"/>
      <c r="Z46" s="889"/>
      <c r="AA46" s="889"/>
      <c r="AB46" s="889"/>
      <c r="AC46" s="889"/>
      <c r="AD46" s="889"/>
    </row>
    <row r="47" spans="1:47" ht="13.5" customHeight="1">
      <c r="F47" s="915"/>
      <c r="G47" s="915"/>
      <c r="H47" s="915"/>
      <c r="I47" s="2384"/>
      <c r="J47" s="2384"/>
      <c r="K47" s="2384"/>
      <c r="L47" s="2384"/>
      <c r="M47" s="2384"/>
      <c r="N47" s="2384"/>
      <c r="O47" s="2384"/>
      <c r="P47" s="2384"/>
      <c r="Q47" s="2384"/>
      <c r="R47" s="889"/>
      <c r="S47" s="889"/>
      <c r="T47" s="889"/>
      <c r="U47" s="889"/>
    </row>
    <row r="48" spans="1:47" ht="13.5" customHeight="1">
      <c r="F48" s="915"/>
      <c r="G48" s="915"/>
      <c r="H48" s="915"/>
      <c r="I48" s="2384"/>
      <c r="J48" s="2384"/>
      <c r="K48" s="2384"/>
      <c r="L48" s="2384"/>
      <c r="M48" s="2384"/>
      <c r="N48" s="2384"/>
      <c r="O48" s="2384"/>
      <c r="P48" s="2384"/>
      <c r="Q48" s="2384"/>
      <c r="R48" s="889"/>
      <c r="S48" s="889"/>
      <c r="T48" s="889"/>
      <c r="U48" s="889"/>
    </row>
    <row r="49" spans="4:21" ht="13.5" customHeight="1">
      <c r="F49" s="915"/>
      <c r="G49" s="915"/>
      <c r="H49" s="915"/>
      <c r="I49" s="2384"/>
      <c r="J49" s="2384"/>
      <c r="K49" s="2384"/>
      <c r="L49" s="2384"/>
      <c r="M49" s="2384"/>
      <c r="N49" s="2384"/>
      <c r="O49" s="2384"/>
      <c r="P49" s="2384"/>
      <c r="Q49" s="2384"/>
      <c r="R49" s="889"/>
      <c r="S49" s="889"/>
      <c r="T49" s="889"/>
      <c r="U49" s="889"/>
    </row>
    <row r="50" spans="4:21" ht="13.5" customHeight="1">
      <c r="F50" s="915"/>
      <c r="G50" s="915"/>
      <c r="H50" s="915"/>
      <c r="I50" s="2384"/>
      <c r="J50" s="2384"/>
      <c r="K50" s="2384"/>
      <c r="L50" s="2384"/>
      <c r="M50" s="2384"/>
      <c r="N50" s="2384"/>
      <c r="O50" s="2384"/>
      <c r="P50" s="2384"/>
      <c r="Q50" s="2384"/>
      <c r="R50" s="889"/>
      <c r="S50" s="889"/>
      <c r="T50" s="889"/>
      <c r="U50" s="889"/>
    </row>
    <row r="51" spans="4:21" ht="13.5" customHeight="1">
      <c r="I51" s="915"/>
    </row>
    <row r="52" spans="4:21" ht="13.5" customHeight="1"/>
    <row r="53" spans="4:21" ht="13.5" customHeight="1">
      <c r="D53" s="930"/>
    </row>
    <row r="54" spans="4:21" ht="13.5" customHeight="1"/>
    <row r="55" spans="4:21" ht="13.5" customHeight="1"/>
    <row r="56" spans="4:21" ht="13.5" customHeight="1"/>
    <row r="57" spans="4:21" ht="13.5" customHeight="1"/>
    <row r="58" spans="4:21" ht="13.5" customHeight="1"/>
  </sheetData>
  <mergeCells count="53">
    <mergeCell ref="I49:K49"/>
    <mergeCell ref="L49:N49"/>
    <mergeCell ref="O49:Q49"/>
    <mergeCell ref="I50:K50"/>
    <mergeCell ref="L50:N50"/>
    <mergeCell ref="O50:Q50"/>
    <mergeCell ref="I47:K47"/>
    <mergeCell ref="L47:N47"/>
    <mergeCell ref="O47:Q47"/>
    <mergeCell ref="I48:K48"/>
    <mergeCell ref="L48:N48"/>
    <mergeCell ref="O48:Q48"/>
    <mergeCell ref="I45:K45"/>
    <mergeCell ref="L45:N45"/>
    <mergeCell ref="O45:Q45"/>
    <mergeCell ref="I46:K46"/>
    <mergeCell ref="L46:N46"/>
    <mergeCell ref="O46:Q46"/>
    <mergeCell ref="A42:A44"/>
    <mergeCell ref="AI42:AK42"/>
    <mergeCell ref="AL42:AN42"/>
    <mergeCell ref="AO42:AQ42"/>
    <mergeCell ref="A1:A41"/>
    <mergeCell ref="L2:T3"/>
    <mergeCell ref="AG22:AI22"/>
    <mergeCell ref="AJ22:AL22"/>
    <mergeCell ref="AM22:AO22"/>
    <mergeCell ref="AP22:AR22"/>
    <mergeCell ref="AI37:AK37"/>
    <mergeCell ref="AL37:AN37"/>
    <mergeCell ref="AO37:AQ37"/>
    <mergeCell ref="AI41:AK41"/>
    <mergeCell ref="AL41:AN41"/>
    <mergeCell ref="AO41:AQ41"/>
    <mergeCell ref="C34:E36"/>
    <mergeCell ref="F34:N34"/>
    <mergeCell ref="O34:Z34"/>
    <mergeCell ref="F35:H36"/>
    <mergeCell ref="I35:K36"/>
    <mergeCell ref="L35:N36"/>
    <mergeCell ref="O35:Q36"/>
    <mergeCell ref="R35:T36"/>
    <mergeCell ref="U35:W36"/>
    <mergeCell ref="X35:Z36"/>
    <mergeCell ref="AI35:AK36"/>
    <mergeCell ref="AL35:AN36"/>
    <mergeCell ref="AS22:AU22"/>
    <mergeCell ref="AV22:AX22"/>
    <mergeCell ref="AY22:BA22"/>
    <mergeCell ref="AU24:BA24"/>
    <mergeCell ref="AR35:AS35"/>
    <mergeCell ref="AT35:AU35"/>
    <mergeCell ref="AO35:AQ36"/>
  </mergeCells>
  <phoneticPr fontId="4"/>
  <printOptions verticalCentered="1"/>
  <pageMargins left="0" right="0.70866141732283472" top="0.74803149606299213" bottom="0.74803149606299213" header="0.31496062992125984" footer="0.31496062992125984"/>
  <pageSetup paperSize="9" scale="69" orientation="landscape" r:id="rId1"/>
  <colBreaks count="1" manualBreakCount="1">
    <brk id="33" max="43"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Y58"/>
  <sheetViews>
    <sheetView showGridLines="0" showZeros="0" view="pageBreakPreview" zoomScaleNormal="100" workbookViewId="0">
      <selection activeCell="U1" sqref="U1"/>
    </sheetView>
  </sheetViews>
  <sheetFormatPr defaultColWidth="9" defaultRowHeight="13.5"/>
  <cols>
    <col min="1" max="7" width="5.125" style="194" customWidth="1"/>
    <col min="8" max="8" width="2.625" style="193" customWidth="1"/>
    <col min="9" max="20" width="5.125" style="194" customWidth="1"/>
    <col min="21" max="21" width="10.625" style="452" customWidth="1"/>
    <col min="22" max="16384" width="9" style="453"/>
  </cols>
  <sheetData>
    <row r="1" spans="1:20" ht="18" customHeight="1">
      <c r="A1" s="194" t="s">
        <v>1041</v>
      </c>
    </row>
    <row r="2" spans="1:20" ht="18" customHeight="1"/>
    <row r="3" spans="1:20" ht="18" customHeight="1"/>
    <row r="4" spans="1:20" ht="18" customHeight="1">
      <c r="A4" s="1353" t="s">
        <v>1045</v>
      </c>
      <c r="B4" s="1353"/>
      <c r="C4" s="1353"/>
      <c r="D4" s="1353"/>
      <c r="E4" s="1353"/>
      <c r="F4" s="1353"/>
      <c r="G4" s="1353"/>
      <c r="H4" s="1353"/>
      <c r="I4" s="1353"/>
      <c r="J4" s="1353"/>
      <c r="K4" s="1353"/>
      <c r="L4" s="1353"/>
      <c r="M4" s="1353"/>
      <c r="N4" s="1353"/>
      <c r="O4" s="1353"/>
      <c r="P4" s="1353"/>
      <c r="Q4" s="1353"/>
      <c r="R4" s="1353"/>
      <c r="S4" s="1353"/>
      <c r="T4" s="1353"/>
    </row>
    <row r="5" spans="1:20" ht="18" customHeight="1">
      <c r="A5" s="1339" t="s">
        <v>1083</v>
      </c>
      <c r="B5" s="1339"/>
      <c r="C5" s="1339"/>
      <c r="D5" s="1339"/>
      <c r="E5" s="1339"/>
      <c r="F5" s="1339"/>
      <c r="G5" s="1339"/>
      <c r="H5" s="1339"/>
      <c r="I5" s="1339"/>
      <c r="J5" s="1339"/>
      <c r="K5" s="1339"/>
      <c r="L5" s="1339"/>
      <c r="M5" s="1339"/>
      <c r="N5" s="1339"/>
      <c r="O5" s="1339"/>
      <c r="P5" s="1339"/>
      <c r="Q5" s="1339"/>
      <c r="R5" s="1339"/>
      <c r="S5" s="1339"/>
      <c r="T5" s="1339"/>
    </row>
    <row r="6" spans="1:20" ht="18" customHeight="1"/>
    <row r="7" spans="1:20" ht="18" customHeight="1"/>
    <row r="8" spans="1:20" ht="18" customHeight="1">
      <c r="N8" s="1355"/>
      <c r="O8" s="1355"/>
      <c r="P8" s="202" t="s">
        <v>46</v>
      </c>
      <c r="Q8" s="676"/>
      <c r="R8" s="202" t="s">
        <v>577</v>
      </c>
      <c r="S8" s="676"/>
      <c r="T8" s="202" t="s">
        <v>576</v>
      </c>
    </row>
    <row r="9" spans="1:20" ht="18" customHeight="1">
      <c r="N9" s="193"/>
      <c r="O9" s="193"/>
      <c r="P9" s="202"/>
      <c r="Q9" s="202"/>
      <c r="R9" s="202"/>
      <c r="S9" s="202"/>
      <c r="T9" s="202"/>
    </row>
    <row r="10" spans="1:20" ht="18" customHeight="1">
      <c r="A10" s="194" t="s">
        <v>80</v>
      </c>
    </row>
    <row r="11" spans="1:20" ht="18" customHeight="1">
      <c r="A11" s="1348" t="s">
        <v>2006</v>
      </c>
      <c r="B11" s="1348"/>
      <c r="C11" s="1348"/>
      <c r="D11" s="1348"/>
      <c r="E11" s="1348"/>
      <c r="F11" s="1348"/>
      <c r="G11" s="1348"/>
      <c r="H11" s="1339"/>
      <c r="I11" s="1339"/>
    </row>
    <row r="12" spans="1:20" ht="18" customHeight="1"/>
    <row r="13" spans="1:20" ht="18" customHeight="1">
      <c r="I13" s="200" t="s">
        <v>1046</v>
      </c>
      <c r="J13" s="200"/>
    </row>
    <row r="14" spans="1:20" ht="18" customHeight="1">
      <c r="K14" s="1387">
        <f>申請書!K14</f>
        <v>0</v>
      </c>
      <c r="L14" s="1387"/>
      <c r="M14" s="1387"/>
      <c r="N14" s="1387"/>
      <c r="O14" s="1387"/>
      <c r="P14" s="1387"/>
      <c r="Q14" s="1387"/>
      <c r="R14" s="1387"/>
      <c r="S14" s="454"/>
      <c r="T14" s="454"/>
    </row>
    <row r="15" spans="1:20" ht="18" customHeight="1">
      <c r="I15" s="194" t="s">
        <v>1084</v>
      </c>
    </row>
    <row r="16" spans="1:20" ht="18" customHeight="1">
      <c r="K16" s="1387">
        <f>申請書!K16</f>
        <v>0</v>
      </c>
      <c r="L16" s="1387"/>
      <c r="M16" s="1387"/>
      <c r="N16" s="1387"/>
      <c r="O16" s="1387"/>
      <c r="P16" s="1387"/>
      <c r="Q16" s="1387"/>
      <c r="R16" s="1387"/>
    </row>
    <row r="17" spans="1:22" ht="18" customHeight="1"/>
    <row r="18" spans="1:22" ht="18" customHeight="1"/>
    <row r="19" spans="1:22">
      <c r="C19" s="194" t="s">
        <v>2869</v>
      </c>
      <c r="H19" s="194"/>
    </row>
    <row r="20" spans="1:22">
      <c r="C20" s="167" t="s">
        <v>2870</v>
      </c>
      <c r="H20" s="194"/>
    </row>
    <row r="21" spans="1:22" ht="18" customHeight="1">
      <c r="A21" s="455"/>
      <c r="B21" s="455"/>
      <c r="C21" s="455"/>
      <c r="D21" s="455"/>
      <c r="E21" s="455"/>
      <c r="F21" s="455"/>
      <c r="G21" s="455"/>
      <c r="H21" s="455"/>
      <c r="I21" s="455"/>
      <c r="J21" s="455"/>
      <c r="K21" s="455"/>
      <c r="L21" s="455"/>
      <c r="M21" s="455"/>
      <c r="N21" s="455"/>
      <c r="O21" s="455"/>
      <c r="P21" s="455"/>
      <c r="Q21" s="455"/>
      <c r="R21" s="455"/>
      <c r="S21" s="455"/>
      <c r="T21" s="455"/>
    </row>
    <row r="22" spans="1:22" ht="18" customHeight="1">
      <c r="A22" s="1384" t="s">
        <v>2871</v>
      </c>
      <c r="B22" s="1384"/>
      <c r="C22" s="1384"/>
      <c r="D22" s="1384"/>
      <c r="E22" s="1384"/>
      <c r="F22" s="1384"/>
      <c r="G22" s="1384"/>
      <c r="H22" s="1384"/>
      <c r="I22" s="1384"/>
      <c r="J22" s="1384"/>
      <c r="K22" s="1384"/>
      <c r="L22" s="1384"/>
      <c r="M22" s="1384"/>
      <c r="N22" s="1384"/>
      <c r="O22" s="1384"/>
      <c r="P22" s="1384"/>
      <c r="Q22" s="1384"/>
      <c r="R22" s="1384"/>
      <c r="S22" s="1384"/>
      <c r="T22" s="1384"/>
    </row>
    <row r="23" spans="1:22" ht="18" customHeight="1">
      <c r="A23" s="456"/>
      <c r="B23" s="456"/>
      <c r="C23" s="456"/>
      <c r="D23" s="456"/>
      <c r="E23" s="456"/>
      <c r="F23" s="456"/>
      <c r="G23" s="456"/>
      <c r="H23" s="456"/>
      <c r="I23" s="456"/>
      <c r="J23" s="456"/>
      <c r="K23" s="456"/>
      <c r="L23" s="456"/>
      <c r="M23" s="456"/>
      <c r="N23" s="456"/>
      <c r="O23" s="456"/>
      <c r="P23" s="456"/>
      <c r="Q23" s="456"/>
      <c r="R23" s="456"/>
      <c r="S23" s="456"/>
      <c r="T23" s="456"/>
    </row>
    <row r="24" spans="1:22" ht="18" customHeight="1">
      <c r="A24" s="167" t="s">
        <v>1048</v>
      </c>
      <c r="B24" s="167"/>
      <c r="C24" s="456"/>
      <c r="D24" s="456"/>
      <c r="E24" s="456"/>
      <c r="F24" s="456"/>
      <c r="G24" s="456"/>
      <c r="H24" s="456"/>
      <c r="I24" s="456"/>
      <c r="J24" s="456"/>
      <c r="K24" s="456"/>
      <c r="L24" s="456"/>
      <c r="M24" s="456"/>
      <c r="N24" s="456"/>
      <c r="O24" s="456"/>
      <c r="P24" s="456"/>
      <c r="Q24" s="456"/>
      <c r="R24" s="456"/>
      <c r="S24" s="456"/>
      <c r="T24" s="456"/>
    </row>
    <row r="25" spans="1:22" ht="18" customHeight="1">
      <c r="A25" s="487">
        <v>1</v>
      </c>
      <c r="B25" s="167" t="s">
        <v>1049</v>
      </c>
      <c r="C25" s="456"/>
      <c r="D25" s="456"/>
      <c r="E25" s="456"/>
      <c r="F25" s="456"/>
      <c r="G25" s="456"/>
      <c r="H25" s="456" t="s">
        <v>2012</v>
      </c>
      <c r="I25" s="1340"/>
      <c r="J25" s="1340"/>
      <c r="K25" s="1340"/>
      <c r="L25" s="1340"/>
      <c r="M25" s="1340"/>
      <c r="N25" s="1340"/>
      <c r="O25" s="1340"/>
      <c r="P25" s="1340"/>
      <c r="Q25" s="1340"/>
      <c r="R25" s="455" t="s">
        <v>522</v>
      </c>
      <c r="S25" s="456"/>
      <c r="T25" s="456"/>
    </row>
    <row r="26" spans="1:22" ht="18" customHeight="1">
      <c r="A26" s="487">
        <v>2</v>
      </c>
      <c r="B26" s="167" t="s">
        <v>1050</v>
      </c>
      <c r="C26" s="456"/>
      <c r="D26" s="456"/>
      <c r="E26" s="456"/>
      <c r="F26" s="456"/>
      <c r="G26" s="456"/>
      <c r="H26" s="456"/>
      <c r="I26" s="1355"/>
      <c r="J26" s="1355"/>
      <c r="K26" s="202" t="s">
        <v>46</v>
      </c>
      <c r="L26" s="676"/>
      <c r="M26" s="202" t="s">
        <v>577</v>
      </c>
      <c r="N26" s="676"/>
      <c r="O26" s="202" t="s">
        <v>576</v>
      </c>
      <c r="P26" s="456"/>
      <c r="Q26" s="456"/>
      <c r="R26" s="456"/>
      <c r="S26" s="456"/>
      <c r="T26" s="456"/>
    </row>
    <row r="27" spans="1:22" ht="18" customHeight="1">
      <c r="A27" s="487">
        <v>3</v>
      </c>
      <c r="B27" s="167" t="s">
        <v>1051</v>
      </c>
      <c r="I27" s="1340" t="s">
        <v>1951</v>
      </c>
      <c r="J27" s="1340"/>
      <c r="K27" s="1340"/>
      <c r="L27" s="1340"/>
      <c r="M27" s="1340"/>
      <c r="N27" s="1340"/>
      <c r="O27" s="1340"/>
      <c r="P27" s="1340"/>
      <c r="Q27" s="1340"/>
    </row>
    <row r="28" spans="1:22" ht="18" customHeight="1">
      <c r="A28" s="193">
        <v>4</v>
      </c>
      <c r="B28" s="194" t="s">
        <v>1052</v>
      </c>
      <c r="E28" s="1386"/>
      <c r="F28" s="1386"/>
      <c r="G28" s="1386"/>
      <c r="H28" s="1386"/>
      <c r="I28" s="1386"/>
      <c r="J28" s="1386"/>
      <c r="K28" s="1386"/>
      <c r="L28" s="1386"/>
      <c r="M28" s="1386"/>
      <c r="N28" s="1386"/>
      <c r="O28" s="1386"/>
      <c r="P28" s="1386"/>
      <c r="Q28" s="1386"/>
      <c r="R28" s="1386"/>
      <c r="S28" s="1386"/>
      <c r="T28" s="1386"/>
      <c r="V28" s="452"/>
    </row>
    <row r="29" spans="1:22" ht="18" customHeight="1">
      <c r="A29" s="487"/>
      <c r="B29" s="167"/>
      <c r="C29" s="167"/>
      <c r="E29" s="1386"/>
      <c r="F29" s="1386"/>
      <c r="G29" s="1386"/>
      <c r="H29" s="1386"/>
      <c r="I29" s="1386"/>
      <c r="J29" s="1386"/>
      <c r="K29" s="1386"/>
      <c r="L29" s="1386"/>
      <c r="M29" s="1386"/>
      <c r="N29" s="1386"/>
      <c r="O29" s="1386"/>
      <c r="P29" s="1386"/>
      <c r="Q29" s="1386"/>
      <c r="R29" s="1386"/>
      <c r="S29" s="1386"/>
      <c r="T29" s="1386"/>
      <c r="V29" s="452"/>
    </row>
    <row r="30" spans="1:22" ht="18" customHeight="1"/>
    <row r="31" spans="1:22" ht="18" customHeight="1">
      <c r="A31" s="1339"/>
      <c r="B31" s="1339"/>
      <c r="C31" s="1339"/>
      <c r="D31" s="1339"/>
      <c r="E31" s="1339"/>
      <c r="F31" s="1339"/>
      <c r="G31" s="1339"/>
      <c r="H31" s="1339"/>
      <c r="I31" s="1339"/>
      <c r="J31" s="1339"/>
      <c r="K31" s="1339"/>
      <c r="L31" s="1339"/>
      <c r="M31" s="1339"/>
      <c r="N31" s="1339"/>
      <c r="O31" s="1339"/>
      <c r="P31" s="1339"/>
      <c r="Q31" s="1339"/>
      <c r="R31" s="1339"/>
      <c r="S31" s="1339"/>
      <c r="T31" s="1339"/>
    </row>
    <row r="32" spans="1:22" ht="18" customHeight="1">
      <c r="A32" s="1293"/>
      <c r="B32" s="1293"/>
      <c r="C32" s="1293"/>
      <c r="D32" s="1293"/>
      <c r="E32" s="1293"/>
      <c r="F32" s="1293"/>
      <c r="H32" s="194"/>
    </row>
    <row r="33" spans="1:25" ht="18" customHeight="1">
      <c r="A33" s="1293"/>
      <c r="B33" s="1293"/>
      <c r="C33" s="1293"/>
      <c r="D33" s="1293"/>
      <c r="E33" s="1293"/>
      <c r="F33" s="1293"/>
      <c r="H33" s="194"/>
    </row>
    <row r="34" spans="1:25" ht="18" customHeight="1">
      <c r="A34" s="1296"/>
      <c r="B34" s="1296"/>
      <c r="C34" s="1296"/>
      <c r="D34" s="1296"/>
      <c r="E34" s="1296"/>
      <c r="F34" s="1296"/>
      <c r="G34" s="466"/>
      <c r="H34" s="466"/>
      <c r="I34" s="466"/>
      <c r="J34" s="466"/>
      <c r="K34" s="466"/>
      <c r="L34" s="466"/>
      <c r="M34" s="466"/>
      <c r="N34" s="466"/>
      <c r="O34" s="466"/>
      <c r="P34" s="466"/>
      <c r="Q34" s="466"/>
      <c r="R34" s="466"/>
      <c r="S34" s="466"/>
      <c r="T34" s="466"/>
    </row>
    <row r="35" spans="1:25" ht="18" customHeight="1">
      <c r="A35" s="1298" t="s">
        <v>2892</v>
      </c>
      <c r="B35" s="1299"/>
      <c r="C35" s="1299"/>
      <c r="D35" s="1299"/>
      <c r="E35" s="1299"/>
      <c r="F35" s="1300"/>
      <c r="G35" s="616" t="s">
        <v>2893</v>
      </c>
      <c r="H35" s="194"/>
      <c r="T35" s="617"/>
    </row>
    <row r="36" spans="1:25" ht="18" customHeight="1">
      <c r="A36" s="1292"/>
      <c r="B36" s="1293"/>
      <c r="C36" s="1293"/>
      <c r="D36" s="1293"/>
      <c r="E36" s="1293"/>
      <c r="F36" s="1294"/>
      <c r="G36" s="616"/>
      <c r="H36" s="194"/>
      <c r="T36" s="617"/>
    </row>
    <row r="37" spans="1:25" ht="18" customHeight="1">
      <c r="A37" s="1292"/>
      <c r="B37" s="1293"/>
      <c r="C37" s="1293"/>
      <c r="D37" s="1293"/>
      <c r="E37" s="1293"/>
      <c r="F37" s="1294"/>
      <c r="G37" s="616"/>
      <c r="H37" s="194"/>
      <c r="T37" s="617"/>
    </row>
    <row r="38" spans="1:25" ht="18" customHeight="1">
      <c r="A38" s="1292"/>
      <c r="B38" s="1293"/>
      <c r="C38" s="1293"/>
      <c r="D38" s="1293"/>
      <c r="E38" s="1293"/>
      <c r="F38" s="1294"/>
      <c r="G38" s="616"/>
      <c r="H38" s="194"/>
      <c r="T38" s="617"/>
    </row>
    <row r="39" spans="1:25" ht="18" customHeight="1">
      <c r="A39" s="1295"/>
      <c r="B39" s="1296"/>
      <c r="C39" s="1296"/>
      <c r="D39" s="1296"/>
      <c r="E39" s="1296"/>
      <c r="F39" s="1297"/>
      <c r="G39" s="616"/>
      <c r="H39" s="194"/>
      <c r="T39" s="617"/>
    </row>
    <row r="40" spans="1:25" ht="18" customHeight="1">
      <c r="A40" s="458" t="s">
        <v>1053</v>
      </c>
      <c r="B40" s="1354"/>
      <c r="C40" s="1354"/>
      <c r="D40" s="1354"/>
      <c r="E40" s="1354"/>
      <c r="F40" s="459" t="s">
        <v>1054</v>
      </c>
      <c r="G40" s="616"/>
      <c r="H40" s="194"/>
      <c r="T40" s="617"/>
    </row>
    <row r="41" spans="1:25" ht="18" customHeight="1">
      <c r="A41" s="460" t="s">
        <v>2829</v>
      </c>
      <c r="B41" s="461"/>
      <c r="C41" s="462"/>
      <c r="D41" s="462"/>
      <c r="E41" s="461"/>
      <c r="F41" s="463"/>
      <c r="G41" s="615"/>
      <c r="H41" s="466"/>
      <c r="I41" s="466"/>
      <c r="J41" s="466"/>
      <c r="K41" s="466"/>
      <c r="L41" s="466"/>
      <c r="M41" s="466"/>
      <c r="N41" s="466"/>
      <c r="O41" s="466"/>
      <c r="P41" s="466"/>
      <c r="Q41" s="466"/>
      <c r="R41" s="466"/>
      <c r="S41" s="466"/>
      <c r="T41" s="463"/>
    </row>
    <row r="42" spans="1:25" ht="18" customHeight="1"/>
    <row r="43" spans="1:25" ht="18" customHeight="1"/>
    <row r="44" spans="1:25" ht="18" customHeight="1"/>
    <row r="45" spans="1:25" s="1143" customFormat="1">
      <c r="A45" s="1283" t="s">
        <v>2264</v>
      </c>
      <c r="B45" s="1275"/>
      <c r="C45" s="6"/>
      <c r="D45" s="6"/>
      <c r="E45" s="6"/>
      <c r="F45" s="6"/>
      <c r="G45" s="6"/>
      <c r="H45" s="6"/>
      <c r="I45" s="6"/>
      <c r="J45" s="6"/>
      <c r="K45" s="6"/>
      <c r="L45" s="6"/>
      <c r="M45" s="6"/>
      <c r="N45" s="6"/>
      <c r="O45" s="6"/>
      <c r="P45" s="6"/>
      <c r="Q45" s="6"/>
      <c r="R45" s="6"/>
      <c r="S45" s="6"/>
      <c r="T45" s="194"/>
      <c r="U45" s="452"/>
      <c r="V45" s="452"/>
      <c r="W45" s="452"/>
      <c r="X45" s="452"/>
      <c r="Y45" s="452"/>
    </row>
    <row r="46" spans="1:25" s="1271" customFormat="1" ht="12" customHeight="1">
      <c r="A46" s="1273" t="s">
        <v>859</v>
      </c>
      <c r="B46" s="1270" t="s">
        <v>2872</v>
      </c>
      <c r="C46" s="207"/>
      <c r="D46" s="207"/>
      <c r="E46" s="207"/>
      <c r="F46" s="207"/>
      <c r="G46" s="207"/>
      <c r="H46" s="207"/>
      <c r="I46" s="207"/>
      <c r="J46" s="207"/>
      <c r="K46" s="207"/>
      <c r="L46" s="207"/>
      <c r="M46" s="207"/>
      <c r="N46" s="207"/>
      <c r="O46" s="207"/>
      <c r="P46" s="207"/>
      <c r="Q46" s="207"/>
      <c r="R46" s="207"/>
      <c r="S46" s="207"/>
      <c r="U46" s="452"/>
      <c r="V46" s="452"/>
      <c r="W46" s="452"/>
      <c r="X46" s="452"/>
      <c r="Y46" s="452"/>
    </row>
    <row r="47" spans="1:25" s="1271" customFormat="1" ht="12" customHeight="1">
      <c r="A47" s="1285" t="s">
        <v>566</v>
      </c>
      <c r="B47" s="1270" t="s">
        <v>2265</v>
      </c>
      <c r="C47" s="207"/>
      <c r="D47" s="207"/>
      <c r="E47" s="207"/>
      <c r="F47" s="207"/>
      <c r="G47" s="207"/>
      <c r="H47" s="207"/>
      <c r="I47" s="207"/>
      <c r="J47" s="207"/>
      <c r="K47" s="207"/>
      <c r="L47" s="207"/>
      <c r="M47" s="207"/>
      <c r="N47" s="207"/>
      <c r="O47" s="207"/>
      <c r="P47" s="207"/>
      <c r="Q47" s="207"/>
      <c r="R47" s="207"/>
      <c r="S47" s="207"/>
      <c r="T47" s="207"/>
      <c r="U47" s="452"/>
      <c r="V47" s="452"/>
      <c r="W47" s="452"/>
      <c r="X47" s="452"/>
      <c r="Y47" s="452"/>
    </row>
    <row r="48" spans="1:25" s="1271" customFormat="1" ht="12" customHeight="1">
      <c r="A48" s="1273"/>
      <c r="B48" s="1270"/>
      <c r="C48" s="207"/>
      <c r="D48" s="207"/>
      <c r="E48" s="207"/>
      <c r="F48" s="207"/>
      <c r="G48" s="207"/>
      <c r="H48" s="207"/>
      <c r="I48" s="207"/>
      <c r="J48" s="207"/>
      <c r="K48" s="207"/>
      <c r="L48" s="207"/>
      <c r="M48" s="207"/>
      <c r="N48" s="207"/>
      <c r="O48" s="207"/>
      <c r="P48" s="207"/>
      <c r="Q48" s="207"/>
      <c r="R48" s="207"/>
      <c r="S48" s="207"/>
      <c r="T48" s="207"/>
      <c r="U48" s="452"/>
      <c r="V48" s="681"/>
      <c r="W48" s="680"/>
      <c r="X48" s="452"/>
      <c r="Y48" s="452"/>
    </row>
    <row r="49" spans="1:25" s="1271" customFormat="1" ht="12" customHeight="1">
      <c r="A49" s="1274" t="s">
        <v>2746</v>
      </c>
      <c r="B49" s="1270" t="s">
        <v>2833</v>
      </c>
      <c r="C49" s="207"/>
      <c r="D49" s="207"/>
      <c r="E49" s="207"/>
      <c r="F49" s="207"/>
      <c r="G49" s="207"/>
      <c r="H49" s="207"/>
      <c r="I49" s="207"/>
      <c r="J49" s="207"/>
      <c r="K49" s="207"/>
      <c r="L49" s="207"/>
      <c r="M49" s="207"/>
      <c r="N49" s="207"/>
      <c r="O49" s="207"/>
      <c r="P49" s="207"/>
      <c r="Q49" s="207"/>
      <c r="R49" s="207"/>
      <c r="S49" s="207"/>
      <c r="T49" s="207"/>
      <c r="U49" s="452"/>
      <c r="V49" s="681"/>
      <c r="W49" s="680"/>
      <c r="X49" s="452"/>
      <c r="Y49" s="452"/>
    </row>
    <row r="50" spans="1:25" s="1271" customFormat="1" ht="12" customHeight="1">
      <c r="A50" s="1273"/>
      <c r="B50" s="1275" t="s">
        <v>2873</v>
      </c>
      <c r="C50" s="207"/>
      <c r="D50" s="207"/>
      <c r="E50" s="207"/>
      <c r="F50" s="207"/>
      <c r="G50" s="207"/>
      <c r="H50" s="207"/>
      <c r="I50" s="207"/>
      <c r="J50" s="207"/>
      <c r="K50" s="207"/>
      <c r="L50" s="207"/>
      <c r="M50" s="207"/>
      <c r="N50" s="207"/>
      <c r="O50" s="207"/>
      <c r="P50" s="207"/>
      <c r="Q50" s="207"/>
      <c r="R50" s="207"/>
      <c r="S50" s="207"/>
      <c r="T50" s="207"/>
      <c r="U50" s="452"/>
      <c r="V50" s="681"/>
      <c r="W50" s="680"/>
      <c r="X50" s="452"/>
      <c r="Y50" s="452"/>
    </row>
    <row r="51" spans="1:25" s="1271" customFormat="1" ht="12" customHeight="1">
      <c r="A51" s="1276"/>
      <c r="B51" s="1275" t="s">
        <v>2874</v>
      </c>
      <c r="C51" s="207"/>
      <c r="D51" s="207"/>
      <c r="E51" s="207"/>
      <c r="F51" s="207"/>
      <c r="G51" s="207"/>
      <c r="H51" s="207"/>
      <c r="I51" s="207"/>
      <c r="J51" s="207"/>
      <c r="K51" s="207"/>
      <c r="L51" s="207"/>
      <c r="M51" s="207"/>
      <c r="N51" s="207"/>
      <c r="O51" s="207"/>
      <c r="P51" s="207"/>
      <c r="Q51" s="207"/>
      <c r="R51" s="207"/>
      <c r="S51" s="207"/>
      <c r="T51" s="207"/>
      <c r="U51" s="452"/>
      <c r="V51" s="681"/>
      <c r="W51" s="680"/>
      <c r="X51" s="452"/>
      <c r="Y51" s="452"/>
    </row>
    <row r="52" spans="1:25" s="1271" customFormat="1" ht="18" customHeight="1">
      <c r="A52" s="1276"/>
      <c r="B52" s="1275"/>
      <c r="C52" s="207"/>
      <c r="D52" s="207"/>
      <c r="E52" s="207"/>
      <c r="F52" s="207"/>
      <c r="G52" s="207"/>
      <c r="H52" s="207"/>
      <c r="I52" s="207"/>
      <c r="J52" s="207"/>
      <c r="K52" s="207"/>
      <c r="L52" s="207"/>
      <c r="M52" s="207"/>
      <c r="N52" s="207"/>
      <c r="O52" s="207"/>
      <c r="P52" s="207"/>
      <c r="Q52" s="207"/>
      <c r="R52" s="207"/>
      <c r="S52" s="207"/>
      <c r="T52" s="207"/>
      <c r="U52" s="452"/>
      <c r="V52" s="681"/>
      <c r="W52" s="680"/>
      <c r="X52" s="452"/>
      <c r="Y52" s="452"/>
    </row>
    <row r="53" spans="1:25" s="1271" customFormat="1" ht="18" customHeight="1">
      <c r="A53" s="1276"/>
      <c r="B53" s="1275"/>
      <c r="C53" s="207"/>
      <c r="D53" s="207"/>
      <c r="E53" s="207"/>
      <c r="F53" s="207"/>
      <c r="G53" s="207"/>
      <c r="H53" s="207"/>
      <c r="I53" s="207"/>
      <c r="J53" s="207"/>
      <c r="K53" s="207"/>
      <c r="L53" s="207"/>
      <c r="M53" s="207"/>
      <c r="N53" s="207"/>
      <c r="O53" s="207"/>
      <c r="P53" s="207"/>
      <c r="Q53" s="207"/>
      <c r="R53" s="207"/>
      <c r="S53" s="207"/>
      <c r="T53" s="207"/>
      <c r="U53" s="452"/>
      <c r="V53" s="681"/>
      <c r="W53" s="680"/>
      <c r="X53" s="452"/>
      <c r="Y53" s="452"/>
    </row>
    <row r="54" spans="1:25" s="1271" customFormat="1" ht="18" customHeight="1">
      <c r="A54" s="1276"/>
      <c r="B54" s="1275"/>
      <c r="C54" s="207"/>
      <c r="D54" s="207"/>
      <c r="E54" s="207"/>
      <c r="F54" s="207"/>
      <c r="G54" s="207"/>
      <c r="H54" s="207"/>
      <c r="I54" s="207"/>
      <c r="J54" s="207"/>
      <c r="K54" s="207"/>
      <c r="L54" s="207"/>
      <c r="M54" s="207"/>
      <c r="N54" s="207"/>
      <c r="O54" s="207"/>
      <c r="P54" s="207"/>
      <c r="Q54" s="207"/>
      <c r="R54" s="207"/>
      <c r="S54" s="207"/>
      <c r="T54" s="207"/>
      <c r="U54" s="452"/>
      <c r="V54" s="681"/>
      <c r="W54" s="680"/>
      <c r="X54" s="452"/>
      <c r="Y54" s="452"/>
    </row>
    <row r="55" spans="1:25" s="1271" customFormat="1" ht="18" customHeight="1">
      <c r="A55" s="1276"/>
      <c r="B55" s="1275"/>
      <c r="C55" s="207"/>
      <c r="D55" s="207"/>
      <c r="E55" s="207"/>
      <c r="F55" s="207"/>
      <c r="G55" s="207"/>
      <c r="H55" s="207"/>
      <c r="I55" s="207"/>
      <c r="J55" s="207"/>
      <c r="K55" s="207"/>
      <c r="L55" s="207"/>
      <c r="M55" s="207"/>
      <c r="N55" s="207"/>
      <c r="O55" s="207"/>
      <c r="P55" s="207"/>
      <c r="Q55" s="207"/>
      <c r="R55" s="207"/>
      <c r="S55" s="207"/>
      <c r="T55" s="207"/>
      <c r="U55" s="452"/>
      <c r="V55" s="681"/>
      <c r="W55" s="680"/>
      <c r="X55" s="452"/>
      <c r="Y55" s="452"/>
    </row>
    <row r="56" spans="1:25" ht="18" customHeight="1">
      <c r="A56" s="194" t="str">
        <f>申請書!U1</f>
        <v>ver_7.23</v>
      </c>
      <c r="B56" s="197"/>
      <c r="C56" s="197"/>
      <c r="D56" s="197"/>
      <c r="E56" s="197"/>
      <c r="F56" s="197"/>
      <c r="G56" s="197"/>
      <c r="H56" s="197"/>
      <c r="I56" s="197"/>
      <c r="J56" s="197"/>
      <c r="K56" s="197"/>
      <c r="L56" s="197"/>
      <c r="M56" s="197"/>
      <c r="N56" s="197"/>
      <c r="O56" s="197"/>
      <c r="P56" s="197"/>
      <c r="Q56" s="197"/>
      <c r="R56" s="197"/>
      <c r="S56" s="197"/>
      <c r="T56" s="197"/>
    </row>
    <row r="57" spans="1:25">
      <c r="A57" s="1385" t="s">
        <v>2875</v>
      </c>
      <c r="B57" s="1385"/>
      <c r="C57" s="1385"/>
      <c r="D57" s="1385"/>
      <c r="E57" s="1385"/>
      <c r="F57" s="1385"/>
      <c r="G57" s="1385"/>
      <c r="H57" s="1385"/>
      <c r="I57" s="1385"/>
      <c r="J57" s="1385"/>
      <c r="K57" s="1385"/>
      <c r="L57" s="1385"/>
    </row>
    <row r="58" spans="1:25">
      <c r="A58" s="1385"/>
      <c r="B58" s="1385"/>
      <c r="C58" s="1385"/>
      <c r="D58" s="1385"/>
      <c r="E58" s="1385"/>
      <c r="F58" s="1385"/>
      <c r="G58" s="1385"/>
      <c r="H58" s="1385"/>
      <c r="I58" s="1385"/>
      <c r="J58" s="1385"/>
      <c r="K58" s="1385"/>
      <c r="L58" s="1385"/>
    </row>
  </sheetData>
  <mergeCells count="17">
    <mergeCell ref="A4:T4"/>
    <mergeCell ref="A5:T5"/>
    <mergeCell ref="A11:G11"/>
    <mergeCell ref="K14:R14"/>
    <mergeCell ref="K16:R16"/>
    <mergeCell ref="N8:O8"/>
    <mergeCell ref="H11:I11"/>
    <mergeCell ref="I25:Q25"/>
    <mergeCell ref="A22:T22"/>
    <mergeCell ref="A57:L58"/>
    <mergeCell ref="G31:T31"/>
    <mergeCell ref="B40:E40"/>
    <mergeCell ref="A31:F31"/>
    <mergeCell ref="E28:T28"/>
    <mergeCell ref="E29:T29"/>
    <mergeCell ref="I26:J26"/>
    <mergeCell ref="I27:Q27"/>
  </mergeCells>
  <phoneticPr fontId="4"/>
  <dataValidations count="2">
    <dataValidation imeMode="hiragana" allowBlank="1" showInputMessage="1" showErrorMessage="1" sqref="K14:R16 S15" xr:uid="{00000000-0002-0000-0400-000000000000}"/>
    <dataValidation type="list" allowBlank="1" showInputMessage="1" sqref="I27:Q27" xr:uid="{00000000-0002-0000-0400-000001000000}">
      <formula1>"株式会社　グッド・アイズ建築検査機構"</formula1>
    </dataValidation>
  </dataValidations>
  <printOptions horizontalCentered="1"/>
  <pageMargins left="0.19685039370078741" right="0.19685039370078741" top="0.39370078740157483" bottom="0.39370078740157483" header="0.19685039370078741" footer="0.19685039370078741"/>
  <pageSetup paperSize="9" scale="87" orientation="portrait" blackAndWhite="1"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L80"/>
  <sheetViews>
    <sheetView showGridLines="0" showZeros="0" view="pageBreakPreview" zoomScaleNormal="100" workbookViewId="0">
      <selection activeCell="AL1" sqref="AL1"/>
    </sheetView>
  </sheetViews>
  <sheetFormatPr defaultColWidth="9" defaultRowHeight="11.25"/>
  <cols>
    <col min="1" max="1" width="2.625" style="1146" customWidth="1"/>
    <col min="2" max="2" width="9.125" style="1146" customWidth="1"/>
    <col min="3" max="29" width="2.625" style="1146" customWidth="1"/>
    <col min="30" max="30" width="2.625" style="992" customWidth="1"/>
    <col min="31" max="31" width="2.625" style="1146" customWidth="1"/>
    <col min="32" max="36" width="2.625" style="1151" customWidth="1"/>
    <col min="37" max="37" width="2.625" style="1208" customWidth="1"/>
    <col min="38" max="50" width="8.625" style="1145" customWidth="1"/>
    <col min="51" max="116" width="9.125" style="1146" customWidth="1"/>
    <col min="117" max="16384" width="9" style="1146"/>
  </cols>
  <sheetData>
    <row r="1" spans="1:116" ht="30" customHeight="1" thickBot="1">
      <c r="A1" s="1407" t="s">
        <v>2307</v>
      </c>
      <c r="B1" s="1407"/>
      <c r="C1" s="1407"/>
      <c r="D1" s="1407"/>
      <c r="E1" s="1407"/>
      <c r="F1" s="1407"/>
      <c r="G1" s="1407"/>
      <c r="H1" s="1407"/>
      <c r="I1" s="1407"/>
      <c r="J1" s="1407"/>
      <c r="K1" s="1407"/>
      <c r="L1" s="1407"/>
      <c r="M1" s="1407"/>
      <c r="N1" s="1407"/>
      <c r="O1" s="1407"/>
      <c r="P1" s="1407"/>
      <c r="Q1" s="1407"/>
      <c r="R1" s="1407"/>
      <c r="S1" s="1407"/>
      <c r="T1" s="1407"/>
      <c r="U1" s="1407"/>
      <c r="V1" s="1407"/>
      <c r="W1" s="1407"/>
      <c r="X1" s="1407"/>
      <c r="Y1" s="1407"/>
      <c r="Z1" s="1407"/>
      <c r="AA1" s="1407"/>
      <c r="AB1" s="1407"/>
      <c r="AC1" s="1407"/>
      <c r="AD1" s="1407"/>
      <c r="AE1" s="1407"/>
      <c r="AF1" s="1161"/>
      <c r="AG1" s="1161"/>
      <c r="AH1" s="1161"/>
      <c r="AI1" s="1161"/>
      <c r="AJ1" s="1161"/>
    </row>
    <row r="2" spans="1:116" s="1145" customFormat="1" ht="16.5" customHeight="1">
      <c r="A2" s="1408" t="s">
        <v>115</v>
      </c>
      <c r="B2" s="1409"/>
      <c r="C2" s="1414" t="s">
        <v>2308</v>
      </c>
      <c r="D2" s="1415"/>
      <c r="E2" s="1415"/>
      <c r="F2" s="1415"/>
      <c r="G2" s="1415"/>
      <c r="H2" s="1415"/>
      <c r="I2" s="1415"/>
      <c r="J2" s="1415"/>
      <c r="K2" s="1415"/>
      <c r="L2" s="1415"/>
      <c r="M2" s="1415"/>
      <c r="N2" s="1415"/>
      <c r="O2" s="1415"/>
      <c r="P2" s="1415"/>
      <c r="Q2" s="1415"/>
      <c r="R2" s="1415"/>
      <c r="S2" s="1415"/>
      <c r="T2" s="1415"/>
      <c r="U2" s="1415"/>
      <c r="V2" s="1415"/>
      <c r="W2" s="1415"/>
      <c r="X2" s="1415"/>
      <c r="Y2" s="1415"/>
      <c r="Z2" s="1415"/>
      <c r="AA2" s="1415"/>
      <c r="AB2" s="1415"/>
      <c r="AC2" s="1415"/>
      <c r="AD2" s="1415"/>
      <c r="AE2" s="1415"/>
      <c r="AF2" s="1415"/>
      <c r="AG2" s="1415"/>
      <c r="AH2" s="1415"/>
      <c r="AI2" s="1415"/>
      <c r="AJ2" s="1415"/>
      <c r="AK2" s="1416"/>
      <c r="AY2" s="1146"/>
      <c r="AZ2" s="1146"/>
      <c r="BA2" s="1146"/>
      <c r="BB2" s="1146"/>
      <c r="BC2" s="1146"/>
      <c r="BD2" s="1146"/>
      <c r="BE2" s="1146"/>
      <c r="BF2" s="1146"/>
      <c r="BG2" s="1146"/>
      <c r="BH2" s="1146"/>
      <c r="BI2" s="1146"/>
      <c r="BJ2" s="1146"/>
      <c r="BK2" s="1146"/>
      <c r="BL2" s="1146"/>
      <c r="BM2" s="1146"/>
      <c r="BN2" s="1146"/>
      <c r="BO2" s="1146"/>
      <c r="BP2" s="1146"/>
      <c r="BQ2" s="1146"/>
      <c r="BR2" s="1146"/>
      <c r="BS2" s="1146"/>
      <c r="BT2" s="1146"/>
      <c r="BU2" s="1146"/>
      <c r="BV2" s="1146"/>
      <c r="BW2" s="1146"/>
      <c r="BX2" s="1146"/>
      <c r="BY2" s="1146"/>
      <c r="BZ2" s="1146"/>
      <c r="CA2" s="1146"/>
      <c r="CB2" s="1146"/>
      <c r="CC2" s="1146"/>
      <c r="CD2" s="1146"/>
      <c r="CE2" s="1146"/>
      <c r="CF2" s="1146"/>
      <c r="CG2" s="1146"/>
      <c r="CH2" s="1146"/>
      <c r="CI2" s="1146"/>
      <c r="CJ2" s="1146"/>
      <c r="CK2" s="1146"/>
      <c r="CL2" s="1146"/>
      <c r="CM2" s="1146"/>
      <c r="CN2" s="1146"/>
      <c r="CO2" s="1146"/>
      <c r="CP2" s="1146"/>
      <c r="CQ2" s="1146"/>
      <c r="CR2" s="1146"/>
      <c r="CS2" s="1146"/>
      <c r="CT2" s="1146"/>
      <c r="CU2" s="1146"/>
      <c r="CV2" s="1146"/>
      <c r="CW2" s="1146"/>
      <c r="CX2" s="1146"/>
      <c r="CY2" s="1146"/>
      <c r="CZ2" s="1146"/>
      <c r="DA2" s="1146"/>
      <c r="DB2" s="1146"/>
      <c r="DC2" s="1146"/>
      <c r="DD2" s="1146"/>
      <c r="DE2" s="1146"/>
      <c r="DF2" s="1146"/>
      <c r="DG2" s="1146"/>
      <c r="DH2" s="1146"/>
      <c r="DI2" s="1146"/>
      <c r="DJ2" s="1146"/>
      <c r="DK2" s="1146"/>
      <c r="DL2" s="1146"/>
    </row>
    <row r="3" spans="1:116" s="1145" customFormat="1" ht="15" customHeight="1">
      <c r="A3" s="1410"/>
      <c r="B3" s="1411"/>
      <c r="C3" s="1417" t="s">
        <v>2309</v>
      </c>
      <c r="D3" s="1418"/>
      <c r="E3" s="1418"/>
      <c r="F3" s="1418"/>
      <c r="G3" s="1419"/>
      <c r="H3" s="1417" t="s">
        <v>2310</v>
      </c>
      <c r="I3" s="1418"/>
      <c r="J3" s="1418"/>
      <c r="K3" s="1419"/>
      <c r="L3" s="1417" t="s">
        <v>2311</v>
      </c>
      <c r="M3" s="1418"/>
      <c r="N3" s="1418"/>
      <c r="O3" s="1418"/>
      <c r="P3" s="1418"/>
      <c r="Q3" s="1418"/>
      <c r="R3" s="1418"/>
      <c r="S3" s="1418"/>
      <c r="T3" s="1418"/>
      <c r="U3" s="1418"/>
      <c r="V3" s="1418"/>
      <c r="W3" s="1418"/>
      <c r="X3" s="1418"/>
      <c r="Y3" s="1418"/>
      <c r="Z3" s="1418"/>
      <c r="AA3" s="1418"/>
      <c r="AB3" s="1418"/>
      <c r="AC3" s="1418"/>
      <c r="AD3" s="1418"/>
      <c r="AE3" s="1419"/>
      <c r="AF3" s="1422" t="s">
        <v>2664</v>
      </c>
      <c r="AG3" s="1418"/>
      <c r="AH3" s="1418"/>
      <c r="AI3" s="1418"/>
      <c r="AJ3" s="1418"/>
      <c r="AK3" s="1423"/>
      <c r="AY3" s="1146"/>
      <c r="AZ3" s="1146"/>
      <c r="BA3" s="1146"/>
      <c r="BB3" s="1146"/>
      <c r="BC3" s="1146"/>
      <c r="BD3" s="1146"/>
      <c r="BE3" s="1146"/>
      <c r="BF3" s="1146"/>
      <c r="BG3" s="1146"/>
      <c r="BH3" s="1146"/>
      <c r="BI3" s="1146"/>
      <c r="BJ3" s="1146"/>
      <c r="BK3" s="1146"/>
      <c r="BL3" s="1146"/>
      <c r="BM3" s="1146"/>
      <c r="BN3" s="1146"/>
      <c r="BO3" s="1146"/>
      <c r="BP3" s="1146"/>
      <c r="BQ3" s="1146"/>
      <c r="BR3" s="1146"/>
      <c r="BS3" s="1146"/>
      <c r="BT3" s="1146"/>
      <c r="BU3" s="1146"/>
      <c r="BV3" s="1146"/>
      <c r="BW3" s="1146"/>
      <c r="BX3" s="1146"/>
      <c r="BY3" s="1146"/>
      <c r="BZ3" s="1146"/>
      <c r="CA3" s="1146"/>
      <c r="CB3" s="1146"/>
      <c r="CC3" s="1146"/>
      <c r="CD3" s="1146"/>
      <c r="CE3" s="1146"/>
      <c r="CF3" s="1146"/>
      <c r="CG3" s="1146"/>
      <c r="CH3" s="1146"/>
      <c r="CI3" s="1146"/>
      <c r="CJ3" s="1146"/>
      <c r="CK3" s="1146"/>
      <c r="CL3" s="1146"/>
      <c r="CM3" s="1146"/>
      <c r="CN3" s="1146"/>
      <c r="CO3" s="1146"/>
      <c r="CP3" s="1146"/>
      <c r="CQ3" s="1146"/>
      <c r="CR3" s="1146"/>
      <c r="CS3" s="1146"/>
      <c r="CT3" s="1146"/>
      <c r="CU3" s="1146"/>
      <c r="CV3" s="1146"/>
      <c r="CW3" s="1146"/>
      <c r="CX3" s="1146"/>
      <c r="CY3" s="1146"/>
      <c r="CZ3" s="1146"/>
      <c r="DA3" s="1146"/>
      <c r="DB3" s="1146"/>
      <c r="DC3" s="1146"/>
      <c r="DD3" s="1146"/>
      <c r="DE3" s="1146"/>
      <c r="DF3" s="1146"/>
      <c r="DG3" s="1146"/>
      <c r="DH3" s="1146"/>
      <c r="DI3" s="1146"/>
      <c r="DJ3" s="1146"/>
      <c r="DK3" s="1146"/>
      <c r="DL3" s="1146"/>
    </row>
    <row r="4" spans="1:116" s="1145" customFormat="1" ht="15" customHeight="1" thickBot="1">
      <c r="A4" s="1412"/>
      <c r="B4" s="1413"/>
      <c r="C4" s="1420"/>
      <c r="D4" s="1421"/>
      <c r="E4" s="1421"/>
      <c r="F4" s="1421"/>
      <c r="G4" s="1413"/>
      <c r="H4" s="1420"/>
      <c r="I4" s="1421"/>
      <c r="J4" s="1421"/>
      <c r="K4" s="1413"/>
      <c r="L4" s="1420"/>
      <c r="M4" s="1421"/>
      <c r="N4" s="1421"/>
      <c r="O4" s="1421"/>
      <c r="P4" s="1421"/>
      <c r="Q4" s="1421"/>
      <c r="R4" s="1421"/>
      <c r="S4" s="1421"/>
      <c r="T4" s="1421"/>
      <c r="U4" s="1421"/>
      <c r="V4" s="1421"/>
      <c r="W4" s="1421"/>
      <c r="X4" s="1421"/>
      <c r="Y4" s="1421"/>
      <c r="Z4" s="1421"/>
      <c r="AA4" s="1421"/>
      <c r="AB4" s="1421"/>
      <c r="AC4" s="1421"/>
      <c r="AD4" s="1421"/>
      <c r="AE4" s="1413"/>
      <c r="AF4" s="1420"/>
      <c r="AG4" s="1421"/>
      <c r="AH4" s="1421"/>
      <c r="AI4" s="1421"/>
      <c r="AJ4" s="1421"/>
      <c r="AK4" s="1424"/>
      <c r="AY4" s="1146"/>
      <c r="AZ4" s="1146"/>
      <c r="BA4" s="1146"/>
      <c r="BB4" s="1146"/>
      <c r="BC4" s="1146"/>
      <c r="BD4" s="1146"/>
      <c r="BE4" s="1146"/>
      <c r="BF4" s="1146"/>
      <c r="BG4" s="1146"/>
      <c r="BH4" s="1146"/>
      <c r="BI4" s="1146"/>
      <c r="BJ4" s="1146"/>
      <c r="BK4" s="1146"/>
      <c r="BL4" s="1146"/>
      <c r="BM4" s="1146"/>
      <c r="BN4" s="1146"/>
      <c r="BO4" s="1146"/>
      <c r="BP4" s="1146"/>
      <c r="BQ4" s="1146"/>
      <c r="BR4" s="1146"/>
      <c r="BS4" s="1146"/>
      <c r="BT4" s="1146"/>
      <c r="BU4" s="1146"/>
      <c r="BV4" s="1146"/>
      <c r="BW4" s="1146"/>
      <c r="BX4" s="1146"/>
      <c r="BY4" s="1146"/>
      <c r="BZ4" s="1146"/>
      <c r="CA4" s="1146"/>
      <c r="CB4" s="1146"/>
      <c r="CC4" s="1146"/>
      <c r="CD4" s="1146"/>
      <c r="CE4" s="1146"/>
      <c r="CF4" s="1146"/>
      <c r="CG4" s="1146"/>
      <c r="CH4" s="1146"/>
      <c r="CI4" s="1146"/>
      <c r="CJ4" s="1146"/>
      <c r="CK4" s="1146"/>
      <c r="CL4" s="1146"/>
      <c r="CM4" s="1146"/>
      <c r="CN4" s="1146"/>
      <c r="CO4" s="1146"/>
      <c r="CP4" s="1146"/>
      <c r="CQ4" s="1146"/>
      <c r="CR4" s="1146"/>
      <c r="CS4" s="1146"/>
      <c r="CT4" s="1146"/>
      <c r="CU4" s="1146"/>
      <c r="CV4" s="1146"/>
      <c r="CW4" s="1146"/>
      <c r="CX4" s="1146"/>
      <c r="CY4" s="1146"/>
      <c r="CZ4" s="1146"/>
      <c r="DA4" s="1146"/>
      <c r="DB4" s="1146"/>
      <c r="DC4" s="1146"/>
      <c r="DD4" s="1146"/>
      <c r="DE4" s="1146"/>
      <c r="DF4" s="1146"/>
      <c r="DG4" s="1146"/>
      <c r="DH4" s="1146"/>
      <c r="DI4" s="1146"/>
      <c r="DJ4" s="1146"/>
      <c r="DK4" s="1146"/>
      <c r="DL4" s="1146"/>
    </row>
    <row r="5" spans="1:116" s="1145" customFormat="1" ht="14.1" customHeight="1">
      <c r="A5" s="1209" t="s">
        <v>2506</v>
      </c>
      <c r="B5" s="1148"/>
      <c r="C5" s="1149" t="s">
        <v>2312</v>
      </c>
      <c r="D5" s="1149"/>
      <c r="E5" s="1149"/>
      <c r="F5" s="1149"/>
      <c r="G5" s="1149"/>
      <c r="H5" s="1150" t="s">
        <v>3</v>
      </c>
      <c r="I5" s="1149" t="s">
        <v>125</v>
      </c>
      <c r="J5" s="1149"/>
      <c r="K5" s="1149"/>
      <c r="L5" s="1147" t="s">
        <v>2313</v>
      </c>
      <c r="M5" s="1151"/>
      <c r="N5" s="1151"/>
      <c r="O5" s="1151"/>
      <c r="P5" s="1149"/>
      <c r="Q5" s="1149"/>
      <c r="R5" s="1149"/>
      <c r="S5" s="1149"/>
      <c r="T5" s="1149"/>
      <c r="U5" s="1149"/>
      <c r="V5" s="1149"/>
      <c r="W5" s="1149"/>
      <c r="X5" s="1149"/>
      <c r="Y5" s="1149"/>
      <c r="Z5" s="1149"/>
      <c r="AA5" s="1149"/>
      <c r="AB5" s="1149"/>
      <c r="AC5" s="1149"/>
      <c r="AD5" s="1152"/>
      <c r="AE5" s="1151"/>
      <c r="AF5" s="1150" t="s">
        <v>3</v>
      </c>
      <c r="AG5" s="1149" t="s">
        <v>125</v>
      </c>
      <c r="AH5" s="1149"/>
      <c r="AI5" s="1210" t="s">
        <v>3</v>
      </c>
      <c r="AJ5" s="1149" t="s">
        <v>2666</v>
      </c>
      <c r="AK5" s="1211"/>
      <c r="AY5" s="1146"/>
      <c r="AZ5" s="1146"/>
      <c r="BA5" s="1146"/>
      <c r="BB5" s="1146"/>
      <c r="BC5" s="1146"/>
      <c r="BD5" s="1146"/>
      <c r="BE5" s="1146"/>
      <c r="BF5" s="1146"/>
      <c r="BG5" s="1146"/>
      <c r="BH5" s="1146"/>
      <c r="BI5" s="1146"/>
      <c r="BJ5" s="1146"/>
      <c r="BK5" s="1146"/>
      <c r="BL5" s="1146"/>
      <c r="BM5" s="1146"/>
      <c r="BN5" s="1146"/>
      <c r="BO5" s="1146"/>
      <c r="BP5" s="1146"/>
      <c r="BQ5" s="1146"/>
      <c r="BR5" s="1146"/>
      <c r="BS5" s="1146"/>
      <c r="BT5" s="1146"/>
      <c r="BU5" s="1146"/>
      <c r="BV5" s="1146"/>
      <c r="BW5" s="1146"/>
      <c r="BX5" s="1146"/>
      <c r="BY5" s="1146"/>
      <c r="BZ5" s="1146"/>
      <c r="CA5" s="1146"/>
      <c r="CB5" s="1146"/>
      <c r="CC5" s="1146"/>
      <c r="CD5" s="1146"/>
      <c r="CE5" s="1146"/>
      <c r="CF5" s="1146"/>
      <c r="CG5" s="1146"/>
      <c r="CH5" s="1146"/>
      <c r="CI5" s="1146"/>
      <c r="CJ5" s="1146"/>
      <c r="CK5" s="1146"/>
      <c r="CL5" s="1146"/>
      <c r="CM5" s="1146"/>
      <c r="CN5" s="1146"/>
      <c r="CO5" s="1146"/>
      <c r="CP5" s="1146"/>
      <c r="CQ5" s="1146"/>
      <c r="CR5" s="1146"/>
      <c r="CS5" s="1146"/>
      <c r="CT5" s="1146"/>
      <c r="CU5" s="1146"/>
      <c r="CV5" s="1146"/>
      <c r="CW5" s="1146"/>
      <c r="CX5" s="1146"/>
      <c r="CY5" s="1146"/>
      <c r="CZ5" s="1146"/>
      <c r="DA5" s="1146"/>
      <c r="DB5" s="1146"/>
      <c r="DC5" s="1146"/>
      <c r="DD5" s="1146"/>
      <c r="DE5" s="1146"/>
      <c r="DF5" s="1146"/>
      <c r="DG5" s="1146"/>
      <c r="DH5" s="1146"/>
      <c r="DI5" s="1146"/>
      <c r="DJ5" s="1146"/>
      <c r="DK5" s="1146"/>
      <c r="DL5" s="1146"/>
    </row>
    <row r="6" spans="1:116" s="1145" customFormat="1" ht="14.1" customHeight="1">
      <c r="A6" s="1212" t="s">
        <v>2314</v>
      </c>
      <c r="B6" s="1154"/>
      <c r="C6" s="1151"/>
      <c r="D6" s="1151"/>
      <c r="E6" s="1151"/>
      <c r="F6" s="1151"/>
      <c r="G6" s="1151"/>
      <c r="H6" s="1013" t="s">
        <v>2667</v>
      </c>
      <c r="I6" s="1151" t="s">
        <v>2668</v>
      </c>
      <c r="J6" s="1151"/>
      <c r="K6" s="1151"/>
      <c r="L6" s="1155" t="s">
        <v>2669</v>
      </c>
      <c r="M6" s="1151"/>
      <c r="N6" s="1155" t="s">
        <v>2315</v>
      </c>
      <c r="O6" s="1391"/>
      <c r="P6" s="1391"/>
      <c r="Q6" s="1391"/>
      <c r="R6" s="1391"/>
      <c r="S6" s="1391"/>
      <c r="T6" s="1391"/>
      <c r="U6" s="1391"/>
      <c r="V6" s="1391"/>
      <c r="W6" s="1391"/>
      <c r="X6" s="1391"/>
      <c r="Y6" s="1391"/>
      <c r="Z6" s="1391"/>
      <c r="AA6" s="1391"/>
      <c r="AB6" s="1391"/>
      <c r="AC6" s="1391"/>
      <c r="AD6" s="1138" t="s">
        <v>2670</v>
      </c>
      <c r="AE6" s="1151"/>
      <c r="AF6" s="1393" t="s">
        <v>2669</v>
      </c>
      <c r="AG6" s="1394"/>
      <c r="AH6" s="1394"/>
      <c r="AI6" s="1394"/>
      <c r="AJ6" s="1394"/>
      <c r="AK6" s="1390" t="s">
        <v>2670</v>
      </c>
      <c r="AY6" s="1146"/>
      <c r="AZ6" s="1146"/>
      <c r="BA6" s="1146"/>
      <c r="BB6" s="1146"/>
      <c r="BC6" s="1146"/>
      <c r="BD6" s="1146"/>
      <c r="BE6" s="1146"/>
      <c r="BF6" s="1146"/>
      <c r="BG6" s="1146"/>
      <c r="BH6" s="1146"/>
      <c r="BI6" s="1146"/>
      <c r="BJ6" s="1146"/>
      <c r="BK6" s="1146"/>
      <c r="BL6" s="1146"/>
      <c r="BM6" s="1146"/>
      <c r="BN6" s="1146"/>
      <c r="BO6" s="1146"/>
      <c r="BP6" s="1146"/>
      <c r="BQ6" s="1146"/>
      <c r="BR6" s="1146"/>
      <c r="BS6" s="1146"/>
      <c r="BT6" s="1146"/>
      <c r="BU6" s="1146"/>
      <c r="BV6" s="1146"/>
      <c r="BW6" s="1146"/>
      <c r="BX6" s="1146"/>
      <c r="BY6" s="1146"/>
      <c r="BZ6" s="1146"/>
      <c r="CA6" s="1146"/>
      <c r="CB6" s="1146"/>
      <c r="CC6" s="1146"/>
      <c r="CD6" s="1146"/>
      <c r="CE6" s="1146"/>
      <c r="CF6" s="1146"/>
      <c r="CG6" s="1146"/>
      <c r="CH6" s="1146"/>
      <c r="CI6" s="1146"/>
      <c r="CJ6" s="1146"/>
      <c r="CK6" s="1146"/>
      <c r="CL6" s="1146"/>
      <c r="CM6" s="1146"/>
      <c r="CN6" s="1146"/>
      <c r="CO6" s="1146"/>
      <c r="CP6" s="1146"/>
      <c r="CQ6" s="1146"/>
      <c r="CR6" s="1146"/>
      <c r="CS6" s="1146"/>
      <c r="CT6" s="1146"/>
      <c r="CU6" s="1146"/>
      <c r="CV6" s="1146"/>
      <c r="CW6" s="1146"/>
      <c r="CX6" s="1146"/>
      <c r="CY6" s="1146"/>
      <c r="CZ6" s="1146"/>
      <c r="DA6" s="1146"/>
      <c r="DB6" s="1146"/>
      <c r="DC6" s="1146"/>
      <c r="DD6" s="1146"/>
      <c r="DE6" s="1146"/>
      <c r="DF6" s="1146"/>
      <c r="DG6" s="1146"/>
      <c r="DH6" s="1146"/>
      <c r="DI6" s="1146"/>
      <c r="DJ6" s="1146"/>
      <c r="DK6" s="1146"/>
      <c r="DL6" s="1146"/>
    </row>
    <row r="7" spans="1:116" s="1145" customFormat="1" ht="14.1" customHeight="1">
      <c r="A7" s="1212"/>
      <c r="B7" s="1154"/>
      <c r="C7" s="1151"/>
      <c r="D7" s="1151"/>
      <c r="E7" s="1151"/>
      <c r="F7" s="1151"/>
      <c r="G7" s="1151"/>
      <c r="H7" s="1013" t="s">
        <v>2671</v>
      </c>
      <c r="I7" s="1151" t="s">
        <v>2317</v>
      </c>
      <c r="J7" s="1151"/>
      <c r="K7" s="1151"/>
      <c r="L7" s="1153" t="s">
        <v>2672</v>
      </c>
      <c r="M7" s="1151"/>
      <c r="N7" s="1151"/>
      <c r="O7" s="1151"/>
      <c r="P7" s="1151"/>
      <c r="Q7" s="1151"/>
      <c r="R7" s="1151"/>
      <c r="S7" s="1151"/>
      <c r="T7" s="1151"/>
      <c r="U7" s="1151"/>
      <c r="V7" s="1151"/>
      <c r="W7" s="1151"/>
      <c r="X7" s="1151"/>
      <c r="Y7" s="1151"/>
      <c r="Z7" s="1151"/>
      <c r="AA7" s="1151"/>
      <c r="AB7" s="1151"/>
      <c r="AC7" s="1151"/>
      <c r="AD7" s="1003"/>
      <c r="AE7" s="1151"/>
      <c r="AF7" s="1393"/>
      <c r="AG7" s="1394"/>
      <c r="AH7" s="1394"/>
      <c r="AI7" s="1394"/>
      <c r="AJ7" s="1394"/>
      <c r="AK7" s="1390"/>
      <c r="AY7" s="1146"/>
      <c r="AZ7" s="1146"/>
      <c r="BA7" s="1146"/>
      <c r="BB7" s="1146"/>
      <c r="BC7" s="1146"/>
      <c r="BD7" s="1146"/>
      <c r="BE7" s="1146"/>
      <c r="BF7" s="1146"/>
      <c r="BG7" s="1146"/>
      <c r="BH7" s="1146"/>
      <c r="BI7" s="1146"/>
      <c r="BJ7" s="1146"/>
      <c r="BK7" s="1146"/>
      <c r="BL7" s="1146"/>
      <c r="BM7" s="1146"/>
      <c r="BN7" s="1146"/>
      <c r="BO7" s="1146"/>
      <c r="BP7" s="1146"/>
      <c r="BQ7" s="1146"/>
      <c r="BR7" s="1146"/>
      <c r="BS7" s="1146"/>
      <c r="BT7" s="1146"/>
      <c r="BU7" s="1146"/>
      <c r="BV7" s="1146"/>
      <c r="BW7" s="1146"/>
      <c r="BX7" s="1146"/>
      <c r="BY7" s="1146"/>
      <c r="BZ7" s="1146"/>
      <c r="CA7" s="1146"/>
      <c r="CB7" s="1146"/>
      <c r="CC7" s="1146"/>
      <c r="CD7" s="1146"/>
      <c r="CE7" s="1146"/>
      <c r="CF7" s="1146"/>
      <c r="CG7" s="1146"/>
      <c r="CH7" s="1146"/>
      <c r="CI7" s="1146"/>
      <c r="CJ7" s="1146"/>
      <c r="CK7" s="1146"/>
      <c r="CL7" s="1146"/>
      <c r="CM7" s="1146"/>
      <c r="CN7" s="1146"/>
      <c r="CO7" s="1146"/>
      <c r="CP7" s="1146"/>
      <c r="CQ7" s="1146"/>
      <c r="CR7" s="1146"/>
      <c r="CS7" s="1146"/>
      <c r="CT7" s="1146"/>
      <c r="CU7" s="1146"/>
      <c r="CV7" s="1146"/>
      <c r="CW7" s="1146"/>
      <c r="CX7" s="1146"/>
      <c r="CY7" s="1146"/>
      <c r="CZ7" s="1146"/>
      <c r="DA7" s="1146"/>
      <c r="DB7" s="1146"/>
      <c r="DC7" s="1146"/>
      <c r="DD7" s="1146"/>
      <c r="DE7" s="1146"/>
      <c r="DF7" s="1146"/>
      <c r="DG7" s="1146"/>
      <c r="DH7" s="1146"/>
      <c r="DI7" s="1146"/>
      <c r="DJ7" s="1146"/>
      <c r="DK7" s="1146"/>
      <c r="DL7" s="1146"/>
    </row>
    <row r="8" spans="1:116" s="1145" customFormat="1" ht="14.1" customHeight="1">
      <c r="A8" s="1212"/>
      <c r="B8" s="1154"/>
      <c r="C8" s="1151"/>
      <c r="D8" s="1151"/>
      <c r="E8" s="1151"/>
      <c r="F8" s="1151"/>
      <c r="G8" s="1151"/>
      <c r="H8" s="1153"/>
      <c r="I8" s="1151"/>
      <c r="J8" s="1151"/>
      <c r="K8" s="1151"/>
      <c r="L8" s="1155" t="s">
        <v>2669</v>
      </c>
      <c r="M8" s="1391"/>
      <c r="N8" s="1391"/>
      <c r="O8" s="1391"/>
      <c r="P8" s="1391"/>
      <c r="Q8" s="1391"/>
      <c r="R8" s="1391"/>
      <c r="S8" s="1391"/>
      <c r="T8" s="1391"/>
      <c r="U8" s="1391"/>
      <c r="V8" s="1391"/>
      <c r="W8" s="1391"/>
      <c r="X8" s="1391"/>
      <c r="Y8" s="1391"/>
      <c r="Z8" s="1391"/>
      <c r="AA8" s="1391"/>
      <c r="AB8" s="1391"/>
      <c r="AC8" s="1391"/>
      <c r="AD8" s="1138" t="s">
        <v>2670</v>
      </c>
      <c r="AE8" s="1151"/>
      <c r="AF8" s="1153"/>
      <c r="AG8" s="1151"/>
      <c r="AH8" s="1151"/>
      <c r="AI8" s="1151"/>
      <c r="AJ8" s="1151"/>
      <c r="AK8" s="1213"/>
      <c r="AY8" s="1146"/>
      <c r="AZ8" s="1146"/>
      <c r="BA8" s="1146"/>
      <c r="BB8" s="1146"/>
      <c r="BC8" s="1146"/>
      <c r="BD8" s="1146"/>
      <c r="BE8" s="1146"/>
      <c r="BF8" s="1146"/>
      <c r="BG8" s="1146"/>
      <c r="BH8" s="1146"/>
      <c r="BI8" s="1146"/>
      <c r="BJ8" s="1146"/>
      <c r="BK8" s="1146"/>
      <c r="BL8" s="1146"/>
      <c r="BM8" s="1146"/>
      <c r="BN8" s="1146"/>
      <c r="BO8" s="1146"/>
      <c r="BP8" s="1146"/>
      <c r="BQ8" s="1146"/>
      <c r="BR8" s="1146"/>
      <c r="BS8" s="1146"/>
      <c r="BT8" s="1146"/>
      <c r="BU8" s="1146"/>
      <c r="BV8" s="1146"/>
      <c r="BW8" s="1146"/>
      <c r="BX8" s="1146"/>
      <c r="BY8" s="1146"/>
      <c r="BZ8" s="1146"/>
      <c r="CA8" s="1146"/>
      <c r="CB8" s="1146"/>
      <c r="CC8" s="1146"/>
      <c r="CD8" s="1146"/>
      <c r="CE8" s="1146"/>
      <c r="CF8" s="1146"/>
      <c r="CG8" s="1146"/>
      <c r="CH8" s="1146"/>
      <c r="CI8" s="1146"/>
      <c r="CJ8" s="1146"/>
      <c r="CK8" s="1146"/>
      <c r="CL8" s="1146"/>
      <c r="CM8" s="1146"/>
      <c r="CN8" s="1146"/>
      <c r="CO8" s="1146"/>
      <c r="CP8" s="1146"/>
      <c r="CQ8" s="1146"/>
      <c r="CR8" s="1146"/>
      <c r="CS8" s="1146"/>
      <c r="CT8" s="1146"/>
      <c r="CU8" s="1146"/>
      <c r="CV8" s="1146"/>
      <c r="CW8" s="1146"/>
      <c r="CX8" s="1146"/>
      <c r="CY8" s="1146"/>
      <c r="CZ8" s="1146"/>
      <c r="DA8" s="1146"/>
      <c r="DB8" s="1146"/>
      <c r="DC8" s="1146"/>
      <c r="DD8" s="1146"/>
      <c r="DE8" s="1146"/>
      <c r="DF8" s="1146"/>
      <c r="DG8" s="1146"/>
      <c r="DH8" s="1146"/>
      <c r="DI8" s="1146"/>
      <c r="DJ8" s="1146"/>
      <c r="DK8" s="1146"/>
      <c r="DL8" s="1146"/>
    </row>
    <row r="9" spans="1:116" s="1145" customFormat="1" ht="9.9499999999999993" customHeight="1">
      <c r="A9" s="1212"/>
      <c r="B9" s="1154"/>
      <c r="C9" s="1156"/>
      <c r="D9" s="1157"/>
      <c r="E9" s="1157"/>
      <c r="F9" s="1157"/>
      <c r="G9" s="1157"/>
      <c r="H9" s="1156"/>
      <c r="I9" s="1157"/>
      <c r="J9" s="1157"/>
      <c r="K9" s="1157"/>
      <c r="L9" s="1156"/>
      <c r="M9" s="1157"/>
      <c r="N9" s="1157"/>
      <c r="O9" s="1157"/>
      <c r="P9" s="1157"/>
      <c r="Q9" s="1157"/>
      <c r="R9" s="1157"/>
      <c r="S9" s="1157"/>
      <c r="T9" s="1157"/>
      <c r="U9" s="1157"/>
      <c r="V9" s="1157"/>
      <c r="W9" s="1157"/>
      <c r="X9" s="1157"/>
      <c r="Y9" s="1157"/>
      <c r="Z9" s="1157"/>
      <c r="AA9" s="1157"/>
      <c r="AB9" s="1157"/>
      <c r="AC9" s="1157"/>
      <c r="AD9" s="1010"/>
      <c r="AE9" s="1157"/>
      <c r="AF9" s="1156"/>
      <c r="AG9" s="1157"/>
      <c r="AH9" s="1157"/>
      <c r="AI9" s="1157"/>
      <c r="AJ9" s="1157"/>
      <c r="AK9" s="1214"/>
      <c r="AY9" s="1146"/>
      <c r="AZ9" s="1146"/>
      <c r="BA9" s="1146"/>
      <c r="BB9" s="1146"/>
      <c r="BC9" s="1146"/>
      <c r="BD9" s="1146"/>
      <c r="BE9" s="1146"/>
      <c r="BF9" s="1146"/>
      <c r="BG9" s="1146"/>
      <c r="BH9" s="1146"/>
      <c r="BI9" s="1146"/>
      <c r="BJ9" s="1146"/>
      <c r="BK9" s="1146"/>
      <c r="BL9" s="1146"/>
      <c r="BM9" s="1146"/>
      <c r="BN9" s="1146"/>
      <c r="BO9" s="1146"/>
      <c r="BP9" s="1146"/>
      <c r="BQ9" s="1146"/>
      <c r="BR9" s="1146"/>
      <c r="BS9" s="1146"/>
      <c r="BT9" s="1146"/>
      <c r="BU9" s="1146"/>
      <c r="BV9" s="1146"/>
      <c r="BW9" s="1146"/>
      <c r="BX9" s="1146"/>
      <c r="BY9" s="1146"/>
      <c r="BZ9" s="1146"/>
      <c r="CA9" s="1146"/>
      <c r="CB9" s="1146"/>
      <c r="CC9" s="1146"/>
      <c r="CD9" s="1146"/>
      <c r="CE9" s="1146"/>
      <c r="CF9" s="1146"/>
      <c r="CG9" s="1146"/>
      <c r="CH9" s="1146"/>
      <c r="CI9" s="1146"/>
      <c r="CJ9" s="1146"/>
      <c r="CK9" s="1146"/>
      <c r="CL9" s="1146"/>
      <c r="CM9" s="1146"/>
      <c r="CN9" s="1146"/>
      <c r="CO9" s="1146"/>
      <c r="CP9" s="1146"/>
      <c r="CQ9" s="1146"/>
      <c r="CR9" s="1146"/>
      <c r="CS9" s="1146"/>
      <c r="CT9" s="1146"/>
      <c r="CU9" s="1146"/>
      <c r="CV9" s="1146"/>
      <c r="CW9" s="1146"/>
      <c r="CX9" s="1146"/>
      <c r="CY9" s="1146"/>
      <c r="CZ9" s="1146"/>
      <c r="DA9" s="1146"/>
      <c r="DB9" s="1146"/>
      <c r="DC9" s="1146"/>
      <c r="DD9" s="1146"/>
      <c r="DE9" s="1146"/>
      <c r="DF9" s="1146"/>
      <c r="DG9" s="1146"/>
      <c r="DH9" s="1146"/>
      <c r="DI9" s="1146"/>
      <c r="DJ9" s="1146"/>
      <c r="DK9" s="1146"/>
      <c r="DL9" s="1146"/>
    </row>
    <row r="10" spans="1:116" s="1145" customFormat="1" ht="14.1" customHeight="1">
      <c r="A10" s="1212"/>
      <c r="B10" s="1154"/>
      <c r="C10" s="1151" t="s">
        <v>2318</v>
      </c>
      <c r="D10" s="1151"/>
      <c r="E10" s="1151"/>
      <c r="F10" s="1151"/>
      <c r="G10" s="1151"/>
      <c r="H10" s="1013" t="s">
        <v>2671</v>
      </c>
      <c r="I10" s="1151" t="s">
        <v>2665</v>
      </c>
      <c r="J10" s="1151"/>
      <c r="K10" s="1151"/>
      <c r="L10" s="1153" t="s">
        <v>2319</v>
      </c>
      <c r="M10" s="1151"/>
      <c r="N10" s="1151"/>
      <c r="O10" s="1151"/>
      <c r="P10" s="1151"/>
      <c r="Q10" s="1151"/>
      <c r="R10" s="1151"/>
      <c r="S10" s="1151"/>
      <c r="T10" s="1151"/>
      <c r="U10" s="1151"/>
      <c r="V10" s="1151"/>
      <c r="W10" s="1151"/>
      <c r="X10" s="1151"/>
      <c r="Y10" s="1151"/>
      <c r="Z10" s="1151"/>
      <c r="AA10" s="1151"/>
      <c r="AB10" s="1151"/>
      <c r="AC10" s="1151"/>
      <c r="AD10" s="1003"/>
      <c r="AE10" s="1151"/>
      <c r="AF10" s="1013" t="s">
        <v>2671</v>
      </c>
      <c r="AG10" s="1151" t="s">
        <v>2665</v>
      </c>
      <c r="AH10" s="1151"/>
      <c r="AI10" s="1012" t="s">
        <v>2671</v>
      </c>
      <c r="AJ10" s="1151" t="s">
        <v>2668</v>
      </c>
      <c r="AK10" s="1213"/>
      <c r="AY10" s="1146"/>
      <c r="AZ10" s="1146"/>
      <c r="BA10" s="1146"/>
      <c r="BB10" s="1146"/>
      <c r="BC10" s="1146"/>
      <c r="BD10" s="1146"/>
      <c r="BE10" s="1146"/>
      <c r="BF10" s="1146"/>
      <c r="BG10" s="1146"/>
      <c r="BH10" s="1146"/>
      <c r="BI10" s="1146"/>
      <c r="BJ10" s="1146"/>
      <c r="BK10" s="1146"/>
      <c r="BL10" s="1146"/>
      <c r="BM10" s="1146"/>
      <c r="BN10" s="1146"/>
      <c r="BO10" s="1146"/>
      <c r="BP10" s="1146"/>
      <c r="BQ10" s="1146"/>
      <c r="BR10" s="1146"/>
      <c r="BS10" s="1146"/>
      <c r="BT10" s="1146"/>
      <c r="BU10" s="1146"/>
      <c r="BV10" s="1146"/>
      <c r="BW10" s="1146"/>
      <c r="BX10" s="1146"/>
      <c r="BY10" s="1146"/>
      <c r="BZ10" s="1146"/>
      <c r="CA10" s="1146"/>
      <c r="CB10" s="1146"/>
      <c r="CC10" s="1146"/>
      <c r="CD10" s="1146"/>
      <c r="CE10" s="1146"/>
      <c r="CF10" s="1146"/>
      <c r="CG10" s="1146"/>
      <c r="CH10" s="1146"/>
      <c r="CI10" s="1146"/>
      <c r="CJ10" s="1146"/>
      <c r="CK10" s="1146"/>
      <c r="CL10" s="1146"/>
      <c r="CM10" s="1146"/>
      <c r="CN10" s="1146"/>
      <c r="CO10" s="1146"/>
      <c r="CP10" s="1146"/>
      <c r="CQ10" s="1146"/>
      <c r="CR10" s="1146"/>
      <c r="CS10" s="1146"/>
      <c r="CT10" s="1146"/>
      <c r="CU10" s="1146"/>
      <c r="CV10" s="1146"/>
      <c r="CW10" s="1146"/>
      <c r="CX10" s="1146"/>
      <c r="CY10" s="1146"/>
      <c r="CZ10" s="1146"/>
      <c r="DA10" s="1146"/>
      <c r="DB10" s="1146"/>
      <c r="DC10" s="1146"/>
      <c r="DD10" s="1146"/>
      <c r="DE10" s="1146"/>
      <c r="DF10" s="1146"/>
      <c r="DG10" s="1146"/>
      <c r="DH10" s="1146"/>
      <c r="DI10" s="1146"/>
      <c r="DJ10" s="1146"/>
      <c r="DK10" s="1146"/>
      <c r="DL10" s="1146"/>
    </row>
    <row r="11" spans="1:116" s="1145" customFormat="1" ht="14.1" customHeight="1">
      <c r="A11" s="1212"/>
      <c r="B11" s="1154"/>
      <c r="C11" s="1151" t="s">
        <v>2320</v>
      </c>
      <c r="D11" s="1151"/>
      <c r="E11" s="1151"/>
      <c r="F11" s="1151"/>
      <c r="G11" s="1151"/>
      <c r="H11" s="1013" t="s">
        <v>2671</v>
      </c>
      <c r="I11" s="1151" t="s">
        <v>2668</v>
      </c>
      <c r="J11" s="1151"/>
      <c r="K11" s="1151"/>
      <c r="L11" s="1153"/>
      <c r="M11" s="1012" t="s">
        <v>1085</v>
      </c>
      <c r="N11" s="1151" t="s">
        <v>2665</v>
      </c>
      <c r="O11" s="1151"/>
      <c r="P11" s="1012" t="s">
        <v>1085</v>
      </c>
      <c r="Q11" s="1151" t="s">
        <v>2668</v>
      </c>
      <c r="R11" s="1151"/>
      <c r="S11" s="1151"/>
      <c r="T11" s="1151"/>
      <c r="U11" s="1151"/>
      <c r="V11" s="1151"/>
      <c r="W11" s="1151"/>
      <c r="X11" s="1151"/>
      <c r="Y11" s="1151"/>
      <c r="Z11" s="1151"/>
      <c r="AA11" s="1151"/>
      <c r="AB11" s="1151"/>
      <c r="AC11" s="1151"/>
      <c r="AD11" s="1003"/>
      <c r="AE11" s="1151"/>
      <c r="AF11" s="1393" t="s">
        <v>2669</v>
      </c>
      <c r="AG11" s="1394"/>
      <c r="AH11" s="1394"/>
      <c r="AI11" s="1394"/>
      <c r="AJ11" s="1394"/>
      <c r="AK11" s="1390" t="s">
        <v>2670</v>
      </c>
      <c r="AY11" s="1146"/>
      <c r="AZ11" s="1146"/>
      <c r="BA11" s="1146"/>
      <c r="BB11" s="1146"/>
      <c r="BC11" s="1146"/>
      <c r="BD11" s="1146"/>
      <c r="BE11" s="1146"/>
      <c r="BF11" s="1146"/>
      <c r="BG11" s="1146"/>
      <c r="BH11" s="1146"/>
      <c r="BI11" s="1146"/>
      <c r="BJ11" s="1146"/>
      <c r="BK11" s="1146"/>
      <c r="BL11" s="1146"/>
      <c r="BM11" s="1146"/>
      <c r="BN11" s="1146"/>
      <c r="BO11" s="1146"/>
      <c r="BP11" s="1146"/>
      <c r="BQ11" s="1146"/>
      <c r="BR11" s="1146"/>
      <c r="BS11" s="1146"/>
      <c r="BT11" s="1146"/>
      <c r="BU11" s="1146"/>
      <c r="BV11" s="1146"/>
      <c r="BW11" s="1146"/>
      <c r="BX11" s="1146"/>
      <c r="BY11" s="1146"/>
      <c r="BZ11" s="1146"/>
      <c r="CA11" s="1146"/>
      <c r="CB11" s="1146"/>
      <c r="CC11" s="1146"/>
      <c r="CD11" s="1146"/>
      <c r="CE11" s="1146"/>
      <c r="CF11" s="1146"/>
      <c r="CG11" s="1146"/>
      <c r="CH11" s="1146"/>
      <c r="CI11" s="1146"/>
      <c r="CJ11" s="1146"/>
      <c r="CK11" s="1146"/>
      <c r="CL11" s="1146"/>
      <c r="CM11" s="1146"/>
      <c r="CN11" s="1146"/>
      <c r="CO11" s="1146"/>
      <c r="CP11" s="1146"/>
      <c r="CQ11" s="1146"/>
      <c r="CR11" s="1146"/>
      <c r="CS11" s="1146"/>
      <c r="CT11" s="1146"/>
      <c r="CU11" s="1146"/>
      <c r="CV11" s="1146"/>
      <c r="CW11" s="1146"/>
      <c r="CX11" s="1146"/>
      <c r="CY11" s="1146"/>
      <c r="CZ11" s="1146"/>
      <c r="DA11" s="1146"/>
      <c r="DB11" s="1146"/>
      <c r="DC11" s="1146"/>
      <c r="DD11" s="1146"/>
      <c r="DE11" s="1146"/>
      <c r="DF11" s="1146"/>
      <c r="DG11" s="1146"/>
      <c r="DH11" s="1146"/>
      <c r="DI11" s="1146"/>
      <c r="DJ11" s="1146"/>
      <c r="DK11" s="1146"/>
      <c r="DL11" s="1146"/>
    </row>
    <row r="12" spans="1:116" s="1145" customFormat="1" ht="14.1" customHeight="1">
      <c r="A12" s="1212"/>
      <c r="B12" s="1154"/>
      <c r="C12" s="1151"/>
      <c r="D12" s="1151"/>
      <c r="E12" s="1151"/>
      <c r="F12" s="1151"/>
      <c r="G12" s="1151"/>
      <c r="H12" s="1013" t="s">
        <v>2671</v>
      </c>
      <c r="I12" s="1151" t="s">
        <v>2317</v>
      </c>
      <c r="J12" s="1151"/>
      <c r="K12" s="1151"/>
      <c r="L12" s="1153" t="s">
        <v>2672</v>
      </c>
      <c r="M12" s="1151"/>
      <c r="N12" s="1151"/>
      <c r="O12" s="1151"/>
      <c r="P12" s="1151"/>
      <c r="Q12" s="1151"/>
      <c r="R12" s="1151"/>
      <c r="S12" s="1151"/>
      <c r="T12" s="1151"/>
      <c r="U12" s="1151"/>
      <c r="V12" s="1151"/>
      <c r="W12" s="1151"/>
      <c r="X12" s="1151"/>
      <c r="Y12" s="1151"/>
      <c r="Z12" s="1151"/>
      <c r="AA12" s="1151"/>
      <c r="AB12" s="1151"/>
      <c r="AC12" s="1151"/>
      <c r="AD12" s="1003"/>
      <c r="AE12" s="1151"/>
      <c r="AF12" s="1393"/>
      <c r="AG12" s="1394"/>
      <c r="AH12" s="1394"/>
      <c r="AI12" s="1394"/>
      <c r="AJ12" s="1394"/>
      <c r="AK12" s="1390"/>
      <c r="AY12" s="1146"/>
      <c r="AZ12" s="1146"/>
      <c r="BA12" s="1146"/>
      <c r="BB12" s="1146"/>
      <c r="BC12" s="1146"/>
      <c r="BD12" s="1146"/>
      <c r="BE12" s="1146"/>
      <c r="BF12" s="1146"/>
      <c r="BG12" s="1146"/>
      <c r="BH12" s="1146"/>
      <c r="BI12" s="1146"/>
      <c r="BJ12" s="1146"/>
      <c r="BK12" s="1146"/>
      <c r="BL12" s="1146"/>
      <c r="BM12" s="1146"/>
      <c r="BN12" s="1146"/>
      <c r="BO12" s="1146"/>
      <c r="BP12" s="1146"/>
      <c r="BQ12" s="1146"/>
      <c r="BR12" s="1146"/>
      <c r="BS12" s="1146"/>
      <c r="BT12" s="1146"/>
      <c r="BU12" s="1146"/>
      <c r="BV12" s="1146"/>
      <c r="BW12" s="1146"/>
      <c r="BX12" s="1146"/>
      <c r="BY12" s="1146"/>
      <c r="BZ12" s="1146"/>
      <c r="CA12" s="1146"/>
      <c r="CB12" s="1146"/>
      <c r="CC12" s="1146"/>
      <c r="CD12" s="1146"/>
      <c r="CE12" s="1146"/>
      <c r="CF12" s="1146"/>
      <c r="CG12" s="1146"/>
      <c r="CH12" s="1146"/>
      <c r="CI12" s="1146"/>
      <c r="CJ12" s="1146"/>
      <c r="CK12" s="1146"/>
      <c r="CL12" s="1146"/>
      <c r="CM12" s="1146"/>
      <c r="CN12" s="1146"/>
      <c r="CO12" s="1146"/>
      <c r="CP12" s="1146"/>
      <c r="CQ12" s="1146"/>
      <c r="CR12" s="1146"/>
      <c r="CS12" s="1146"/>
      <c r="CT12" s="1146"/>
      <c r="CU12" s="1146"/>
      <c r="CV12" s="1146"/>
      <c r="CW12" s="1146"/>
      <c r="CX12" s="1146"/>
      <c r="CY12" s="1146"/>
      <c r="CZ12" s="1146"/>
      <c r="DA12" s="1146"/>
      <c r="DB12" s="1146"/>
      <c r="DC12" s="1146"/>
      <c r="DD12" s="1146"/>
      <c r="DE12" s="1146"/>
      <c r="DF12" s="1146"/>
      <c r="DG12" s="1146"/>
      <c r="DH12" s="1146"/>
      <c r="DI12" s="1146"/>
      <c r="DJ12" s="1146"/>
      <c r="DK12" s="1146"/>
      <c r="DL12" s="1146"/>
    </row>
    <row r="13" spans="1:116" s="1145" customFormat="1" ht="14.1" customHeight="1">
      <c r="A13" s="1212"/>
      <c r="B13" s="1154"/>
      <c r="C13" s="1151"/>
      <c r="D13" s="1151"/>
      <c r="E13" s="1151"/>
      <c r="F13" s="1151"/>
      <c r="G13" s="1151"/>
      <c r="H13" s="1153"/>
      <c r="I13" s="1151"/>
      <c r="J13" s="1151"/>
      <c r="K13" s="1151"/>
      <c r="L13" s="1155" t="s">
        <v>2669</v>
      </c>
      <c r="M13" s="1391"/>
      <c r="N13" s="1391"/>
      <c r="O13" s="1391"/>
      <c r="P13" s="1391"/>
      <c r="Q13" s="1391"/>
      <c r="R13" s="1391"/>
      <c r="S13" s="1391"/>
      <c r="T13" s="1391"/>
      <c r="U13" s="1391"/>
      <c r="V13" s="1391"/>
      <c r="W13" s="1391"/>
      <c r="X13" s="1391"/>
      <c r="Y13" s="1391"/>
      <c r="Z13" s="1391"/>
      <c r="AA13" s="1391"/>
      <c r="AB13" s="1391"/>
      <c r="AC13" s="1391"/>
      <c r="AD13" s="1138" t="s">
        <v>2670</v>
      </c>
      <c r="AE13" s="1151"/>
      <c r="AF13" s="1153"/>
      <c r="AG13" s="1151"/>
      <c r="AH13" s="1151"/>
      <c r="AI13" s="1151"/>
      <c r="AJ13" s="1151"/>
      <c r="AK13" s="1213"/>
      <c r="AY13" s="1146"/>
      <c r="AZ13" s="1146"/>
      <c r="BA13" s="1146"/>
      <c r="BB13" s="1146"/>
      <c r="BC13" s="1146"/>
      <c r="BD13" s="1146"/>
      <c r="BE13" s="1146"/>
      <c r="BF13" s="1146"/>
      <c r="BG13" s="1146"/>
      <c r="BH13" s="1146"/>
      <c r="BI13" s="1146"/>
      <c r="BJ13" s="1146"/>
      <c r="BK13" s="1146"/>
      <c r="BL13" s="1146"/>
      <c r="BM13" s="1146"/>
      <c r="BN13" s="1146"/>
      <c r="BO13" s="1146"/>
      <c r="BP13" s="1146"/>
      <c r="BQ13" s="1146"/>
      <c r="BR13" s="1146"/>
      <c r="BS13" s="1146"/>
      <c r="BT13" s="1146"/>
      <c r="BU13" s="1146"/>
      <c r="BV13" s="1146"/>
      <c r="BW13" s="1146"/>
      <c r="BX13" s="1146"/>
      <c r="BY13" s="1146"/>
      <c r="BZ13" s="1146"/>
      <c r="CA13" s="1146"/>
      <c r="CB13" s="1146"/>
      <c r="CC13" s="1146"/>
      <c r="CD13" s="1146"/>
      <c r="CE13" s="1146"/>
      <c r="CF13" s="1146"/>
      <c r="CG13" s="1146"/>
      <c r="CH13" s="1146"/>
      <c r="CI13" s="1146"/>
      <c r="CJ13" s="1146"/>
      <c r="CK13" s="1146"/>
      <c r="CL13" s="1146"/>
      <c r="CM13" s="1146"/>
      <c r="CN13" s="1146"/>
      <c r="CO13" s="1146"/>
      <c r="CP13" s="1146"/>
      <c r="CQ13" s="1146"/>
      <c r="CR13" s="1146"/>
      <c r="CS13" s="1146"/>
      <c r="CT13" s="1146"/>
      <c r="CU13" s="1146"/>
      <c r="CV13" s="1146"/>
      <c r="CW13" s="1146"/>
      <c r="CX13" s="1146"/>
      <c r="CY13" s="1146"/>
      <c r="CZ13" s="1146"/>
      <c r="DA13" s="1146"/>
      <c r="DB13" s="1146"/>
      <c r="DC13" s="1146"/>
      <c r="DD13" s="1146"/>
      <c r="DE13" s="1146"/>
      <c r="DF13" s="1146"/>
      <c r="DG13" s="1146"/>
      <c r="DH13" s="1146"/>
      <c r="DI13" s="1146"/>
      <c r="DJ13" s="1146"/>
      <c r="DK13" s="1146"/>
      <c r="DL13" s="1146"/>
    </row>
    <row r="14" spans="1:116" s="1145" customFormat="1" ht="9.9499999999999993" customHeight="1">
      <c r="A14" s="1212"/>
      <c r="B14" s="1154"/>
      <c r="C14" s="1156"/>
      <c r="D14" s="1157"/>
      <c r="E14" s="1157"/>
      <c r="F14" s="1157"/>
      <c r="G14" s="1157"/>
      <c r="H14" s="1156"/>
      <c r="I14" s="1157"/>
      <c r="J14" s="1157"/>
      <c r="K14" s="1157"/>
      <c r="L14" s="1156"/>
      <c r="M14" s="1157"/>
      <c r="N14" s="1157"/>
      <c r="O14" s="1157"/>
      <c r="P14" s="1157"/>
      <c r="Q14" s="1157"/>
      <c r="R14" s="1157"/>
      <c r="S14" s="1157"/>
      <c r="T14" s="1157"/>
      <c r="U14" s="1157"/>
      <c r="V14" s="1157"/>
      <c r="W14" s="1157"/>
      <c r="X14" s="1157"/>
      <c r="Y14" s="1157"/>
      <c r="Z14" s="1157"/>
      <c r="AA14" s="1157"/>
      <c r="AB14" s="1157"/>
      <c r="AC14" s="1157"/>
      <c r="AD14" s="1010"/>
      <c r="AE14" s="1157"/>
      <c r="AF14" s="1156"/>
      <c r="AG14" s="1157"/>
      <c r="AH14" s="1157"/>
      <c r="AI14" s="1157"/>
      <c r="AJ14" s="1157"/>
      <c r="AK14" s="1214"/>
      <c r="AY14" s="1146"/>
      <c r="AZ14" s="1146"/>
      <c r="BA14" s="1146"/>
      <c r="BB14" s="1146"/>
      <c r="BC14" s="1146"/>
      <c r="BD14" s="1146"/>
      <c r="BE14" s="1146"/>
      <c r="BF14" s="1146"/>
      <c r="BG14" s="1146"/>
      <c r="BH14" s="1146"/>
      <c r="BI14" s="1146"/>
      <c r="BJ14" s="1146"/>
      <c r="BK14" s="1146"/>
      <c r="BL14" s="1146"/>
      <c r="BM14" s="1146"/>
      <c r="BN14" s="1146"/>
      <c r="BO14" s="1146"/>
      <c r="BP14" s="1146"/>
      <c r="BQ14" s="1146"/>
      <c r="BR14" s="1146"/>
      <c r="BS14" s="1146"/>
      <c r="BT14" s="1146"/>
      <c r="BU14" s="1146"/>
      <c r="BV14" s="1146"/>
      <c r="BW14" s="1146"/>
      <c r="BX14" s="1146"/>
      <c r="BY14" s="1146"/>
      <c r="BZ14" s="1146"/>
      <c r="CA14" s="1146"/>
      <c r="CB14" s="1146"/>
      <c r="CC14" s="1146"/>
      <c r="CD14" s="1146"/>
      <c r="CE14" s="1146"/>
      <c r="CF14" s="1146"/>
      <c r="CG14" s="1146"/>
      <c r="CH14" s="1146"/>
      <c r="CI14" s="1146"/>
      <c r="CJ14" s="1146"/>
      <c r="CK14" s="1146"/>
      <c r="CL14" s="1146"/>
      <c r="CM14" s="1146"/>
      <c r="CN14" s="1146"/>
      <c r="CO14" s="1146"/>
      <c r="CP14" s="1146"/>
      <c r="CQ14" s="1146"/>
      <c r="CR14" s="1146"/>
      <c r="CS14" s="1146"/>
      <c r="CT14" s="1146"/>
      <c r="CU14" s="1146"/>
      <c r="CV14" s="1146"/>
      <c r="CW14" s="1146"/>
      <c r="CX14" s="1146"/>
      <c r="CY14" s="1146"/>
      <c r="CZ14" s="1146"/>
      <c r="DA14" s="1146"/>
      <c r="DB14" s="1146"/>
      <c r="DC14" s="1146"/>
      <c r="DD14" s="1146"/>
      <c r="DE14" s="1146"/>
      <c r="DF14" s="1146"/>
      <c r="DG14" s="1146"/>
      <c r="DH14" s="1146"/>
      <c r="DI14" s="1146"/>
      <c r="DJ14" s="1146"/>
      <c r="DK14" s="1146"/>
      <c r="DL14" s="1146"/>
    </row>
    <row r="15" spans="1:116" s="1145" customFormat="1" ht="14.1" customHeight="1">
      <c r="A15" s="1212"/>
      <c r="B15" s="1154"/>
      <c r="C15" s="1151" t="s">
        <v>2321</v>
      </c>
      <c r="D15" s="1151"/>
      <c r="E15" s="1151"/>
      <c r="F15" s="1151"/>
      <c r="G15" s="1151"/>
      <c r="H15" s="1013" t="s">
        <v>2671</v>
      </c>
      <c r="I15" s="1151" t="s">
        <v>2665</v>
      </c>
      <c r="J15" s="1151"/>
      <c r="K15" s="1151"/>
      <c r="L15" s="1153" t="s">
        <v>2322</v>
      </c>
      <c r="M15" s="1151"/>
      <c r="N15" s="1151"/>
      <c r="O15" s="1151"/>
      <c r="P15" s="1151"/>
      <c r="Q15" s="1151"/>
      <c r="R15" s="1151"/>
      <c r="S15" s="1151"/>
      <c r="T15" s="1151"/>
      <c r="U15" s="1151"/>
      <c r="V15" s="1151"/>
      <c r="W15" s="1151"/>
      <c r="X15" s="1151"/>
      <c r="Y15" s="1151"/>
      <c r="Z15" s="1151"/>
      <c r="AA15" s="1151"/>
      <c r="AB15" s="1151"/>
      <c r="AC15" s="1151"/>
      <c r="AD15" s="1003"/>
      <c r="AE15" s="1151"/>
      <c r="AF15" s="1013" t="s">
        <v>2671</v>
      </c>
      <c r="AG15" s="1151" t="s">
        <v>2665</v>
      </c>
      <c r="AH15" s="1151"/>
      <c r="AI15" s="1012" t="s">
        <v>2671</v>
      </c>
      <c r="AJ15" s="1151" t="s">
        <v>2668</v>
      </c>
      <c r="AK15" s="1213"/>
      <c r="AY15" s="1146"/>
      <c r="AZ15" s="1146"/>
      <c r="BA15" s="1146"/>
      <c r="BB15" s="1146"/>
      <c r="BC15" s="1146"/>
      <c r="BD15" s="1146"/>
      <c r="BE15" s="1146"/>
      <c r="BF15" s="1146"/>
      <c r="BG15" s="1146"/>
      <c r="BH15" s="1146"/>
      <c r="BI15" s="1146"/>
      <c r="BJ15" s="1146"/>
      <c r="BK15" s="1146"/>
      <c r="BL15" s="1146"/>
      <c r="BM15" s="1146"/>
      <c r="BN15" s="1146"/>
      <c r="BO15" s="1146"/>
      <c r="BP15" s="1146"/>
      <c r="BQ15" s="1146"/>
      <c r="BR15" s="1146"/>
      <c r="BS15" s="1146"/>
      <c r="BT15" s="1146"/>
      <c r="BU15" s="1146"/>
      <c r="BV15" s="1146"/>
      <c r="BW15" s="1146"/>
      <c r="BX15" s="1146"/>
      <c r="BY15" s="1146"/>
      <c r="BZ15" s="1146"/>
      <c r="CA15" s="1146"/>
      <c r="CB15" s="1146"/>
      <c r="CC15" s="1146"/>
      <c r="CD15" s="1146"/>
      <c r="CE15" s="1146"/>
      <c r="CF15" s="1146"/>
      <c r="CG15" s="1146"/>
      <c r="CH15" s="1146"/>
      <c r="CI15" s="1146"/>
      <c r="CJ15" s="1146"/>
      <c r="CK15" s="1146"/>
      <c r="CL15" s="1146"/>
      <c r="CM15" s="1146"/>
      <c r="CN15" s="1146"/>
      <c r="CO15" s="1146"/>
      <c r="CP15" s="1146"/>
      <c r="CQ15" s="1146"/>
      <c r="CR15" s="1146"/>
      <c r="CS15" s="1146"/>
      <c r="CT15" s="1146"/>
      <c r="CU15" s="1146"/>
      <c r="CV15" s="1146"/>
      <c r="CW15" s="1146"/>
      <c r="CX15" s="1146"/>
      <c r="CY15" s="1146"/>
      <c r="CZ15" s="1146"/>
      <c r="DA15" s="1146"/>
      <c r="DB15" s="1146"/>
      <c r="DC15" s="1146"/>
      <c r="DD15" s="1146"/>
      <c r="DE15" s="1146"/>
      <c r="DF15" s="1146"/>
      <c r="DG15" s="1146"/>
      <c r="DH15" s="1146"/>
      <c r="DI15" s="1146"/>
      <c r="DJ15" s="1146"/>
      <c r="DK15" s="1146"/>
      <c r="DL15" s="1146"/>
    </row>
    <row r="16" spans="1:116" s="1145" customFormat="1" ht="14.1" customHeight="1">
      <c r="A16" s="1212"/>
      <c r="B16" s="1154"/>
      <c r="C16" s="1151"/>
      <c r="D16" s="1151"/>
      <c r="E16" s="1151"/>
      <c r="F16" s="1151"/>
      <c r="G16" s="1151"/>
      <c r="H16" s="1013" t="s">
        <v>2671</v>
      </c>
      <c r="I16" s="1151" t="s">
        <v>2668</v>
      </c>
      <c r="J16" s="1151"/>
      <c r="K16" s="1151"/>
      <c r="L16" s="1155" t="s">
        <v>2669</v>
      </c>
      <c r="M16" s="1391"/>
      <c r="N16" s="1391"/>
      <c r="O16" s="1391"/>
      <c r="P16" s="1391"/>
      <c r="Q16" s="1391"/>
      <c r="R16" s="1391"/>
      <c r="S16" s="1391"/>
      <c r="T16" s="1391"/>
      <c r="U16" s="1391"/>
      <c r="V16" s="1391"/>
      <c r="W16" s="1391"/>
      <c r="X16" s="1391"/>
      <c r="Y16" s="1391"/>
      <c r="Z16" s="1391"/>
      <c r="AA16" s="1391"/>
      <c r="AB16" s="1391"/>
      <c r="AC16" s="1391"/>
      <c r="AD16" s="1138" t="s">
        <v>2670</v>
      </c>
      <c r="AE16" s="1151"/>
      <c r="AF16" s="1393" t="s">
        <v>2669</v>
      </c>
      <c r="AG16" s="1394"/>
      <c r="AH16" s="1394"/>
      <c r="AI16" s="1394"/>
      <c r="AJ16" s="1394"/>
      <c r="AK16" s="1390" t="s">
        <v>2670</v>
      </c>
      <c r="AY16" s="1146"/>
      <c r="AZ16" s="1146"/>
      <c r="BA16" s="1146"/>
      <c r="BB16" s="1146"/>
      <c r="BC16" s="1146"/>
      <c r="BD16" s="1146"/>
      <c r="BE16" s="1146"/>
      <c r="BF16" s="1146"/>
      <c r="BG16" s="1146"/>
      <c r="BH16" s="1146"/>
      <c r="BI16" s="1146"/>
      <c r="BJ16" s="1146"/>
      <c r="BK16" s="1146"/>
      <c r="BL16" s="1146"/>
      <c r="BM16" s="1146"/>
      <c r="BN16" s="1146"/>
      <c r="BO16" s="1146"/>
      <c r="BP16" s="1146"/>
      <c r="BQ16" s="1146"/>
      <c r="BR16" s="1146"/>
      <c r="BS16" s="1146"/>
      <c r="BT16" s="1146"/>
      <c r="BU16" s="1146"/>
      <c r="BV16" s="1146"/>
      <c r="BW16" s="1146"/>
      <c r="BX16" s="1146"/>
      <c r="BY16" s="1146"/>
      <c r="BZ16" s="1146"/>
      <c r="CA16" s="1146"/>
      <c r="CB16" s="1146"/>
      <c r="CC16" s="1146"/>
      <c r="CD16" s="1146"/>
      <c r="CE16" s="1146"/>
      <c r="CF16" s="1146"/>
      <c r="CG16" s="1146"/>
      <c r="CH16" s="1146"/>
      <c r="CI16" s="1146"/>
      <c r="CJ16" s="1146"/>
      <c r="CK16" s="1146"/>
      <c r="CL16" s="1146"/>
      <c r="CM16" s="1146"/>
      <c r="CN16" s="1146"/>
      <c r="CO16" s="1146"/>
      <c r="CP16" s="1146"/>
      <c r="CQ16" s="1146"/>
      <c r="CR16" s="1146"/>
      <c r="CS16" s="1146"/>
      <c r="CT16" s="1146"/>
      <c r="CU16" s="1146"/>
      <c r="CV16" s="1146"/>
      <c r="CW16" s="1146"/>
      <c r="CX16" s="1146"/>
      <c r="CY16" s="1146"/>
      <c r="CZ16" s="1146"/>
      <c r="DA16" s="1146"/>
      <c r="DB16" s="1146"/>
      <c r="DC16" s="1146"/>
      <c r="DD16" s="1146"/>
      <c r="DE16" s="1146"/>
      <c r="DF16" s="1146"/>
      <c r="DG16" s="1146"/>
      <c r="DH16" s="1146"/>
      <c r="DI16" s="1146"/>
      <c r="DJ16" s="1146"/>
      <c r="DK16" s="1146"/>
      <c r="DL16" s="1146"/>
    </row>
    <row r="17" spans="1:116" s="1145" customFormat="1" ht="14.1" customHeight="1">
      <c r="A17" s="1212"/>
      <c r="B17" s="1154"/>
      <c r="C17" s="1151"/>
      <c r="D17" s="1151"/>
      <c r="E17" s="1151"/>
      <c r="F17" s="1151"/>
      <c r="G17" s="1151"/>
      <c r="H17" s="1013" t="s">
        <v>2671</v>
      </c>
      <c r="I17" s="1151" t="s">
        <v>2317</v>
      </c>
      <c r="J17" s="1151"/>
      <c r="K17" s="1151"/>
      <c r="L17" s="1153" t="s">
        <v>2672</v>
      </c>
      <c r="M17" s="1151"/>
      <c r="N17" s="1151"/>
      <c r="O17" s="1151"/>
      <c r="P17" s="1151"/>
      <c r="Q17" s="1151"/>
      <c r="R17" s="1151"/>
      <c r="S17" s="1151"/>
      <c r="T17" s="1151"/>
      <c r="U17" s="1151"/>
      <c r="V17" s="1151"/>
      <c r="W17" s="1151"/>
      <c r="X17" s="1151"/>
      <c r="Y17" s="1151"/>
      <c r="Z17" s="1151"/>
      <c r="AA17" s="1151"/>
      <c r="AB17" s="1151"/>
      <c r="AC17" s="1151"/>
      <c r="AD17" s="1003"/>
      <c r="AE17" s="1151"/>
      <c r="AF17" s="1393"/>
      <c r="AG17" s="1394"/>
      <c r="AH17" s="1394"/>
      <c r="AI17" s="1394"/>
      <c r="AJ17" s="1394"/>
      <c r="AK17" s="1390"/>
      <c r="AY17" s="1146"/>
      <c r="AZ17" s="1146"/>
      <c r="BA17" s="1146"/>
      <c r="BB17" s="1146"/>
      <c r="BC17" s="1146"/>
      <c r="BD17" s="1146"/>
      <c r="BE17" s="1146"/>
      <c r="BF17" s="1146"/>
      <c r="BG17" s="1146"/>
      <c r="BH17" s="1146"/>
      <c r="BI17" s="1146"/>
      <c r="BJ17" s="1146"/>
      <c r="BK17" s="1146"/>
      <c r="BL17" s="1146"/>
      <c r="BM17" s="1146"/>
      <c r="BN17" s="1146"/>
      <c r="BO17" s="1146"/>
      <c r="BP17" s="1146"/>
      <c r="BQ17" s="1146"/>
      <c r="BR17" s="1146"/>
      <c r="BS17" s="1146"/>
      <c r="BT17" s="1146"/>
      <c r="BU17" s="1146"/>
      <c r="BV17" s="1146"/>
      <c r="BW17" s="1146"/>
      <c r="BX17" s="1146"/>
      <c r="BY17" s="1146"/>
      <c r="BZ17" s="1146"/>
      <c r="CA17" s="1146"/>
      <c r="CB17" s="1146"/>
      <c r="CC17" s="1146"/>
      <c r="CD17" s="1146"/>
      <c r="CE17" s="1146"/>
      <c r="CF17" s="1146"/>
      <c r="CG17" s="1146"/>
      <c r="CH17" s="1146"/>
      <c r="CI17" s="1146"/>
      <c r="CJ17" s="1146"/>
      <c r="CK17" s="1146"/>
      <c r="CL17" s="1146"/>
      <c r="CM17" s="1146"/>
      <c r="CN17" s="1146"/>
      <c r="CO17" s="1146"/>
      <c r="CP17" s="1146"/>
      <c r="CQ17" s="1146"/>
      <c r="CR17" s="1146"/>
      <c r="CS17" s="1146"/>
      <c r="CT17" s="1146"/>
      <c r="CU17" s="1146"/>
      <c r="CV17" s="1146"/>
      <c r="CW17" s="1146"/>
      <c r="CX17" s="1146"/>
      <c r="CY17" s="1146"/>
      <c r="CZ17" s="1146"/>
      <c r="DA17" s="1146"/>
      <c r="DB17" s="1146"/>
      <c r="DC17" s="1146"/>
      <c r="DD17" s="1146"/>
      <c r="DE17" s="1146"/>
      <c r="DF17" s="1146"/>
      <c r="DG17" s="1146"/>
      <c r="DH17" s="1146"/>
      <c r="DI17" s="1146"/>
      <c r="DJ17" s="1146"/>
      <c r="DK17" s="1146"/>
      <c r="DL17" s="1146"/>
    </row>
    <row r="18" spans="1:116" s="1145" customFormat="1" ht="14.1" customHeight="1">
      <c r="A18" s="1212"/>
      <c r="B18" s="1154"/>
      <c r="C18" s="1151"/>
      <c r="D18" s="1151"/>
      <c r="E18" s="1151"/>
      <c r="F18" s="1151"/>
      <c r="G18" s="1151"/>
      <c r="H18" s="1153"/>
      <c r="I18" s="1151"/>
      <c r="J18" s="1151"/>
      <c r="K18" s="1151"/>
      <c r="L18" s="1155" t="s">
        <v>2669</v>
      </c>
      <c r="M18" s="1391"/>
      <c r="N18" s="1391"/>
      <c r="O18" s="1391"/>
      <c r="P18" s="1391"/>
      <c r="Q18" s="1391"/>
      <c r="R18" s="1391"/>
      <c r="S18" s="1391"/>
      <c r="T18" s="1391"/>
      <c r="U18" s="1391"/>
      <c r="V18" s="1391"/>
      <c r="W18" s="1391"/>
      <c r="X18" s="1391"/>
      <c r="Y18" s="1391"/>
      <c r="Z18" s="1391"/>
      <c r="AA18" s="1391"/>
      <c r="AB18" s="1391"/>
      <c r="AC18" s="1391"/>
      <c r="AD18" s="1138" t="s">
        <v>2670</v>
      </c>
      <c r="AE18" s="1151"/>
      <c r="AF18" s="1153"/>
      <c r="AG18" s="1151"/>
      <c r="AH18" s="1151"/>
      <c r="AI18" s="1151"/>
      <c r="AJ18" s="1151"/>
      <c r="AK18" s="1213"/>
      <c r="AY18" s="1146"/>
      <c r="AZ18" s="1146"/>
      <c r="BA18" s="1146"/>
      <c r="BB18" s="1146"/>
      <c r="BC18" s="1146"/>
      <c r="BD18" s="1146"/>
      <c r="BE18" s="1146"/>
      <c r="BF18" s="1146"/>
      <c r="BG18" s="1146"/>
      <c r="BH18" s="1146"/>
      <c r="BI18" s="1146"/>
      <c r="BJ18" s="1146"/>
      <c r="BK18" s="1146"/>
      <c r="BL18" s="1146"/>
      <c r="BM18" s="1146"/>
      <c r="BN18" s="1146"/>
      <c r="BO18" s="1146"/>
      <c r="BP18" s="1146"/>
      <c r="BQ18" s="1146"/>
      <c r="BR18" s="1146"/>
      <c r="BS18" s="1146"/>
      <c r="BT18" s="1146"/>
      <c r="BU18" s="1146"/>
      <c r="BV18" s="1146"/>
      <c r="BW18" s="1146"/>
      <c r="BX18" s="1146"/>
      <c r="BY18" s="1146"/>
      <c r="BZ18" s="1146"/>
      <c r="CA18" s="1146"/>
      <c r="CB18" s="1146"/>
      <c r="CC18" s="1146"/>
      <c r="CD18" s="1146"/>
      <c r="CE18" s="1146"/>
      <c r="CF18" s="1146"/>
      <c r="CG18" s="1146"/>
      <c r="CH18" s="1146"/>
      <c r="CI18" s="1146"/>
      <c r="CJ18" s="1146"/>
      <c r="CK18" s="1146"/>
      <c r="CL18" s="1146"/>
      <c r="CM18" s="1146"/>
      <c r="CN18" s="1146"/>
      <c r="CO18" s="1146"/>
      <c r="CP18" s="1146"/>
      <c r="CQ18" s="1146"/>
      <c r="CR18" s="1146"/>
      <c r="CS18" s="1146"/>
      <c r="CT18" s="1146"/>
      <c r="CU18" s="1146"/>
      <c r="CV18" s="1146"/>
      <c r="CW18" s="1146"/>
      <c r="CX18" s="1146"/>
      <c r="CY18" s="1146"/>
      <c r="CZ18" s="1146"/>
      <c r="DA18" s="1146"/>
      <c r="DB18" s="1146"/>
      <c r="DC18" s="1146"/>
      <c r="DD18" s="1146"/>
      <c r="DE18" s="1146"/>
      <c r="DF18" s="1146"/>
      <c r="DG18" s="1146"/>
      <c r="DH18" s="1146"/>
      <c r="DI18" s="1146"/>
      <c r="DJ18" s="1146"/>
      <c r="DK18" s="1146"/>
      <c r="DL18" s="1146"/>
    </row>
    <row r="19" spans="1:116" s="1145" customFormat="1" ht="9.9499999999999993" customHeight="1">
      <c r="A19" s="1212"/>
      <c r="B19" s="1154"/>
      <c r="C19" s="1156"/>
      <c r="D19" s="1157"/>
      <c r="E19" s="1157"/>
      <c r="F19" s="1157"/>
      <c r="G19" s="1157"/>
      <c r="H19" s="1156"/>
      <c r="I19" s="1157"/>
      <c r="J19" s="1157"/>
      <c r="K19" s="1157"/>
      <c r="L19" s="1156"/>
      <c r="M19" s="1157"/>
      <c r="N19" s="1157"/>
      <c r="O19" s="1157"/>
      <c r="P19" s="1157"/>
      <c r="Q19" s="1157"/>
      <c r="R19" s="1157"/>
      <c r="S19" s="1157"/>
      <c r="T19" s="1157"/>
      <c r="U19" s="1157"/>
      <c r="V19" s="1157"/>
      <c r="W19" s="1157"/>
      <c r="X19" s="1157"/>
      <c r="Y19" s="1157"/>
      <c r="Z19" s="1157"/>
      <c r="AA19" s="1157"/>
      <c r="AB19" s="1157"/>
      <c r="AC19" s="1157"/>
      <c r="AD19" s="1010"/>
      <c r="AE19" s="1157"/>
      <c r="AF19" s="1156"/>
      <c r="AG19" s="1157"/>
      <c r="AH19" s="1157"/>
      <c r="AI19" s="1157"/>
      <c r="AJ19" s="1157"/>
      <c r="AK19" s="1214"/>
      <c r="AY19" s="1146"/>
      <c r="AZ19" s="1146"/>
      <c r="BA19" s="1146"/>
      <c r="BB19" s="1146"/>
      <c r="BC19" s="1146"/>
      <c r="BD19" s="1146"/>
      <c r="BE19" s="1146"/>
      <c r="BF19" s="1146"/>
      <c r="BG19" s="1146"/>
      <c r="BH19" s="1146"/>
      <c r="BI19" s="1146"/>
      <c r="BJ19" s="1146"/>
      <c r="BK19" s="1146"/>
      <c r="BL19" s="1146"/>
      <c r="BM19" s="1146"/>
      <c r="BN19" s="1146"/>
      <c r="BO19" s="1146"/>
      <c r="BP19" s="1146"/>
      <c r="BQ19" s="1146"/>
      <c r="BR19" s="1146"/>
      <c r="BS19" s="1146"/>
      <c r="BT19" s="1146"/>
      <c r="BU19" s="1146"/>
      <c r="BV19" s="1146"/>
      <c r="BW19" s="1146"/>
      <c r="BX19" s="1146"/>
      <c r="BY19" s="1146"/>
      <c r="BZ19" s="1146"/>
      <c r="CA19" s="1146"/>
      <c r="CB19" s="1146"/>
      <c r="CC19" s="1146"/>
      <c r="CD19" s="1146"/>
      <c r="CE19" s="1146"/>
      <c r="CF19" s="1146"/>
      <c r="CG19" s="1146"/>
      <c r="CH19" s="1146"/>
      <c r="CI19" s="1146"/>
      <c r="CJ19" s="1146"/>
      <c r="CK19" s="1146"/>
      <c r="CL19" s="1146"/>
      <c r="CM19" s="1146"/>
      <c r="CN19" s="1146"/>
      <c r="CO19" s="1146"/>
      <c r="CP19" s="1146"/>
      <c r="CQ19" s="1146"/>
      <c r="CR19" s="1146"/>
      <c r="CS19" s="1146"/>
      <c r="CT19" s="1146"/>
      <c r="CU19" s="1146"/>
      <c r="CV19" s="1146"/>
      <c r="CW19" s="1146"/>
      <c r="CX19" s="1146"/>
      <c r="CY19" s="1146"/>
      <c r="CZ19" s="1146"/>
      <c r="DA19" s="1146"/>
      <c r="DB19" s="1146"/>
      <c r="DC19" s="1146"/>
      <c r="DD19" s="1146"/>
      <c r="DE19" s="1146"/>
      <c r="DF19" s="1146"/>
      <c r="DG19" s="1146"/>
      <c r="DH19" s="1146"/>
      <c r="DI19" s="1146"/>
      <c r="DJ19" s="1146"/>
      <c r="DK19" s="1146"/>
      <c r="DL19" s="1146"/>
    </row>
    <row r="20" spans="1:116" s="1145" customFormat="1" ht="14.1" customHeight="1">
      <c r="A20" s="1212"/>
      <c r="B20" s="1154"/>
      <c r="C20" s="1151" t="s">
        <v>404</v>
      </c>
      <c r="D20" s="1151"/>
      <c r="E20" s="1151"/>
      <c r="F20" s="1151"/>
      <c r="G20" s="1151"/>
      <c r="H20" s="1013" t="s">
        <v>2671</v>
      </c>
      <c r="I20" s="1151" t="s">
        <v>2665</v>
      </c>
      <c r="J20" s="1151"/>
      <c r="K20" s="1151"/>
      <c r="L20" s="1153" t="s">
        <v>2323</v>
      </c>
      <c r="M20" s="1151"/>
      <c r="N20" s="1151"/>
      <c r="O20" s="1151"/>
      <c r="P20" s="1151"/>
      <c r="Q20" s="1161" t="s">
        <v>2669</v>
      </c>
      <c r="R20" s="1151"/>
      <c r="S20" s="1155" t="s">
        <v>2324</v>
      </c>
      <c r="T20" s="1012" t="s">
        <v>1085</v>
      </c>
      <c r="U20" s="1151" t="s">
        <v>2325</v>
      </c>
      <c r="V20" s="1151"/>
      <c r="W20" s="1012" t="s">
        <v>1085</v>
      </c>
      <c r="X20" s="1151" t="s">
        <v>2326</v>
      </c>
      <c r="Y20" s="1151"/>
      <c r="Z20" s="1151"/>
      <c r="AA20" s="1012" t="s">
        <v>1085</v>
      </c>
      <c r="AB20" s="1151" t="s">
        <v>2327</v>
      </c>
      <c r="AC20" s="1151"/>
      <c r="AD20" s="1003"/>
      <c r="AE20" s="1151"/>
      <c r="AF20" s="1013" t="s">
        <v>2671</v>
      </c>
      <c r="AG20" s="1151" t="s">
        <v>2665</v>
      </c>
      <c r="AH20" s="1151"/>
      <c r="AI20" s="1012" t="s">
        <v>2671</v>
      </c>
      <c r="AJ20" s="1151" t="s">
        <v>2668</v>
      </c>
      <c r="AK20" s="1213"/>
      <c r="AY20" s="1146"/>
      <c r="AZ20" s="1146"/>
      <c r="BA20" s="1146"/>
      <c r="BB20" s="1146"/>
      <c r="BC20" s="1146"/>
      <c r="BD20" s="1146"/>
      <c r="BE20" s="1146"/>
      <c r="BF20" s="1146"/>
      <c r="BG20" s="1146"/>
      <c r="BH20" s="1146"/>
      <c r="BI20" s="1146"/>
      <c r="BJ20" s="1146"/>
      <c r="BK20" s="1146"/>
      <c r="BL20" s="1146"/>
      <c r="BM20" s="1146"/>
      <c r="BN20" s="1146"/>
      <c r="BO20" s="1146"/>
      <c r="BP20" s="1146"/>
      <c r="BQ20" s="1146"/>
      <c r="BR20" s="1146"/>
      <c r="BS20" s="1146"/>
      <c r="BT20" s="1146"/>
      <c r="BU20" s="1146"/>
      <c r="BV20" s="1146"/>
      <c r="BW20" s="1146"/>
      <c r="BX20" s="1146"/>
      <c r="BY20" s="1146"/>
      <c r="BZ20" s="1146"/>
      <c r="CA20" s="1146"/>
      <c r="CB20" s="1146"/>
      <c r="CC20" s="1146"/>
      <c r="CD20" s="1146"/>
      <c r="CE20" s="1146"/>
      <c r="CF20" s="1146"/>
      <c r="CG20" s="1146"/>
      <c r="CH20" s="1146"/>
      <c r="CI20" s="1146"/>
      <c r="CJ20" s="1146"/>
      <c r="CK20" s="1146"/>
      <c r="CL20" s="1146"/>
      <c r="CM20" s="1146"/>
      <c r="CN20" s="1146"/>
      <c r="CO20" s="1146"/>
      <c r="CP20" s="1146"/>
      <c r="CQ20" s="1146"/>
      <c r="CR20" s="1146"/>
      <c r="CS20" s="1146"/>
      <c r="CT20" s="1146"/>
      <c r="CU20" s="1146"/>
      <c r="CV20" s="1146"/>
      <c r="CW20" s="1146"/>
      <c r="CX20" s="1146"/>
      <c r="CY20" s="1146"/>
      <c r="CZ20" s="1146"/>
      <c r="DA20" s="1146"/>
      <c r="DB20" s="1146"/>
      <c r="DC20" s="1146"/>
      <c r="DD20" s="1146"/>
      <c r="DE20" s="1146"/>
      <c r="DF20" s="1146"/>
      <c r="DG20" s="1146"/>
      <c r="DH20" s="1146"/>
      <c r="DI20" s="1146"/>
      <c r="DJ20" s="1146"/>
      <c r="DK20" s="1146"/>
      <c r="DL20" s="1146"/>
    </row>
    <row r="21" spans="1:116" s="1145" customFormat="1" ht="14.1" customHeight="1">
      <c r="A21" s="1212"/>
      <c r="B21" s="1154"/>
      <c r="C21" s="1151" t="s">
        <v>2673</v>
      </c>
      <c r="D21" s="1151"/>
      <c r="E21" s="1151"/>
      <c r="F21" s="1151"/>
      <c r="G21" s="1151"/>
      <c r="H21" s="1013" t="s">
        <v>2671</v>
      </c>
      <c r="I21" s="1151" t="s">
        <v>2668</v>
      </c>
      <c r="J21" s="1151"/>
      <c r="K21" s="1151"/>
      <c r="L21" s="1155"/>
      <c r="T21" s="1012" t="s">
        <v>1085</v>
      </c>
      <c r="U21" s="1151" t="s">
        <v>404</v>
      </c>
      <c r="V21" s="1151"/>
      <c r="X21" s="1158" t="s">
        <v>2669</v>
      </c>
      <c r="Y21" s="1404"/>
      <c r="Z21" s="1404"/>
      <c r="AA21" s="1404"/>
      <c r="AB21" s="1404"/>
      <c r="AC21" s="1404"/>
      <c r="AD21" s="1138" t="s">
        <v>2674</v>
      </c>
      <c r="AE21" s="1151"/>
      <c r="AF21" s="1393" t="s">
        <v>2675</v>
      </c>
      <c r="AG21" s="1394"/>
      <c r="AH21" s="1394"/>
      <c r="AI21" s="1394"/>
      <c r="AJ21" s="1394"/>
      <c r="AK21" s="1390" t="s">
        <v>2676</v>
      </c>
      <c r="AY21" s="1146"/>
      <c r="AZ21" s="1146"/>
      <c r="BA21" s="1146"/>
      <c r="BB21" s="1146"/>
      <c r="BC21" s="1146"/>
      <c r="BD21" s="1146"/>
      <c r="BE21" s="1146"/>
      <c r="BF21" s="1146"/>
      <c r="BG21" s="1146"/>
      <c r="BH21" s="1146"/>
      <c r="BI21" s="1146"/>
      <c r="BJ21" s="1146"/>
      <c r="BK21" s="1146"/>
      <c r="BL21" s="1146"/>
      <c r="BM21" s="1146"/>
      <c r="BN21" s="1146"/>
      <c r="BO21" s="1146"/>
      <c r="BP21" s="1146"/>
      <c r="BQ21" s="1146"/>
      <c r="BR21" s="1146"/>
      <c r="BS21" s="1146"/>
      <c r="BT21" s="1146"/>
      <c r="BU21" s="1146"/>
      <c r="BV21" s="1146"/>
      <c r="BW21" s="1146"/>
      <c r="BX21" s="1146"/>
      <c r="BY21" s="1146"/>
      <c r="BZ21" s="1146"/>
      <c r="CA21" s="1146"/>
      <c r="CB21" s="1146"/>
      <c r="CC21" s="1146"/>
      <c r="CD21" s="1146"/>
      <c r="CE21" s="1146"/>
      <c r="CF21" s="1146"/>
      <c r="CG21" s="1146"/>
      <c r="CH21" s="1146"/>
      <c r="CI21" s="1146"/>
      <c r="CJ21" s="1146"/>
      <c r="CK21" s="1146"/>
      <c r="CL21" s="1146"/>
      <c r="CM21" s="1146"/>
      <c r="CN21" s="1146"/>
      <c r="CO21" s="1146"/>
      <c r="CP21" s="1146"/>
      <c r="CQ21" s="1146"/>
      <c r="CR21" s="1146"/>
      <c r="CS21" s="1146"/>
      <c r="CT21" s="1146"/>
      <c r="CU21" s="1146"/>
      <c r="CV21" s="1146"/>
      <c r="CW21" s="1146"/>
      <c r="CX21" s="1146"/>
      <c r="CY21" s="1146"/>
      <c r="CZ21" s="1146"/>
      <c r="DA21" s="1146"/>
      <c r="DB21" s="1146"/>
      <c r="DC21" s="1146"/>
      <c r="DD21" s="1146"/>
      <c r="DE21" s="1146"/>
      <c r="DF21" s="1146"/>
      <c r="DG21" s="1146"/>
      <c r="DH21" s="1146"/>
      <c r="DI21" s="1146"/>
      <c r="DJ21" s="1146"/>
      <c r="DK21" s="1146"/>
      <c r="DL21" s="1146"/>
    </row>
    <row r="22" spans="1:116" s="1145" customFormat="1" ht="14.1" customHeight="1">
      <c r="A22" s="1212"/>
      <c r="B22" s="1154"/>
      <c r="C22" s="1151" t="s">
        <v>2328</v>
      </c>
      <c r="D22" s="1151"/>
      <c r="E22" s="1151"/>
      <c r="F22" s="1151"/>
      <c r="G22" s="1151"/>
      <c r="H22" s="1013" t="s">
        <v>2677</v>
      </c>
      <c r="I22" s="1151" t="s">
        <v>2317</v>
      </c>
      <c r="J22" s="1151"/>
      <c r="K22" s="1151"/>
      <c r="L22" s="1153" t="s">
        <v>2678</v>
      </c>
      <c r="M22" s="1151"/>
      <c r="N22" s="1151"/>
      <c r="O22" s="1151"/>
      <c r="P22" s="1151"/>
      <c r="Q22" s="1151"/>
      <c r="R22" s="1151"/>
      <c r="S22" s="1151"/>
      <c r="T22" s="1151"/>
      <c r="U22" s="1151"/>
      <c r="V22" s="1151"/>
      <c r="W22" s="1151"/>
      <c r="X22" s="1151"/>
      <c r="Y22" s="1151"/>
      <c r="Z22" s="1151"/>
      <c r="AA22" s="1151"/>
      <c r="AB22" s="1151"/>
      <c r="AC22" s="1151"/>
      <c r="AD22" s="1003"/>
      <c r="AE22" s="1151"/>
      <c r="AF22" s="1393"/>
      <c r="AG22" s="1394"/>
      <c r="AH22" s="1394"/>
      <c r="AI22" s="1394"/>
      <c r="AJ22" s="1394"/>
      <c r="AK22" s="1390"/>
      <c r="AY22" s="1146"/>
      <c r="AZ22" s="1146"/>
      <c r="BA22" s="1146"/>
      <c r="BB22" s="1146"/>
      <c r="BC22" s="1146"/>
      <c r="BD22" s="1146"/>
      <c r="BE22" s="1146"/>
      <c r="BF22" s="1146"/>
      <c r="BG22" s="1146"/>
      <c r="BH22" s="1146"/>
      <c r="BI22" s="1146"/>
      <c r="BJ22" s="1146"/>
      <c r="BK22" s="1146"/>
      <c r="BL22" s="1146"/>
      <c r="BM22" s="1146"/>
      <c r="BN22" s="1146"/>
      <c r="BO22" s="1146"/>
      <c r="BP22" s="1146"/>
      <c r="BQ22" s="1146"/>
      <c r="BR22" s="1146"/>
      <c r="BS22" s="1146"/>
      <c r="BT22" s="1146"/>
      <c r="BU22" s="1146"/>
      <c r="BV22" s="1146"/>
      <c r="BW22" s="1146"/>
      <c r="BX22" s="1146"/>
      <c r="BY22" s="1146"/>
      <c r="BZ22" s="1146"/>
      <c r="CA22" s="1146"/>
      <c r="CB22" s="1146"/>
      <c r="CC22" s="1146"/>
      <c r="CD22" s="1146"/>
      <c r="CE22" s="1146"/>
      <c r="CF22" s="1146"/>
      <c r="CG22" s="1146"/>
      <c r="CH22" s="1146"/>
      <c r="CI22" s="1146"/>
      <c r="CJ22" s="1146"/>
      <c r="CK22" s="1146"/>
      <c r="CL22" s="1146"/>
      <c r="CM22" s="1146"/>
      <c r="CN22" s="1146"/>
      <c r="CO22" s="1146"/>
      <c r="CP22" s="1146"/>
      <c r="CQ22" s="1146"/>
      <c r="CR22" s="1146"/>
      <c r="CS22" s="1146"/>
      <c r="CT22" s="1146"/>
      <c r="CU22" s="1146"/>
      <c r="CV22" s="1146"/>
      <c r="CW22" s="1146"/>
      <c r="CX22" s="1146"/>
      <c r="CY22" s="1146"/>
      <c r="CZ22" s="1146"/>
      <c r="DA22" s="1146"/>
      <c r="DB22" s="1146"/>
      <c r="DC22" s="1146"/>
      <c r="DD22" s="1146"/>
      <c r="DE22" s="1146"/>
      <c r="DF22" s="1146"/>
      <c r="DG22" s="1146"/>
      <c r="DH22" s="1146"/>
      <c r="DI22" s="1146"/>
      <c r="DJ22" s="1146"/>
      <c r="DK22" s="1146"/>
      <c r="DL22" s="1146"/>
    </row>
    <row r="23" spans="1:116" s="1145" customFormat="1" ht="14.1" customHeight="1">
      <c r="A23" s="1212"/>
      <c r="B23" s="1154"/>
      <c r="C23" s="1151"/>
      <c r="D23" s="1151"/>
      <c r="E23" s="1151"/>
      <c r="F23" s="1151"/>
      <c r="G23" s="1151"/>
      <c r="H23" s="1153"/>
      <c r="I23" s="1151"/>
      <c r="J23" s="1151"/>
      <c r="K23" s="1151"/>
      <c r="L23" s="1155" t="s">
        <v>2675</v>
      </c>
      <c r="M23" s="1391"/>
      <c r="N23" s="1391"/>
      <c r="O23" s="1391"/>
      <c r="P23" s="1391"/>
      <c r="Q23" s="1391"/>
      <c r="R23" s="1391"/>
      <c r="S23" s="1391"/>
      <c r="T23" s="1391"/>
      <c r="U23" s="1391"/>
      <c r="V23" s="1391"/>
      <c r="W23" s="1391"/>
      <c r="X23" s="1391"/>
      <c r="Y23" s="1391"/>
      <c r="Z23" s="1391"/>
      <c r="AA23" s="1391"/>
      <c r="AB23" s="1391"/>
      <c r="AC23" s="1391"/>
      <c r="AD23" s="1138" t="s">
        <v>2676</v>
      </c>
      <c r="AE23" s="1151"/>
      <c r="AF23" s="1153"/>
      <c r="AG23" s="1151"/>
      <c r="AH23" s="1151"/>
      <c r="AI23" s="1151"/>
      <c r="AJ23" s="1151"/>
      <c r="AK23" s="1213"/>
      <c r="AY23" s="1146"/>
      <c r="AZ23" s="1146"/>
      <c r="BA23" s="1146"/>
      <c r="BB23" s="1146"/>
      <c r="BC23" s="1146"/>
      <c r="BD23" s="1146"/>
      <c r="BE23" s="1146"/>
      <c r="BF23" s="1146"/>
      <c r="BG23" s="1146"/>
      <c r="BH23" s="1146"/>
      <c r="BI23" s="1146"/>
      <c r="BJ23" s="1146"/>
      <c r="BK23" s="1146"/>
      <c r="BL23" s="1146"/>
      <c r="BM23" s="1146"/>
      <c r="BN23" s="1146"/>
      <c r="BO23" s="1146"/>
      <c r="BP23" s="1146"/>
      <c r="BQ23" s="1146"/>
      <c r="BR23" s="1146"/>
      <c r="BS23" s="1146"/>
      <c r="BT23" s="1146"/>
      <c r="BU23" s="1146"/>
      <c r="BV23" s="1146"/>
      <c r="BW23" s="1146"/>
      <c r="BX23" s="1146"/>
      <c r="BY23" s="1146"/>
      <c r="BZ23" s="1146"/>
      <c r="CA23" s="1146"/>
      <c r="CB23" s="1146"/>
      <c r="CC23" s="1146"/>
      <c r="CD23" s="1146"/>
      <c r="CE23" s="1146"/>
      <c r="CF23" s="1146"/>
      <c r="CG23" s="1146"/>
      <c r="CH23" s="1146"/>
      <c r="CI23" s="1146"/>
      <c r="CJ23" s="1146"/>
      <c r="CK23" s="1146"/>
      <c r="CL23" s="1146"/>
      <c r="CM23" s="1146"/>
      <c r="CN23" s="1146"/>
      <c r="CO23" s="1146"/>
      <c r="CP23" s="1146"/>
      <c r="CQ23" s="1146"/>
      <c r="CR23" s="1146"/>
      <c r="CS23" s="1146"/>
      <c r="CT23" s="1146"/>
      <c r="CU23" s="1146"/>
      <c r="CV23" s="1146"/>
      <c r="CW23" s="1146"/>
      <c r="CX23" s="1146"/>
      <c r="CY23" s="1146"/>
      <c r="CZ23" s="1146"/>
      <c r="DA23" s="1146"/>
      <c r="DB23" s="1146"/>
      <c r="DC23" s="1146"/>
      <c r="DD23" s="1146"/>
      <c r="DE23" s="1146"/>
      <c r="DF23" s="1146"/>
      <c r="DG23" s="1146"/>
      <c r="DH23" s="1146"/>
      <c r="DI23" s="1146"/>
      <c r="DJ23" s="1146"/>
      <c r="DK23" s="1146"/>
      <c r="DL23" s="1146"/>
    </row>
    <row r="24" spans="1:116" s="1145" customFormat="1" ht="9.9499999999999993" customHeight="1">
      <c r="A24" s="1215"/>
      <c r="B24" s="1159"/>
      <c r="C24" s="1157"/>
      <c r="D24" s="1157"/>
      <c r="E24" s="1157"/>
      <c r="F24" s="1157"/>
      <c r="G24" s="1157"/>
      <c r="H24" s="1156"/>
      <c r="I24" s="1157"/>
      <c r="J24" s="1157"/>
      <c r="K24" s="1157"/>
      <c r="L24" s="1156"/>
      <c r="M24" s="1157"/>
      <c r="N24" s="1157"/>
      <c r="O24" s="1157"/>
      <c r="P24" s="1157"/>
      <c r="Q24" s="1157"/>
      <c r="R24" s="1157"/>
      <c r="S24" s="1157"/>
      <c r="T24" s="1157"/>
      <c r="U24" s="1157"/>
      <c r="V24" s="1157"/>
      <c r="W24" s="1157"/>
      <c r="X24" s="1157"/>
      <c r="Y24" s="1157"/>
      <c r="Z24" s="1157"/>
      <c r="AA24" s="1157"/>
      <c r="AB24" s="1157"/>
      <c r="AC24" s="1157"/>
      <c r="AD24" s="1010"/>
      <c r="AE24" s="1157"/>
      <c r="AF24" s="1156"/>
      <c r="AG24" s="1157"/>
      <c r="AH24" s="1157"/>
      <c r="AI24" s="1157"/>
      <c r="AJ24" s="1157"/>
      <c r="AK24" s="1214"/>
      <c r="AY24" s="1146"/>
      <c r="AZ24" s="1146"/>
      <c r="BA24" s="1146"/>
      <c r="BB24" s="1146"/>
      <c r="BC24" s="1146"/>
      <c r="BD24" s="1146"/>
      <c r="BE24" s="1146"/>
      <c r="BF24" s="1146"/>
      <c r="BG24" s="1146"/>
      <c r="BH24" s="1146"/>
      <c r="BI24" s="1146"/>
      <c r="BJ24" s="1146"/>
      <c r="BK24" s="1146"/>
      <c r="BL24" s="1146"/>
      <c r="BM24" s="1146"/>
      <c r="BN24" s="1146"/>
      <c r="BO24" s="1146"/>
      <c r="BP24" s="1146"/>
      <c r="BQ24" s="1146"/>
      <c r="BR24" s="1146"/>
      <c r="BS24" s="1146"/>
      <c r="BT24" s="1146"/>
      <c r="BU24" s="1146"/>
      <c r="BV24" s="1146"/>
      <c r="BW24" s="1146"/>
      <c r="BX24" s="1146"/>
      <c r="BY24" s="1146"/>
      <c r="BZ24" s="1146"/>
      <c r="CA24" s="1146"/>
      <c r="CB24" s="1146"/>
      <c r="CC24" s="1146"/>
      <c r="CD24" s="1146"/>
      <c r="CE24" s="1146"/>
      <c r="CF24" s="1146"/>
      <c r="CG24" s="1146"/>
      <c r="CH24" s="1146"/>
      <c r="CI24" s="1146"/>
      <c r="CJ24" s="1146"/>
      <c r="CK24" s="1146"/>
      <c r="CL24" s="1146"/>
      <c r="CM24" s="1146"/>
      <c r="CN24" s="1146"/>
      <c r="CO24" s="1146"/>
      <c r="CP24" s="1146"/>
      <c r="CQ24" s="1146"/>
      <c r="CR24" s="1146"/>
      <c r="CS24" s="1146"/>
      <c r="CT24" s="1146"/>
      <c r="CU24" s="1146"/>
      <c r="CV24" s="1146"/>
      <c r="CW24" s="1146"/>
      <c r="CX24" s="1146"/>
      <c r="CY24" s="1146"/>
      <c r="CZ24" s="1146"/>
      <c r="DA24" s="1146"/>
      <c r="DB24" s="1146"/>
      <c r="DC24" s="1146"/>
      <c r="DD24" s="1146"/>
      <c r="DE24" s="1146"/>
      <c r="DF24" s="1146"/>
      <c r="DG24" s="1146"/>
      <c r="DH24" s="1146"/>
      <c r="DI24" s="1146"/>
      <c r="DJ24" s="1146"/>
      <c r="DK24" s="1146"/>
      <c r="DL24" s="1146"/>
    </row>
    <row r="25" spans="1:116" s="1145" customFormat="1" ht="14.1" customHeight="1">
      <c r="A25" s="1212" t="s">
        <v>2679</v>
      </c>
      <c r="B25" s="1154"/>
      <c r="C25" s="1151" t="s">
        <v>2329</v>
      </c>
      <c r="D25" s="1151"/>
      <c r="E25" s="1151"/>
      <c r="F25" s="1151"/>
      <c r="G25" s="1151"/>
      <c r="H25" s="1013" t="s">
        <v>2677</v>
      </c>
      <c r="I25" s="1151" t="s">
        <v>2680</v>
      </c>
      <c r="J25" s="1151"/>
      <c r="K25" s="1151"/>
      <c r="L25" s="1153" t="s">
        <v>2330</v>
      </c>
      <c r="M25" s="1151"/>
      <c r="N25" s="1151"/>
      <c r="O25" s="1151"/>
      <c r="P25" s="1151"/>
      <c r="Q25" s="1151"/>
      <c r="R25" s="1151"/>
      <c r="S25" s="1151"/>
      <c r="T25" s="1151"/>
      <c r="U25" s="1151"/>
      <c r="V25" s="1151"/>
      <c r="W25" s="1151"/>
      <c r="X25" s="1151"/>
      <c r="Y25" s="1151"/>
      <c r="Z25" s="1151"/>
      <c r="AA25" s="1151"/>
      <c r="AB25" s="1151"/>
      <c r="AC25" s="1151"/>
      <c r="AD25" s="1003"/>
      <c r="AE25" s="1151"/>
      <c r="AF25" s="1013" t="s">
        <v>2677</v>
      </c>
      <c r="AG25" s="1151" t="s">
        <v>2680</v>
      </c>
      <c r="AH25" s="1151"/>
      <c r="AI25" s="1012" t="s">
        <v>2677</v>
      </c>
      <c r="AJ25" s="1151" t="s">
        <v>2681</v>
      </c>
      <c r="AK25" s="1213"/>
      <c r="AY25" s="1146"/>
      <c r="AZ25" s="1146"/>
      <c r="BA25" s="1146"/>
      <c r="BB25" s="1146"/>
      <c r="BC25" s="1146"/>
      <c r="BD25" s="1146"/>
      <c r="BE25" s="1146"/>
      <c r="BF25" s="1146"/>
      <c r="BG25" s="1146"/>
      <c r="BH25" s="1146"/>
      <c r="BI25" s="1146"/>
      <c r="BJ25" s="1146"/>
      <c r="BK25" s="1146"/>
      <c r="BL25" s="1146"/>
      <c r="BM25" s="1146"/>
      <c r="BN25" s="1146"/>
      <c r="BO25" s="1146"/>
      <c r="BP25" s="1146"/>
      <c r="BQ25" s="1146"/>
      <c r="BR25" s="1146"/>
      <c r="BS25" s="1146"/>
      <c r="BT25" s="1146"/>
      <c r="BU25" s="1146"/>
      <c r="BV25" s="1146"/>
      <c r="BW25" s="1146"/>
      <c r="BX25" s="1146"/>
      <c r="BY25" s="1146"/>
      <c r="BZ25" s="1146"/>
      <c r="CA25" s="1146"/>
      <c r="CB25" s="1146"/>
      <c r="CC25" s="1146"/>
      <c r="CD25" s="1146"/>
      <c r="CE25" s="1146"/>
      <c r="CF25" s="1146"/>
      <c r="CG25" s="1146"/>
      <c r="CH25" s="1146"/>
      <c r="CI25" s="1146"/>
      <c r="CJ25" s="1146"/>
      <c r="CK25" s="1146"/>
      <c r="CL25" s="1146"/>
      <c r="CM25" s="1146"/>
      <c r="CN25" s="1146"/>
      <c r="CO25" s="1146"/>
      <c r="CP25" s="1146"/>
      <c r="CQ25" s="1146"/>
      <c r="CR25" s="1146"/>
      <c r="CS25" s="1146"/>
      <c r="CT25" s="1146"/>
      <c r="CU25" s="1146"/>
      <c r="CV25" s="1146"/>
      <c r="CW25" s="1146"/>
      <c r="CX25" s="1146"/>
      <c r="CY25" s="1146"/>
      <c r="CZ25" s="1146"/>
      <c r="DA25" s="1146"/>
      <c r="DB25" s="1146"/>
      <c r="DC25" s="1146"/>
      <c r="DD25" s="1146"/>
      <c r="DE25" s="1146"/>
      <c r="DF25" s="1146"/>
      <c r="DG25" s="1146"/>
      <c r="DH25" s="1146"/>
      <c r="DI25" s="1146"/>
      <c r="DJ25" s="1146"/>
      <c r="DK25" s="1146"/>
      <c r="DL25" s="1146"/>
    </row>
    <row r="26" spans="1:116" s="1145" customFormat="1" ht="14.1" customHeight="1">
      <c r="A26" s="1212" t="s">
        <v>2682</v>
      </c>
      <c r="B26" s="1154"/>
      <c r="C26" s="1151" t="s">
        <v>2332</v>
      </c>
      <c r="D26" s="1151"/>
      <c r="E26" s="1151"/>
      <c r="F26" s="1151"/>
      <c r="G26" s="1151"/>
      <c r="H26" s="1013" t="s">
        <v>2677</v>
      </c>
      <c r="I26" s="1151" t="s">
        <v>2681</v>
      </c>
      <c r="J26" s="1151"/>
      <c r="K26" s="1151"/>
      <c r="L26" s="1155" t="s">
        <v>2675</v>
      </c>
      <c r="M26" s="1151"/>
      <c r="N26" s="1155" t="s">
        <v>2333</v>
      </c>
      <c r="O26" s="1012" t="s">
        <v>1085</v>
      </c>
      <c r="P26" s="1151" t="s">
        <v>2334</v>
      </c>
      <c r="Q26" s="1151"/>
      <c r="R26" s="1151"/>
      <c r="S26" s="1151"/>
      <c r="T26" s="1151"/>
      <c r="U26" s="1151"/>
      <c r="V26" s="1151"/>
      <c r="W26" s="1151"/>
      <c r="X26" s="1151"/>
      <c r="Y26" s="1151"/>
      <c r="Z26" s="1012" t="s">
        <v>1085</v>
      </c>
      <c r="AA26" s="1151" t="s">
        <v>453</v>
      </c>
      <c r="AB26" s="1151"/>
      <c r="AC26" s="1151"/>
      <c r="AD26" s="1003"/>
      <c r="AE26" s="1151"/>
      <c r="AF26" s="1393" t="s">
        <v>2675</v>
      </c>
      <c r="AG26" s="1394"/>
      <c r="AH26" s="1394"/>
      <c r="AI26" s="1394"/>
      <c r="AJ26" s="1394"/>
      <c r="AK26" s="1390" t="s">
        <v>2676</v>
      </c>
      <c r="AY26" s="1146"/>
      <c r="AZ26" s="1146"/>
      <c r="BA26" s="1146"/>
      <c r="BB26" s="1146"/>
      <c r="BC26" s="1146"/>
      <c r="BD26" s="1146"/>
      <c r="BE26" s="1146"/>
      <c r="BF26" s="1146"/>
      <c r="BG26" s="1146"/>
      <c r="BH26" s="1146"/>
      <c r="BI26" s="1146"/>
      <c r="BJ26" s="1146"/>
      <c r="BK26" s="1146"/>
      <c r="BL26" s="1146"/>
      <c r="BM26" s="1146"/>
      <c r="BN26" s="1146"/>
      <c r="BO26" s="1146"/>
      <c r="BP26" s="1146"/>
      <c r="BQ26" s="1146"/>
      <c r="BR26" s="1146"/>
      <c r="BS26" s="1146"/>
      <c r="BT26" s="1146"/>
      <c r="BU26" s="1146"/>
      <c r="BV26" s="1146"/>
      <c r="BW26" s="1146"/>
      <c r="BX26" s="1146"/>
      <c r="BY26" s="1146"/>
      <c r="BZ26" s="1146"/>
      <c r="CA26" s="1146"/>
      <c r="CB26" s="1146"/>
      <c r="CC26" s="1146"/>
      <c r="CD26" s="1146"/>
      <c r="CE26" s="1146"/>
      <c r="CF26" s="1146"/>
      <c r="CG26" s="1146"/>
      <c r="CH26" s="1146"/>
      <c r="CI26" s="1146"/>
      <c r="CJ26" s="1146"/>
      <c r="CK26" s="1146"/>
      <c r="CL26" s="1146"/>
      <c r="CM26" s="1146"/>
      <c r="CN26" s="1146"/>
      <c r="CO26" s="1146"/>
      <c r="CP26" s="1146"/>
      <c r="CQ26" s="1146"/>
      <c r="CR26" s="1146"/>
      <c r="CS26" s="1146"/>
      <c r="CT26" s="1146"/>
      <c r="CU26" s="1146"/>
      <c r="CV26" s="1146"/>
      <c r="CW26" s="1146"/>
      <c r="CX26" s="1146"/>
      <c r="CY26" s="1146"/>
      <c r="CZ26" s="1146"/>
      <c r="DA26" s="1146"/>
      <c r="DB26" s="1146"/>
      <c r="DC26" s="1146"/>
      <c r="DD26" s="1146"/>
      <c r="DE26" s="1146"/>
      <c r="DF26" s="1146"/>
      <c r="DG26" s="1146"/>
      <c r="DH26" s="1146"/>
      <c r="DI26" s="1146"/>
      <c r="DJ26" s="1146"/>
      <c r="DK26" s="1146"/>
      <c r="DL26" s="1146"/>
    </row>
    <row r="27" spans="1:116" s="1145" customFormat="1" ht="14.1" customHeight="1">
      <c r="A27" s="1212" t="s">
        <v>2331</v>
      </c>
      <c r="B27" s="1154"/>
      <c r="C27" s="1151"/>
      <c r="D27" s="1151"/>
      <c r="E27" s="1151"/>
      <c r="F27" s="1151"/>
      <c r="G27" s="1151"/>
      <c r="H27" s="1013" t="s">
        <v>2677</v>
      </c>
      <c r="I27" s="1151" t="s">
        <v>2317</v>
      </c>
      <c r="J27" s="1151"/>
      <c r="K27" s="1151"/>
      <c r="L27" s="1153"/>
      <c r="M27" s="1151"/>
      <c r="N27" s="1151"/>
      <c r="O27" s="1012" t="s">
        <v>1085</v>
      </c>
      <c r="P27" s="1151" t="s">
        <v>404</v>
      </c>
      <c r="Q27" s="1151"/>
      <c r="R27" s="1158" t="s">
        <v>2675</v>
      </c>
      <c r="S27" s="1391"/>
      <c r="T27" s="1391"/>
      <c r="U27" s="1391"/>
      <c r="V27" s="1391"/>
      <c r="W27" s="1391"/>
      <c r="X27" s="1391"/>
      <c r="Y27" s="1391"/>
      <c r="Z27" s="1391"/>
      <c r="AA27" s="1391"/>
      <c r="AB27" s="1391"/>
      <c r="AC27" s="1391"/>
      <c r="AD27" s="1151" t="s">
        <v>2683</v>
      </c>
      <c r="AE27" s="1151"/>
      <c r="AF27" s="1393"/>
      <c r="AG27" s="1394"/>
      <c r="AH27" s="1394"/>
      <c r="AI27" s="1394"/>
      <c r="AJ27" s="1394"/>
      <c r="AK27" s="1390"/>
      <c r="AY27" s="1146"/>
      <c r="AZ27" s="1146"/>
      <c r="BA27" s="1146"/>
      <c r="BB27" s="1146"/>
      <c r="BC27" s="1146"/>
      <c r="BD27" s="1146"/>
      <c r="BE27" s="1146"/>
      <c r="BF27" s="1146"/>
      <c r="BG27" s="1146"/>
      <c r="BH27" s="1146"/>
      <c r="BI27" s="1146"/>
      <c r="BJ27" s="1146"/>
      <c r="BK27" s="1146"/>
      <c r="BL27" s="1146"/>
      <c r="BM27" s="1146"/>
      <c r="BN27" s="1146"/>
      <c r="BO27" s="1146"/>
      <c r="BP27" s="1146"/>
      <c r="BQ27" s="1146"/>
      <c r="BR27" s="1146"/>
      <c r="BS27" s="1146"/>
      <c r="BT27" s="1146"/>
      <c r="BU27" s="1146"/>
      <c r="BV27" s="1146"/>
      <c r="BW27" s="1146"/>
      <c r="BX27" s="1146"/>
      <c r="BY27" s="1146"/>
      <c r="BZ27" s="1146"/>
      <c r="CA27" s="1146"/>
      <c r="CB27" s="1146"/>
      <c r="CC27" s="1146"/>
      <c r="CD27" s="1146"/>
      <c r="CE27" s="1146"/>
      <c r="CF27" s="1146"/>
      <c r="CG27" s="1146"/>
      <c r="CH27" s="1146"/>
      <c r="CI27" s="1146"/>
      <c r="CJ27" s="1146"/>
      <c r="CK27" s="1146"/>
      <c r="CL27" s="1146"/>
      <c r="CM27" s="1146"/>
      <c r="CN27" s="1146"/>
      <c r="CO27" s="1146"/>
      <c r="CP27" s="1146"/>
      <c r="CQ27" s="1146"/>
      <c r="CR27" s="1146"/>
      <c r="CS27" s="1146"/>
      <c r="CT27" s="1146"/>
      <c r="CU27" s="1146"/>
      <c r="CV27" s="1146"/>
      <c r="CW27" s="1146"/>
      <c r="CX27" s="1146"/>
      <c r="CY27" s="1146"/>
      <c r="CZ27" s="1146"/>
      <c r="DA27" s="1146"/>
      <c r="DB27" s="1146"/>
      <c r="DC27" s="1146"/>
      <c r="DD27" s="1146"/>
      <c r="DE27" s="1146"/>
      <c r="DF27" s="1146"/>
      <c r="DG27" s="1146"/>
      <c r="DH27" s="1146"/>
      <c r="DI27" s="1146"/>
      <c r="DJ27" s="1146"/>
      <c r="DK27" s="1146"/>
      <c r="DL27" s="1146"/>
    </row>
    <row r="28" spans="1:116" s="1145" customFormat="1" ht="14.1" customHeight="1">
      <c r="A28" s="1212" t="s">
        <v>2684</v>
      </c>
      <c r="B28" s="1154"/>
      <c r="C28" s="1151"/>
      <c r="D28" s="1151"/>
      <c r="E28" s="1151"/>
      <c r="F28" s="1151"/>
      <c r="G28" s="1151"/>
      <c r="H28" s="1153"/>
      <c r="I28" s="1151"/>
      <c r="J28" s="1151"/>
      <c r="K28" s="1151"/>
      <c r="L28" s="1155" t="s">
        <v>2675</v>
      </c>
      <c r="M28" s="1151"/>
      <c r="N28" s="1155" t="s">
        <v>2335</v>
      </c>
      <c r="O28" s="1151" t="s">
        <v>2685</v>
      </c>
      <c r="P28" s="1151"/>
      <c r="Q28" s="1405"/>
      <c r="R28" s="1405"/>
      <c r="S28" s="1405"/>
      <c r="T28" s="1405"/>
      <c r="U28" s="1406" t="s">
        <v>2686</v>
      </c>
      <c r="V28" s="1406"/>
      <c r="W28" s="1406"/>
      <c r="X28" s="1405"/>
      <c r="Y28" s="1405"/>
      <c r="Z28" s="1405"/>
      <c r="AA28" s="1405"/>
      <c r="AB28" s="1405"/>
      <c r="AC28" s="1405"/>
      <c r="AD28" s="1138" t="s">
        <v>2676</v>
      </c>
      <c r="AE28" s="1151"/>
      <c r="AF28" s="1153"/>
      <c r="AG28" s="1151"/>
      <c r="AH28" s="1151"/>
      <c r="AI28" s="1151"/>
      <c r="AJ28" s="1151"/>
      <c r="AK28" s="1213"/>
      <c r="AY28" s="1146"/>
      <c r="AZ28" s="1146"/>
      <c r="BA28" s="1146"/>
      <c r="BB28" s="1146"/>
      <c r="BC28" s="1146"/>
      <c r="BD28" s="1146"/>
      <c r="BE28" s="1146"/>
      <c r="BF28" s="1146"/>
      <c r="BG28" s="1146"/>
      <c r="BH28" s="1146"/>
      <c r="BI28" s="1146"/>
      <c r="BJ28" s="1146"/>
      <c r="BK28" s="1146"/>
      <c r="BL28" s="1146"/>
      <c r="BM28" s="1146"/>
      <c r="BN28" s="1146"/>
      <c r="BO28" s="1146"/>
      <c r="BP28" s="1146"/>
      <c r="BQ28" s="1146"/>
      <c r="BR28" s="1146"/>
      <c r="BS28" s="1146"/>
      <c r="BT28" s="1146"/>
      <c r="BU28" s="1146"/>
      <c r="BV28" s="1146"/>
      <c r="BW28" s="1146"/>
      <c r="BX28" s="1146"/>
      <c r="BY28" s="1146"/>
      <c r="BZ28" s="1146"/>
      <c r="CA28" s="1146"/>
      <c r="CB28" s="1146"/>
      <c r="CC28" s="1146"/>
      <c r="CD28" s="1146"/>
      <c r="CE28" s="1146"/>
      <c r="CF28" s="1146"/>
      <c r="CG28" s="1146"/>
      <c r="CH28" s="1146"/>
      <c r="CI28" s="1146"/>
      <c r="CJ28" s="1146"/>
      <c r="CK28" s="1146"/>
      <c r="CL28" s="1146"/>
      <c r="CM28" s="1146"/>
      <c r="CN28" s="1146"/>
      <c r="CO28" s="1146"/>
      <c r="CP28" s="1146"/>
      <c r="CQ28" s="1146"/>
      <c r="CR28" s="1146"/>
      <c r="CS28" s="1146"/>
      <c r="CT28" s="1146"/>
      <c r="CU28" s="1146"/>
      <c r="CV28" s="1146"/>
      <c r="CW28" s="1146"/>
      <c r="CX28" s="1146"/>
      <c r="CY28" s="1146"/>
      <c r="CZ28" s="1146"/>
      <c r="DA28" s="1146"/>
      <c r="DB28" s="1146"/>
      <c r="DC28" s="1146"/>
      <c r="DD28" s="1146"/>
      <c r="DE28" s="1146"/>
      <c r="DF28" s="1146"/>
      <c r="DG28" s="1146"/>
      <c r="DH28" s="1146"/>
      <c r="DI28" s="1146"/>
      <c r="DJ28" s="1146"/>
      <c r="DK28" s="1146"/>
      <c r="DL28" s="1146"/>
    </row>
    <row r="29" spans="1:116" s="1145" customFormat="1" ht="14.1" customHeight="1">
      <c r="A29" s="1212"/>
      <c r="B29" s="1154"/>
      <c r="C29" s="1151"/>
      <c r="D29" s="1151"/>
      <c r="E29" s="1151"/>
      <c r="F29" s="1151"/>
      <c r="G29" s="1151"/>
      <c r="H29" s="1153"/>
      <c r="I29" s="1151"/>
      <c r="J29" s="1151"/>
      <c r="K29" s="1151"/>
      <c r="L29" s="1153" t="s">
        <v>2336</v>
      </c>
      <c r="M29" s="1151"/>
      <c r="N29" s="1151"/>
      <c r="O29" s="1151"/>
      <c r="P29" s="1151"/>
      <c r="Q29" s="1151"/>
      <c r="R29" s="1151"/>
      <c r="S29" s="1151"/>
      <c r="T29" s="1151"/>
      <c r="U29" s="1151"/>
      <c r="V29" s="1151"/>
      <c r="W29" s="1151"/>
      <c r="X29" s="1151"/>
      <c r="Y29" s="1151"/>
      <c r="Z29" s="1151"/>
      <c r="AA29" s="1151"/>
      <c r="AB29" s="1151"/>
      <c r="AC29" s="1151"/>
      <c r="AD29" s="1003"/>
      <c r="AE29" s="1151"/>
      <c r="AF29" s="1153"/>
      <c r="AG29" s="1151"/>
      <c r="AH29" s="1151"/>
      <c r="AI29" s="1151"/>
      <c r="AJ29" s="1151"/>
      <c r="AK29" s="1213"/>
      <c r="AY29" s="1146"/>
      <c r="AZ29" s="1146"/>
      <c r="BA29" s="1146"/>
      <c r="BB29" s="1146"/>
      <c r="BC29" s="1146"/>
      <c r="BD29" s="1146"/>
      <c r="BE29" s="1146"/>
      <c r="BF29" s="1146"/>
      <c r="BG29" s="1146"/>
      <c r="BH29" s="1146"/>
      <c r="BI29" s="1146"/>
      <c r="BJ29" s="1146"/>
      <c r="BK29" s="1146"/>
      <c r="BL29" s="1146"/>
      <c r="BM29" s="1146"/>
      <c r="BN29" s="1146"/>
      <c r="BO29" s="1146"/>
      <c r="BP29" s="1146"/>
      <c r="BQ29" s="1146"/>
      <c r="BR29" s="1146"/>
      <c r="BS29" s="1146"/>
      <c r="BT29" s="1146"/>
      <c r="BU29" s="1146"/>
      <c r="BV29" s="1146"/>
      <c r="BW29" s="1146"/>
      <c r="BX29" s="1146"/>
      <c r="BY29" s="1146"/>
      <c r="BZ29" s="1146"/>
      <c r="CA29" s="1146"/>
      <c r="CB29" s="1146"/>
      <c r="CC29" s="1146"/>
      <c r="CD29" s="1146"/>
      <c r="CE29" s="1146"/>
      <c r="CF29" s="1146"/>
      <c r="CG29" s="1146"/>
      <c r="CH29" s="1146"/>
      <c r="CI29" s="1146"/>
      <c r="CJ29" s="1146"/>
      <c r="CK29" s="1146"/>
      <c r="CL29" s="1146"/>
      <c r="CM29" s="1146"/>
      <c r="CN29" s="1146"/>
      <c r="CO29" s="1146"/>
      <c r="CP29" s="1146"/>
      <c r="CQ29" s="1146"/>
      <c r="CR29" s="1146"/>
      <c r="CS29" s="1146"/>
      <c r="CT29" s="1146"/>
      <c r="CU29" s="1146"/>
      <c r="CV29" s="1146"/>
      <c r="CW29" s="1146"/>
      <c r="CX29" s="1146"/>
      <c r="CY29" s="1146"/>
      <c r="CZ29" s="1146"/>
      <c r="DA29" s="1146"/>
      <c r="DB29" s="1146"/>
      <c r="DC29" s="1146"/>
      <c r="DD29" s="1146"/>
      <c r="DE29" s="1146"/>
      <c r="DF29" s="1146"/>
      <c r="DG29" s="1146"/>
      <c r="DH29" s="1146"/>
      <c r="DI29" s="1146"/>
      <c r="DJ29" s="1146"/>
      <c r="DK29" s="1146"/>
      <c r="DL29" s="1146"/>
    </row>
    <row r="30" spans="1:116" s="1145" customFormat="1" ht="14.1" customHeight="1">
      <c r="A30" s="1212"/>
      <c r="B30" s="1154"/>
      <c r="C30" s="1151"/>
      <c r="D30" s="1151"/>
      <c r="E30" s="1151"/>
      <c r="F30" s="1151"/>
      <c r="G30" s="1151"/>
      <c r="H30" s="1153"/>
      <c r="I30" s="1151"/>
      <c r="J30" s="1151"/>
      <c r="K30" s="1151"/>
      <c r="L30" s="1153"/>
      <c r="M30" s="1012" t="s">
        <v>1085</v>
      </c>
      <c r="N30" s="1151" t="s">
        <v>2680</v>
      </c>
      <c r="O30" s="1151"/>
      <c r="P30" s="1012" t="s">
        <v>1085</v>
      </c>
      <c r="Q30" s="1151" t="s">
        <v>2681</v>
      </c>
      <c r="R30" s="1151"/>
      <c r="S30" s="1151"/>
      <c r="T30" s="1151"/>
      <c r="U30" s="1151"/>
      <c r="V30" s="1151"/>
      <c r="W30" s="1151"/>
      <c r="X30" s="1151"/>
      <c r="Y30" s="1151"/>
      <c r="Z30" s="1151"/>
      <c r="AA30" s="1151"/>
      <c r="AB30" s="1151"/>
      <c r="AC30" s="1151"/>
      <c r="AD30" s="1003"/>
      <c r="AE30" s="1151"/>
      <c r="AF30" s="1153"/>
      <c r="AG30" s="1151"/>
      <c r="AH30" s="1151"/>
      <c r="AI30" s="1151"/>
      <c r="AJ30" s="1151"/>
      <c r="AK30" s="1213"/>
      <c r="AY30" s="1146"/>
      <c r="AZ30" s="1146"/>
      <c r="BA30" s="1146"/>
      <c r="BB30" s="1146"/>
      <c r="BC30" s="1146"/>
      <c r="BD30" s="1146"/>
      <c r="BE30" s="1146"/>
      <c r="BF30" s="1146"/>
      <c r="BG30" s="1146"/>
      <c r="BH30" s="1146"/>
      <c r="BI30" s="1146"/>
      <c r="BJ30" s="1146"/>
      <c r="BK30" s="1146"/>
      <c r="BL30" s="1146"/>
      <c r="BM30" s="1146"/>
      <c r="BN30" s="1146"/>
      <c r="BO30" s="1146"/>
      <c r="BP30" s="1146"/>
      <c r="BQ30" s="1146"/>
      <c r="BR30" s="1146"/>
      <c r="BS30" s="1146"/>
      <c r="BT30" s="1146"/>
      <c r="BU30" s="1146"/>
      <c r="BV30" s="1146"/>
      <c r="BW30" s="1146"/>
      <c r="BX30" s="1146"/>
      <c r="BY30" s="1146"/>
      <c r="BZ30" s="1146"/>
      <c r="CA30" s="1146"/>
      <c r="CB30" s="1146"/>
      <c r="CC30" s="1146"/>
      <c r="CD30" s="1146"/>
      <c r="CE30" s="1146"/>
      <c r="CF30" s="1146"/>
      <c r="CG30" s="1146"/>
      <c r="CH30" s="1146"/>
      <c r="CI30" s="1146"/>
      <c r="CJ30" s="1146"/>
      <c r="CK30" s="1146"/>
      <c r="CL30" s="1146"/>
      <c r="CM30" s="1146"/>
      <c r="CN30" s="1146"/>
      <c r="CO30" s="1146"/>
      <c r="CP30" s="1146"/>
      <c r="CQ30" s="1146"/>
      <c r="CR30" s="1146"/>
      <c r="CS30" s="1146"/>
      <c r="CT30" s="1146"/>
      <c r="CU30" s="1146"/>
      <c r="CV30" s="1146"/>
      <c r="CW30" s="1146"/>
      <c r="CX30" s="1146"/>
      <c r="CY30" s="1146"/>
      <c r="CZ30" s="1146"/>
      <c r="DA30" s="1146"/>
      <c r="DB30" s="1146"/>
      <c r="DC30" s="1146"/>
      <c r="DD30" s="1146"/>
      <c r="DE30" s="1146"/>
      <c r="DF30" s="1146"/>
      <c r="DG30" s="1146"/>
      <c r="DH30" s="1146"/>
      <c r="DI30" s="1146"/>
      <c r="DJ30" s="1146"/>
      <c r="DK30" s="1146"/>
      <c r="DL30" s="1146"/>
    </row>
    <row r="31" spans="1:116" s="1145" customFormat="1" ht="14.1" customHeight="1">
      <c r="A31" s="1212"/>
      <c r="B31" s="1154"/>
      <c r="C31" s="1151"/>
      <c r="D31" s="1151"/>
      <c r="E31" s="1151"/>
      <c r="F31" s="1151"/>
      <c r="G31" s="1151"/>
      <c r="H31" s="1153"/>
      <c r="I31" s="1151"/>
      <c r="J31" s="1151"/>
      <c r="K31" s="1151"/>
      <c r="L31" s="1153" t="s">
        <v>2337</v>
      </c>
      <c r="M31" s="1151"/>
      <c r="N31" s="1151"/>
      <c r="O31" s="1161" t="s">
        <v>2675</v>
      </c>
      <c r="P31" s="1391"/>
      <c r="Q31" s="1391"/>
      <c r="R31" s="1391"/>
      <c r="S31" s="1391"/>
      <c r="T31" s="1391"/>
      <c r="U31" s="1391"/>
      <c r="V31" s="1391"/>
      <c r="W31" s="1391"/>
      <c r="X31" s="1391"/>
      <c r="Y31" s="1391"/>
      <c r="Z31" s="1391"/>
      <c r="AA31" s="1391"/>
      <c r="AB31" s="1391"/>
      <c r="AC31" s="1391"/>
      <c r="AD31" s="1003" t="s">
        <v>2676</v>
      </c>
      <c r="AE31" s="1151"/>
      <c r="AF31" s="1153"/>
      <c r="AG31" s="1151"/>
      <c r="AH31" s="1151"/>
      <c r="AI31" s="1151"/>
      <c r="AJ31" s="1151"/>
      <c r="AK31" s="1213"/>
      <c r="AY31" s="1146"/>
      <c r="AZ31" s="1146"/>
      <c r="BA31" s="1146"/>
      <c r="BB31" s="1146"/>
      <c r="BC31" s="1146"/>
      <c r="BD31" s="1146"/>
      <c r="BE31" s="1146"/>
      <c r="BF31" s="1146"/>
      <c r="BG31" s="1146"/>
      <c r="BH31" s="1146"/>
      <c r="BI31" s="1146"/>
      <c r="BJ31" s="1146"/>
      <c r="BK31" s="1146"/>
      <c r="BL31" s="1146"/>
      <c r="BM31" s="1146"/>
      <c r="BN31" s="1146"/>
      <c r="BO31" s="1146"/>
      <c r="BP31" s="1146"/>
      <c r="BQ31" s="1146"/>
      <c r="BR31" s="1146"/>
      <c r="BS31" s="1146"/>
      <c r="BT31" s="1146"/>
      <c r="BU31" s="1146"/>
      <c r="BV31" s="1146"/>
      <c r="BW31" s="1146"/>
      <c r="BX31" s="1146"/>
      <c r="BY31" s="1146"/>
      <c r="BZ31" s="1146"/>
      <c r="CA31" s="1146"/>
      <c r="CB31" s="1146"/>
      <c r="CC31" s="1146"/>
      <c r="CD31" s="1146"/>
      <c r="CE31" s="1146"/>
      <c r="CF31" s="1146"/>
      <c r="CG31" s="1146"/>
      <c r="CH31" s="1146"/>
      <c r="CI31" s="1146"/>
      <c r="CJ31" s="1146"/>
      <c r="CK31" s="1146"/>
      <c r="CL31" s="1146"/>
      <c r="CM31" s="1146"/>
      <c r="CN31" s="1146"/>
      <c r="CO31" s="1146"/>
      <c r="CP31" s="1146"/>
      <c r="CQ31" s="1146"/>
      <c r="CR31" s="1146"/>
      <c r="CS31" s="1146"/>
      <c r="CT31" s="1146"/>
      <c r="CU31" s="1146"/>
      <c r="CV31" s="1146"/>
      <c r="CW31" s="1146"/>
      <c r="CX31" s="1146"/>
      <c r="CY31" s="1146"/>
      <c r="CZ31" s="1146"/>
      <c r="DA31" s="1146"/>
      <c r="DB31" s="1146"/>
      <c r="DC31" s="1146"/>
      <c r="DD31" s="1146"/>
      <c r="DE31" s="1146"/>
      <c r="DF31" s="1146"/>
      <c r="DG31" s="1146"/>
      <c r="DH31" s="1146"/>
      <c r="DI31" s="1146"/>
      <c r="DJ31" s="1146"/>
      <c r="DK31" s="1146"/>
      <c r="DL31" s="1146"/>
    </row>
    <row r="32" spans="1:116" s="1145" customFormat="1" ht="9.9499999999999993" customHeight="1">
      <c r="A32" s="1212"/>
      <c r="B32" s="1154"/>
      <c r="C32" s="1156"/>
      <c r="D32" s="1157"/>
      <c r="E32" s="1157"/>
      <c r="F32" s="1157"/>
      <c r="G32" s="1157"/>
      <c r="H32" s="1156"/>
      <c r="I32" s="1157"/>
      <c r="J32" s="1157"/>
      <c r="K32" s="1159"/>
      <c r="L32" s="1160"/>
      <c r="M32" s="1160"/>
      <c r="N32" s="1160"/>
      <c r="O32" s="1160"/>
      <c r="P32" s="1160"/>
      <c r="Q32" s="1160"/>
      <c r="R32" s="1160"/>
      <c r="S32" s="1160"/>
      <c r="T32" s="1160"/>
      <c r="U32" s="1160"/>
      <c r="V32" s="1160"/>
      <c r="W32" s="1160"/>
      <c r="X32" s="1160"/>
      <c r="Y32" s="1160"/>
      <c r="Z32" s="1160"/>
      <c r="AA32" s="1160"/>
      <c r="AB32" s="1160"/>
      <c r="AC32" s="1160"/>
      <c r="AD32" s="1160"/>
      <c r="AE32" s="1157"/>
      <c r="AF32" s="1156"/>
      <c r="AG32" s="1157"/>
      <c r="AH32" s="1157"/>
      <c r="AI32" s="1157"/>
      <c r="AJ32" s="1157"/>
      <c r="AK32" s="1214"/>
      <c r="AY32" s="1146"/>
      <c r="AZ32" s="1146"/>
      <c r="BA32" s="1146"/>
      <c r="BB32" s="1146"/>
      <c r="BC32" s="1146"/>
      <c r="BD32" s="1146"/>
      <c r="BE32" s="1146"/>
      <c r="BF32" s="1146"/>
      <c r="BG32" s="1146"/>
      <c r="BH32" s="1146"/>
      <c r="BI32" s="1146"/>
      <c r="BJ32" s="1146"/>
      <c r="BK32" s="1146"/>
      <c r="BL32" s="1146"/>
      <c r="BM32" s="1146"/>
      <c r="BN32" s="1146"/>
      <c r="BO32" s="1146"/>
      <c r="BP32" s="1146"/>
      <c r="BQ32" s="1146"/>
      <c r="BR32" s="1146"/>
      <c r="BS32" s="1146"/>
      <c r="BT32" s="1146"/>
      <c r="BU32" s="1146"/>
      <c r="BV32" s="1146"/>
      <c r="BW32" s="1146"/>
      <c r="BX32" s="1146"/>
      <c r="BY32" s="1146"/>
      <c r="BZ32" s="1146"/>
      <c r="CA32" s="1146"/>
      <c r="CB32" s="1146"/>
      <c r="CC32" s="1146"/>
      <c r="CD32" s="1146"/>
      <c r="CE32" s="1146"/>
      <c r="CF32" s="1146"/>
      <c r="CG32" s="1146"/>
      <c r="CH32" s="1146"/>
      <c r="CI32" s="1146"/>
      <c r="CJ32" s="1146"/>
      <c r="CK32" s="1146"/>
      <c r="CL32" s="1146"/>
      <c r="CM32" s="1146"/>
      <c r="CN32" s="1146"/>
      <c r="CO32" s="1146"/>
      <c r="CP32" s="1146"/>
      <c r="CQ32" s="1146"/>
      <c r="CR32" s="1146"/>
      <c r="CS32" s="1146"/>
      <c r="CT32" s="1146"/>
      <c r="CU32" s="1146"/>
      <c r="CV32" s="1146"/>
      <c r="CW32" s="1146"/>
      <c r="CX32" s="1146"/>
      <c r="CY32" s="1146"/>
      <c r="CZ32" s="1146"/>
      <c r="DA32" s="1146"/>
      <c r="DB32" s="1146"/>
      <c r="DC32" s="1146"/>
      <c r="DD32" s="1146"/>
      <c r="DE32" s="1146"/>
      <c r="DF32" s="1146"/>
      <c r="DG32" s="1146"/>
      <c r="DH32" s="1146"/>
      <c r="DI32" s="1146"/>
      <c r="DJ32" s="1146"/>
      <c r="DK32" s="1146"/>
      <c r="DL32" s="1146"/>
    </row>
    <row r="33" spans="1:116" s="1145" customFormat="1" ht="14.1" customHeight="1">
      <c r="A33" s="1212"/>
      <c r="B33" s="1154"/>
      <c r="C33" s="1151" t="s">
        <v>2338</v>
      </c>
      <c r="D33" s="1151"/>
      <c r="E33" s="1151"/>
      <c r="F33" s="1151"/>
      <c r="G33" s="1151"/>
      <c r="H33" s="1013" t="s">
        <v>2677</v>
      </c>
      <c r="I33" s="1151" t="s">
        <v>2680</v>
      </c>
      <c r="J33" s="1151"/>
      <c r="K33" s="1151"/>
      <c r="L33" s="1153" t="s">
        <v>2339</v>
      </c>
      <c r="M33" s="1151"/>
      <c r="N33" s="1151"/>
      <c r="O33" s="1151"/>
      <c r="P33" s="1161" t="s">
        <v>2675</v>
      </c>
      <c r="Q33" s="1391"/>
      <c r="R33" s="1391"/>
      <c r="S33" s="1391"/>
      <c r="T33" s="1391"/>
      <c r="U33" s="1391"/>
      <c r="V33" s="1391"/>
      <c r="W33" s="1391"/>
      <c r="X33" s="1391"/>
      <c r="Y33" s="1391"/>
      <c r="Z33" s="1391"/>
      <c r="AA33" s="1391"/>
      <c r="AB33" s="1391"/>
      <c r="AC33" s="1391"/>
      <c r="AD33" s="1003" t="s">
        <v>2676</v>
      </c>
      <c r="AE33" s="1151"/>
      <c r="AF33" s="1013" t="s">
        <v>2677</v>
      </c>
      <c r="AG33" s="1151" t="s">
        <v>2680</v>
      </c>
      <c r="AH33" s="1151"/>
      <c r="AI33" s="1012" t="s">
        <v>2677</v>
      </c>
      <c r="AJ33" s="1151" t="s">
        <v>2681</v>
      </c>
      <c r="AK33" s="1213"/>
      <c r="AY33" s="1146"/>
      <c r="AZ33" s="1146"/>
      <c r="BA33" s="1146"/>
      <c r="BB33" s="1146"/>
      <c r="BC33" s="1146"/>
      <c r="BD33" s="1146"/>
      <c r="BE33" s="1146"/>
      <c r="BF33" s="1146"/>
      <c r="BG33" s="1146"/>
      <c r="BH33" s="1146"/>
      <c r="BI33" s="1146"/>
      <c r="BJ33" s="1146"/>
      <c r="BK33" s="1146"/>
      <c r="BL33" s="1146"/>
      <c r="BM33" s="1146"/>
      <c r="BN33" s="1146"/>
      <c r="BO33" s="1146"/>
      <c r="BP33" s="1146"/>
      <c r="BQ33" s="1146"/>
      <c r="BR33" s="1146"/>
      <c r="BS33" s="1146"/>
      <c r="BT33" s="1146"/>
      <c r="BU33" s="1146"/>
      <c r="BV33" s="1146"/>
      <c r="BW33" s="1146"/>
      <c r="BX33" s="1146"/>
      <c r="BY33" s="1146"/>
      <c r="BZ33" s="1146"/>
      <c r="CA33" s="1146"/>
      <c r="CB33" s="1146"/>
      <c r="CC33" s="1146"/>
      <c r="CD33" s="1146"/>
      <c r="CE33" s="1146"/>
      <c r="CF33" s="1146"/>
      <c r="CG33" s="1146"/>
      <c r="CH33" s="1146"/>
      <c r="CI33" s="1146"/>
      <c r="CJ33" s="1146"/>
      <c r="CK33" s="1146"/>
      <c r="CL33" s="1146"/>
      <c r="CM33" s="1146"/>
      <c r="CN33" s="1146"/>
      <c r="CO33" s="1146"/>
      <c r="CP33" s="1146"/>
      <c r="CQ33" s="1146"/>
      <c r="CR33" s="1146"/>
      <c r="CS33" s="1146"/>
      <c r="CT33" s="1146"/>
      <c r="CU33" s="1146"/>
      <c r="CV33" s="1146"/>
      <c r="CW33" s="1146"/>
      <c r="CX33" s="1146"/>
      <c r="CY33" s="1146"/>
      <c r="CZ33" s="1146"/>
      <c r="DA33" s="1146"/>
      <c r="DB33" s="1146"/>
      <c r="DC33" s="1146"/>
      <c r="DD33" s="1146"/>
      <c r="DE33" s="1146"/>
      <c r="DF33" s="1146"/>
      <c r="DG33" s="1146"/>
      <c r="DH33" s="1146"/>
      <c r="DI33" s="1146"/>
      <c r="DJ33" s="1146"/>
      <c r="DK33" s="1146"/>
      <c r="DL33" s="1146"/>
    </row>
    <row r="34" spans="1:116" s="1145" customFormat="1" ht="14.1" customHeight="1">
      <c r="A34" s="1212"/>
      <c r="B34" s="1154"/>
      <c r="C34" s="1151" t="s">
        <v>2340</v>
      </c>
      <c r="D34" s="1151"/>
      <c r="E34" s="1151"/>
      <c r="F34" s="1151"/>
      <c r="G34" s="1151"/>
      <c r="H34" s="1013" t="s">
        <v>2677</v>
      </c>
      <c r="I34" s="1151" t="s">
        <v>2681</v>
      </c>
      <c r="J34" s="1151"/>
      <c r="K34" s="1151"/>
      <c r="L34" s="1153" t="s">
        <v>2341</v>
      </c>
      <c r="M34" s="1151"/>
      <c r="N34" s="1151"/>
      <c r="O34" s="1151"/>
      <c r="P34" s="1161" t="s">
        <v>2675</v>
      </c>
      <c r="Q34" s="1391"/>
      <c r="R34" s="1391"/>
      <c r="S34" s="1391"/>
      <c r="T34" s="1391"/>
      <c r="U34" s="1391"/>
      <c r="V34" s="1391"/>
      <c r="W34" s="1391"/>
      <c r="X34" s="1391"/>
      <c r="Y34" s="1391"/>
      <c r="Z34" s="1391"/>
      <c r="AA34" s="1391"/>
      <c r="AB34" s="1391"/>
      <c r="AC34" s="1391"/>
      <c r="AD34" s="1003" t="s">
        <v>2676</v>
      </c>
      <c r="AE34" s="1151"/>
      <c r="AF34" s="1393" t="s">
        <v>2675</v>
      </c>
      <c r="AG34" s="1394"/>
      <c r="AH34" s="1394"/>
      <c r="AI34" s="1394"/>
      <c r="AJ34" s="1394"/>
      <c r="AK34" s="1390" t="s">
        <v>2676</v>
      </c>
      <c r="AY34" s="1146"/>
      <c r="AZ34" s="1146"/>
      <c r="BA34" s="1146"/>
      <c r="BB34" s="1146"/>
      <c r="BC34" s="1146"/>
      <c r="BD34" s="1146"/>
      <c r="BE34" s="1146"/>
      <c r="BF34" s="1146"/>
      <c r="BG34" s="1146"/>
      <c r="BH34" s="1146"/>
      <c r="BI34" s="1146"/>
      <c r="BJ34" s="1146"/>
      <c r="BK34" s="1146"/>
      <c r="BL34" s="1146"/>
      <c r="BM34" s="1146"/>
      <c r="BN34" s="1146"/>
      <c r="BO34" s="1146"/>
      <c r="BP34" s="1146"/>
      <c r="BQ34" s="1146"/>
      <c r="BR34" s="1146"/>
      <c r="BS34" s="1146"/>
      <c r="BT34" s="1146"/>
      <c r="BU34" s="1146"/>
      <c r="BV34" s="1146"/>
      <c r="BW34" s="1146"/>
      <c r="BX34" s="1146"/>
      <c r="BY34" s="1146"/>
      <c r="BZ34" s="1146"/>
      <c r="CA34" s="1146"/>
      <c r="CB34" s="1146"/>
      <c r="CC34" s="1146"/>
      <c r="CD34" s="1146"/>
      <c r="CE34" s="1146"/>
      <c r="CF34" s="1146"/>
      <c r="CG34" s="1146"/>
      <c r="CH34" s="1146"/>
      <c r="CI34" s="1146"/>
      <c r="CJ34" s="1146"/>
      <c r="CK34" s="1146"/>
      <c r="CL34" s="1146"/>
      <c r="CM34" s="1146"/>
      <c r="CN34" s="1146"/>
      <c r="CO34" s="1146"/>
      <c r="CP34" s="1146"/>
      <c r="CQ34" s="1146"/>
      <c r="CR34" s="1146"/>
      <c r="CS34" s="1146"/>
      <c r="CT34" s="1146"/>
      <c r="CU34" s="1146"/>
      <c r="CV34" s="1146"/>
      <c r="CW34" s="1146"/>
      <c r="CX34" s="1146"/>
      <c r="CY34" s="1146"/>
      <c r="CZ34" s="1146"/>
      <c r="DA34" s="1146"/>
      <c r="DB34" s="1146"/>
      <c r="DC34" s="1146"/>
      <c r="DD34" s="1146"/>
      <c r="DE34" s="1146"/>
      <c r="DF34" s="1146"/>
      <c r="DG34" s="1146"/>
      <c r="DH34" s="1146"/>
      <c r="DI34" s="1146"/>
      <c r="DJ34" s="1146"/>
      <c r="DK34" s="1146"/>
      <c r="DL34" s="1146"/>
    </row>
    <row r="35" spans="1:116" s="1145" customFormat="1" ht="14.1" customHeight="1">
      <c r="A35" s="1212"/>
      <c r="B35" s="1154"/>
      <c r="C35" s="1151"/>
      <c r="D35" s="1151"/>
      <c r="E35" s="1151"/>
      <c r="F35" s="1151"/>
      <c r="G35" s="1151"/>
      <c r="H35" s="1013" t="s">
        <v>2677</v>
      </c>
      <c r="I35" s="1151" t="s">
        <v>2317</v>
      </c>
      <c r="J35" s="1151"/>
      <c r="K35" s="1151"/>
      <c r="L35" s="1153" t="s">
        <v>2337</v>
      </c>
      <c r="M35" s="1151"/>
      <c r="N35" s="1151"/>
      <c r="O35" s="1161" t="s">
        <v>2675</v>
      </c>
      <c r="P35" s="1391"/>
      <c r="Q35" s="1391"/>
      <c r="R35" s="1391"/>
      <c r="S35" s="1391"/>
      <c r="T35" s="1391"/>
      <c r="U35" s="1391"/>
      <c r="V35" s="1391"/>
      <c r="W35" s="1391"/>
      <c r="X35" s="1391"/>
      <c r="Y35" s="1391"/>
      <c r="Z35" s="1391"/>
      <c r="AA35" s="1391"/>
      <c r="AB35" s="1391"/>
      <c r="AC35" s="1391"/>
      <c r="AD35" s="1003" t="s">
        <v>2676</v>
      </c>
      <c r="AE35" s="1151"/>
      <c r="AF35" s="1393"/>
      <c r="AG35" s="1394"/>
      <c r="AH35" s="1394"/>
      <c r="AI35" s="1394"/>
      <c r="AJ35" s="1394"/>
      <c r="AK35" s="1390"/>
      <c r="AY35" s="1146"/>
      <c r="AZ35" s="1146"/>
      <c r="BA35" s="1146"/>
      <c r="BB35" s="1146"/>
      <c r="BC35" s="1146"/>
      <c r="BD35" s="1146"/>
      <c r="BE35" s="1146"/>
      <c r="BF35" s="1146"/>
      <c r="BG35" s="1146"/>
      <c r="BH35" s="1146"/>
      <c r="BI35" s="1146"/>
      <c r="BJ35" s="1146"/>
      <c r="BK35" s="1146"/>
      <c r="BL35" s="1146"/>
      <c r="BM35" s="1146"/>
      <c r="BN35" s="1146"/>
      <c r="BO35" s="1146"/>
      <c r="BP35" s="1146"/>
      <c r="BQ35" s="1146"/>
      <c r="BR35" s="1146"/>
      <c r="BS35" s="1146"/>
      <c r="BT35" s="1146"/>
      <c r="BU35" s="1146"/>
      <c r="BV35" s="1146"/>
      <c r="BW35" s="1146"/>
      <c r="BX35" s="1146"/>
      <c r="BY35" s="1146"/>
      <c r="BZ35" s="1146"/>
      <c r="CA35" s="1146"/>
      <c r="CB35" s="1146"/>
      <c r="CC35" s="1146"/>
      <c r="CD35" s="1146"/>
      <c r="CE35" s="1146"/>
      <c r="CF35" s="1146"/>
      <c r="CG35" s="1146"/>
      <c r="CH35" s="1146"/>
      <c r="CI35" s="1146"/>
      <c r="CJ35" s="1146"/>
      <c r="CK35" s="1146"/>
      <c r="CL35" s="1146"/>
      <c r="CM35" s="1146"/>
      <c r="CN35" s="1146"/>
      <c r="CO35" s="1146"/>
      <c r="CP35" s="1146"/>
      <c r="CQ35" s="1146"/>
      <c r="CR35" s="1146"/>
      <c r="CS35" s="1146"/>
      <c r="CT35" s="1146"/>
      <c r="CU35" s="1146"/>
      <c r="CV35" s="1146"/>
      <c r="CW35" s="1146"/>
      <c r="CX35" s="1146"/>
      <c r="CY35" s="1146"/>
      <c r="CZ35" s="1146"/>
      <c r="DA35" s="1146"/>
      <c r="DB35" s="1146"/>
      <c r="DC35" s="1146"/>
      <c r="DD35" s="1146"/>
      <c r="DE35" s="1146"/>
      <c r="DF35" s="1146"/>
      <c r="DG35" s="1146"/>
      <c r="DH35" s="1146"/>
      <c r="DI35" s="1146"/>
      <c r="DJ35" s="1146"/>
      <c r="DK35" s="1146"/>
      <c r="DL35" s="1146"/>
    </row>
    <row r="36" spans="1:116" s="1145" customFormat="1" ht="9.9499999999999993" customHeight="1">
      <c r="A36" s="1212"/>
      <c r="B36" s="1154"/>
      <c r="C36" s="1156"/>
      <c r="D36" s="1157"/>
      <c r="E36" s="1157"/>
      <c r="F36" s="1157"/>
      <c r="G36" s="1157"/>
      <c r="H36" s="1156"/>
      <c r="I36" s="1157"/>
      <c r="J36" s="1157"/>
      <c r="K36" s="1157"/>
      <c r="L36" s="1156"/>
      <c r="M36" s="1157"/>
      <c r="N36" s="1157"/>
      <c r="O36" s="1157"/>
      <c r="P36" s="1157"/>
      <c r="Q36" s="1157"/>
      <c r="R36" s="1157"/>
      <c r="S36" s="1157"/>
      <c r="T36" s="1157"/>
      <c r="U36" s="1157"/>
      <c r="V36" s="1157"/>
      <c r="W36" s="1157"/>
      <c r="X36" s="1157"/>
      <c r="Y36" s="1157"/>
      <c r="Z36" s="1157"/>
      <c r="AA36" s="1157"/>
      <c r="AB36" s="1157"/>
      <c r="AC36" s="1157"/>
      <c r="AD36" s="1010"/>
      <c r="AE36" s="1157"/>
      <c r="AF36" s="1156"/>
      <c r="AG36" s="1157"/>
      <c r="AH36" s="1157"/>
      <c r="AI36" s="1157"/>
      <c r="AJ36" s="1157"/>
      <c r="AK36" s="1214"/>
      <c r="AY36" s="1146"/>
      <c r="AZ36" s="1146"/>
      <c r="BA36" s="1146"/>
      <c r="BB36" s="1146"/>
      <c r="BC36" s="1146"/>
      <c r="BD36" s="1146"/>
      <c r="BE36" s="1146"/>
      <c r="BF36" s="1146"/>
      <c r="BG36" s="1146"/>
      <c r="BH36" s="1146"/>
      <c r="BI36" s="1146"/>
      <c r="BJ36" s="1146"/>
      <c r="BK36" s="1146"/>
      <c r="BL36" s="1146"/>
      <c r="BM36" s="1146"/>
      <c r="BN36" s="1146"/>
      <c r="BO36" s="1146"/>
      <c r="BP36" s="1146"/>
      <c r="BQ36" s="1146"/>
      <c r="BR36" s="1146"/>
      <c r="BS36" s="1146"/>
      <c r="BT36" s="1146"/>
      <c r="BU36" s="1146"/>
      <c r="BV36" s="1146"/>
      <c r="BW36" s="1146"/>
      <c r="BX36" s="1146"/>
      <c r="BY36" s="1146"/>
      <c r="BZ36" s="1146"/>
      <c r="CA36" s="1146"/>
      <c r="CB36" s="1146"/>
      <c r="CC36" s="1146"/>
      <c r="CD36" s="1146"/>
      <c r="CE36" s="1146"/>
      <c r="CF36" s="1146"/>
      <c r="CG36" s="1146"/>
      <c r="CH36" s="1146"/>
      <c r="CI36" s="1146"/>
      <c r="CJ36" s="1146"/>
      <c r="CK36" s="1146"/>
      <c r="CL36" s="1146"/>
      <c r="CM36" s="1146"/>
      <c r="CN36" s="1146"/>
      <c r="CO36" s="1146"/>
      <c r="CP36" s="1146"/>
      <c r="CQ36" s="1146"/>
      <c r="CR36" s="1146"/>
      <c r="CS36" s="1146"/>
      <c r="CT36" s="1146"/>
      <c r="CU36" s="1146"/>
      <c r="CV36" s="1146"/>
      <c r="CW36" s="1146"/>
      <c r="CX36" s="1146"/>
      <c r="CY36" s="1146"/>
      <c r="CZ36" s="1146"/>
      <c r="DA36" s="1146"/>
      <c r="DB36" s="1146"/>
      <c r="DC36" s="1146"/>
      <c r="DD36" s="1146"/>
      <c r="DE36" s="1146"/>
      <c r="DF36" s="1146"/>
      <c r="DG36" s="1146"/>
      <c r="DH36" s="1146"/>
      <c r="DI36" s="1146"/>
      <c r="DJ36" s="1146"/>
      <c r="DK36" s="1146"/>
      <c r="DL36" s="1146"/>
    </row>
    <row r="37" spans="1:116" s="1145" customFormat="1" ht="14.1" customHeight="1">
      <c r="A37" s="1212"/>
      <c r="B37" s="1154"/>
      <c r="C37" s="1151" t="s">
        <v>2342</v>
      </c>
      <c r="D37" s="1151"/>
      <c r="E37" s="1151"/>
      <c r="F37" s="1151"/>
      <c r="G37" s="1151"/>
      <c r="H37" s="1013" t="s">
        <v>2677</v>
      </c>
      <c r="I37" s="1151" t="s">
        <v>2680</v>
      </c>
      <c r="J37" s="1151"/>
      <c r="K37" s="1151"/>
      <c r="L37" s="1153" t="s">
        <v>2343</v>
      </c>
      <c r="M37" s="1151"/>
      <c r="N37" s="1151"/>
      <c r="O37" s="1151"/>
      <c r="P37" s="1151"/>
      <c r="Q37" s="1151"/>
      <c r="R37" s="1151"/>
      <c r="S37" s="1151"/>
      <c r="T37" s="1151"/>
      <c r="U37" s="1151"/>
      <c r="V37" s="1151"/>
      <c r="W37" s="1151"/>
      <c r="X37" s="1151"/>
      <c r="Y37" s="1151"/>
      <c r="Z37" s="1151"/>
      <c r="AA37" s="1151"/>
      <c r="AB37" s="1151"/>
      <c r="AC37" s="1151"/>
      <c r="AD37" s="1003"/>
      <c r="AE37" s="1151"/>
      <c r="AF37" s="1013" t="s">
        <v>2677</v>
      </c>
      <c r="AG37" s="1151" t="s">
        <v>2680</v>
      </c>
      <c r="AH37" s="1151"/>
      <c r="AI37" s="1012" t="s">
        <v>2677</v>
      </c>
      <c r="AJ37" s="1151" t="s">
        <v>2681</v>
      </c>
      <c r="AK37" s="1213"/>
      <c r="AY37" s="1146"/>
      <c r="AZ37" s="1146"/>
      <c r="BA37" s="1146"/>
      <c r="BB37" s="1146"/>
      <c r="BC37" s="1146"/>
      <c r="BD37" s="1146"/>
      <c r="BE37" s="1146"/>
      <c r="BF37" s="1146"/>
      <c r="BG37" s="1146"/>
      <c r="BH37" s="1146"/>
      <c r="BI37" s="1146"/>
      <c r="BJ37" s="1146"/>
      <c r="BK37" s="1146"/>
      <c r="BL37" s="1146"/>
      <c r="BM37" s="1146"/>
      <c r="BN37" s="1146"/>
      <c r="BO37" s="1146"/>
      <c r="BP37" s="1146"/>
      <c r="BQ37" s="1146"/>
      <c r="BR37" s="1146"/>
      <c r="BS37" s="1146"/>
      <c r="BT37" s="1146"/>
      <c r="BU37" s="1146"/>
      <c r="BV37" s="1146"/>
      <c r="BW37" s="1146"/>
      <c r="BX37" s="1146"/>
      <c r="BY37" s="1146"/>
      <c r="BZ37" s="1146"/>
      <c r="CA37" s="1146"/>
      <c r="CB37" s="1146"/>
      <c r="CC37" s="1146"/>
      <c r="CD37" s="1146"/>
      <c r="CE37" s="1146"/>
      <c r="CF37" s="1146"/>
      <c r="CG37" s="1146"/>
      <c r="CH37" s="1146"/>
      <c r="CI37" s="1146"/>
      <c r="CJ37" s="1146"/>
      <c r="CK37" s="1146"/>
      <c r="CL37" s="1146"/>
      <c r="CM37" s="1146"/>
      <c r="CN37" s="1146"/>
      <c r="CO37" s="1146"/>
      <c r="CP37" s="1146"/>
      <c r="CQ37" s="1146"/>
      <c r="CR37" s="1146"/>
      <c r="CS37" s="1146"/>
      <c r="CT37" s="1146"/>
      <c r="CU37" s="1146"/>
      <c r="CV37" s="1146"/>
      <c r="CW37" s="1146"/>
      <c r="CX37" s="1146"/>
      <c r="CY37" s="1146"/>
      <c r="CZ37" s="1146"/>
      <c r="DA37" s="1146"/>
      <c r="DB37" s="1146"/>
      <c r="DC37" s="1146"/>
      <c r="DD37" s="1146"/>
      <c r="DE37" s="1146"/>
      <c r="DF37" s="1146"/>
      <c r="DG37" s="1146"/>
      <c r="DH37" s="1146"/>
      <c r="DI37" s="1146"/>
      <c r="DJ37" s="1146"/>
      <c r="DK37" s="1146"/>
      <c r="DL37" s="1146"/>
    </row>
    <row r="38" spans="1:116" s="1145" customFormat="1" ht="14.1" customHeight="1">
      <c r="A38" s="1212"/>
      <c r="B38" s="1154"/>
      <c r="C38" s="1151" t="s">
        <v>2344</v>
      </c>
      <c r="D38" s="1151"/>
      <c r="E38" s="1151"/>
      <c r="F38" s="1151"/>
      <c r="G38" s="1151"/>
      <c r="H38" s="1013" t="s">
        <v>2677</v>
      </c>
      <c r="I38" s="1151" t="s">
        <v>2681</v>
      </c>
      <c r="J38" s="1151"/>
      <c r="K38" s="1151"/>
      <c r="L38" s="1153"/>
      <c r="M38" s="1391"/>
      <c r="N38" s="1391"/>
      <c r="O38" s="1391"/>
      <c r="P38" s="1391"/>
      <c r="Q38" s="1391"/>
      <c r="R38" s="1391"/>
      <c r="S38" s="1391"/>
      <c r="T38" s="1391"/>
      <c r="U38" s="1391"/>
      <c r="V38" s="1391"/>
      <c r="W38" s="1391"/>
      <c r="X38" s="1391"/>
      <c r="Y38" s="1391"/>
      <c r="Z38" s="1391"/>
      <c r="AA38" s="1391"/>
      <c r="AB38" s="1391"/>
      <c r="AC38" s="1391"/>
      <c r="AD38" s="1391"/>
      <c r="AE38" s="1151"/>
      <c r="AF38" s="1393" t="s">
        <v>2675</v>
      </c>
      <c r="AG38" s="1394"/>
      <c r="AH38" s="1394"/>
      <c r="AI38" s="1394"/>
      <c r="AJ38" s="1394"/>
      <c r="AK38" s="1390" t="s">
        <v>2676</v>
      </c>
      <c r="AY38" s="1146"/>
      <c r="AZ38" s="1146"/>
      <c r="BA38" s="1146"/>
      <c r="BB38" s="1146"/>
      <c r="BC38" s="1146"/>
      <c r="BD38" s="1146"/>
      <c r="BE38" s="1146"/>
      <c r="BF38" s="1146"/>
      <c r="BG38" s="1146"/>
      <c r="BH38" s="1146"/>
      <c r="BI38" s="1146"/>
      <c r="BJ38" s="1146"/>
      <c r="BK38" s="1146"/>
      <c r="BL38" s="1146"/>
      <c r="BM38" s="1146"/>
      <c r="BN38" s="1146"/>
      <c r="BO38" s="1146"/>
      <c r="BP38" s="1146"/>
      <c r="BQ38" s="1146"/>
      <c r="BR38" s="1146"/>
      <c r="BS38" s="1146"/>
      <c r="BT38" s="1146"/>
      <c r="BU38" s="1146"/>
      <c r="BV38" s="1146"/>
      <c r="BW38" s="1146"/>
      <c r="BX38" s="1146"/>
      <c r="BY38" s="1146"/>
      <c r="BZ38" s="1146"/>
      <c r="CA38" s="1146"/>
      <c r="CB38" s="1146"/>
      <c r="CC38" s="1146"/>
      <c r="CD38" s="1146"/>
      <c r="CE38" s="1146"/>
      <c r="CF38" s="1146"/>
      <c r="CG38" s="1146"/>
      <c r="CH38" s="1146"/>
      <c r="CI38" s="1146"/>
      <c r="CJ38" s="1146"/>
      <c r="CK38" s="1146"/>
      <c r="CL38" s="1146"/>
      <c r="CM38" s="1146"/>
      <c r="CN38" s="1146"/>
      <c r="CO38" s="1146"/>
      <c r="CP38" s="1146"/>
      <c r="CQ38" s="1146"/>
      <c r="CR38" s="1146"/>
      <c r="CS38" s="1146"/>
      <c r="CT38" s="1146"/>
      <c r="CU38" s="1146"/>
      <c r="CV38" s="1146"/>
      <c r="CW38" s="1146"/>
      <c r="CX38" s="1146"/>
      <c r="CY38" s="1146"/>
      <c r="CZ38" s="1146"/>
      <c r="DA38" s="1146"/>
      <c r="DB38" s="1146"/>
      <c r="DC38" s="1146"/>
      <c r="DD38" s="1146"/>
      <c r="DE38" s="1146"/>
      <c r="DF38" s="1146"/>
      <c r="DG38" s="1146"/>
      <c r="DH38" s="1146"/>
      <c r="DI38" s="1146"/>
      <c r="DJ38" s="1146"/>
      <c r="DK38" s="1146"/>
      <c r="DL38" s="1146"/>
    </row>
    <row r="39" spans="1:116" s="1145" customFormat="1" ht="14.1" customHeight="1">
      <c r="A39" s="1212"/>
      <c r="B39" s="1154"/>
      <c r="C39" s="1151" t="s">
        <v>2345</v>
      </c>
      <c r="D39" s="1151"/>
      <c r="E39" s="1151"/>
      <c r="F39" s="1151"/>
      <c r="G39" s="1151"/>
      <c r="H39" s="1153"/>
      <c r="I39" s="1151"/>
      <c r="J39" s="1151"/>
      <c r="K39" s="1151"/>
      <c r="L39" s="1153"/>
      <c r="M39" s="1404"/>
      <c r="N39" s="1404"/>
      <c r="O39" s="1404"/>
      <c r="P39" s="1404"/>
      <c r="Q39" s="1404"/>
      <c r="R39" s="1404"/>
      <c r="S39" s="1404"/>
      <c r="T39" s="1404"/>
      <c r="U39" s="1404"/>
      <c r="V39" s="1404"/>
      <c r="W39" s="1404"/>
      <c r="X39" s="1404"/>
      <c r="Y39" s="1404"/>
      <c r="Z39" s="1404"/>
      <c r="AA39" s="1404"/>
      <c r="AB39" s="1404"/>
      <c r="AC39" s="1404"/>
      <c r="AD39" s="1404"/>
      <c r="AE39" s="1151"/>
      <c r="AF39" s="1393"/>
      <c r="AG39" s="1394"/>
      <c r="AH39" s="1394"/>
      <c r="AI39" s="1394"/>
      <c r="AJ39" s="1394"/>
      <c r="AK39" s="1390"/>
      <c r="AY39" s="1146"/>
      <c r="AZ39" s="1146"/>
      <c r="BA39" s="1146"/>
      <c r="BB39" s="1146"/>
      <c r="BC39" s="1146"/>
      <c r="BD39" s="1146"/>
      <c r="BE39" s="1146"/>
      <c r="BF39" s="1146"/>
      <c r="BG39" s="1146"/>
      <c r="BH39" s="1146"/>
      <c r="BI39" s="1146"/>
      <c r="BJ39" s="1146"/>
      <c r="BK39" s="1146"/>
      <c r="BL39" s="1146"/>
      <c r="BM39" s="1146"/>
      <c r="BN39" s="1146"/>
      <c r="BO39" s="1146"/>
      <c r="BP39" s="1146"/>
      <c r="BQ39" s="1146"/>
      <c r="BR39" s="1146"/>
      <c r="BS39" s="1146"/>
      <c r="BT39" s="1146"/>
      <c r="BU39" s="1146"/>
      <c r="BV39" s="1146"/>
      <c r="BW39" s="1146"/>
      <c r="BX39" s="1146"/>
      <c r="BY39" s="1146"/>
      <c r="BZ39" s="1146"/>
      <c r="CA39" s="1146"/>
      <c r="CB39" s="1146"/>
      <c r="CC39" s="1146"/>
      <c r="CD39" s="1146"/>
      <c r="CE39" s="1146"/>
      <c r="CF39" s="1146"/>
      <c r="CG39" s="1146"/>
      <c r="CH39" s="1146"/>
      <c r="CI39" s="1146"/>
      <c r="CJ39" s="1146"/>
      <c r="CK39" s="1146"/>
      <c r="CL39" s="1146"/>
      <c r="CM39" s="1146"/>
      <c r="CN39" s="1146"/>
      <c r="CO39" s="1146"/>
      <c r="CP39" s="1146"/>
      <c r="CQ39" s="1146"/>
      <c r="CR39" s="1146"/>
      <c r="CS39" s="1146"/>
      <c r="CT39" s="1146"/>
      <c r="CU39" s="1146"/>
      <c r="CV39" s="1146"/>
      <c r="CW39" s="1146"/>
      <c r="CX39" s="1146"/>
      <c r="CY39" s="1146"/>
      <c r="CZ39" s="1146"/>
      <c r="DA39" s="1146"/>
      <c r="DB39" s="1146"/>
      <c r="DC39" s="1146"/>
      <c r="DD39" s="1146"/>
      <c r="DE39" s="1146"/>
      <c r="DF39" s="1146"/>
      <c r="DG39" s="1146"/>
      <c r="DH39" s="1146"/>
      <c r="DI39" s="1146"/>
      <c r="DJ39" s="1146"/>
      <c r="DK39" s="1146"/>
      <c r="DL39" s="1146"/>
    </row>
    <row r="40" spans="1:116" s="1145" customFormat="1" ht="9.9499999999999993" customHeight="1">
      <c r="A40" s="1212"/>
      <c r="B40" s="1154"/>
      <c r="C40" s="1156"/>
      <c r="D40" s="1157"/>
      <c r="E40" s="1157"/>
      <c r="F40" s="1157"/>
      <c r="G40" s="1157"/>
      <c r="H40" s="1156"/>
      <c r="I40" s="1157"/>
      <c r="J40" s="1157"/>
      <c r="K40" s="1157"/>
      <c r="L40" s="1156"/>
      <c r="M40" s="1157"/>
      <c r="N40" s="1157"/>
      <c r="O40" s="1157"/>
      <c r="P40" s="1157"/>
      <c r="Q40" s="1157"/>
      <c r="R40" s="1157"/>
      <c r="S40" s="1157"/>
      <c r="T40" s="1157"/>
      <c r="U40" s="1157"/>
      <c r="V40" s="1157"/>
      <c r="W40" s="1157"/>
      <c r="X40" s="1157"/>
      <c r="Y40" s="1157"/>
      <c r="Z40" s="1157"/>
      <c r="AA40" s="1157"/>
      <c r="AB40" s="1157"/>
      <c r="AC40" s="1157"/>
      <c r="AD40" s="1010"/>
      <c r="AE40" s="1157"/>
      <c r="AF40" s="1156"/>
      <c r="AG40" s="1157"/>
      <c r="AH40" s="1157"/>
      <c r="AI40" s="1157"/>
      <c r="AJ40" s="1157"/>
      <c r="AK40" s="1214"/>
      <c r="AY40" s="1146"/>
      <c r="AZ40" s="1146"/>
      <c r="BA40" s="1146"/>
      <c r="BB40" s="1146"/>
      <c r="BC40" s="1146"/>
      <c r="BD40" s="1146"/>
      <c r="BE40" s="1146"/>
      <c r="BF40" s="1146"/>
      <c r="BG40" s="1146"/>
      <c r="BH40" s="1146"/>
      <c r="BI40" s="1146"/>
      <c r="BJ40" s="1146"/>
      <c r="BK40" s="1146"/>
      <c r="BL40" s="1146"/>
      <c r="BM40" s="1146"/>
      <c r="BN40" s="1146"/>
      <c r="BO40" s="1146"/>
      <c r="BP40" s="1146"/>
      <c r="BQ40" s="1146"/>
      <c r="BR40" s="1146"/>
      <c r="BS40" s="1146"/>
      <c r="BT40" s="1146"/>
      <c r="BU40" s="1146"/>
      <c r="BV40" s="1146"/>
      <c r="BW40" s="1146"/>
      <c r="BX40" s="1146"/>
      <c r="BY40" s="1146"/>
      <c r="BZ40" s="1146"/>
      <c r="CA40" s="1146"/>
      <c r="CB40" s="1146"/>
      <c r="CC40" s="1146"/>
      <c r="CD40" s="1146"/>
      <c r="CE40" s="1146"/>
      <c r="CF40" s="1146"/>
      <c r="CG40" s="1146"/>
      <c r="CH40" s="1146"/>
      <c r="CI40" s="1146"/>
      <c r="CJ40" s="1146"/>
      <c r="CK40" s="1146"/>
      <c r="CL40" s="1146"/>
      <c r="CM40" s="1146"/>
      <c r="CN40" s="1146"/>
      <c r="CO40" s="1146"/>
      <c r="CP40" s="1146"/>
      <c r="CQ40" s="1146"/>
      <c r="CR40" s="1146"/>
      <c r="CS40" s="1146"/>
      <c r="CT40" s="1146"/>
      <c r="CU40" s="1146"/>
      <c r="CV40" s="1146"/>
      <c r="CW40" s="1146"/>
      <c r="CX40" s="1146"/>
      <c r="CY40" s="1146"/>
      <c r="CZ40" s="1146"/>
      <c r="DA40" s="1146"/>
      <c r="DB40" s="1146"/>
      <c r="DC40" s="1146"/>
      <c r="DD40" s="1146"/>
      <c r="DE40" s="1146"/>
      <c r="DF40" s="1146"/>
      <c r="DG40" s="1146"/>
      <c r="DH40" s="1146"/>
      <c r="DI40" s="1146"/>
      <c r="DJ40" s="1146"/>
      <c r="DK40" s="1146"/>
      <c r="DL40" s="1146"/>
    </row>
    <row r="41" spans="1:116" s="1145" customFormat="1" ht="14.1" customHeight="1">
      <c r="A41" s="1212"/>
      <c r="B41" s="1154"/>
      <c r="C41" s="1151" t="s">
        <v>2346</v>
      </c>
      <c r="D41" s="1151"/>
      <c r="E41" s="1151"/>
      <c r="F41" s="1151"/>
      <c r="G41" s="1151"/>
      <c r="H41" s="1013" t="s">
        <v>2677</v>
      </c>
      <c r="I41" s="1151" t="s">
        <v>2680</v>
      </c>
      <c r="J41" s="1151"/>
      <c r="K41" s="1151"/>
      <c r="L41" s="1153" t="s">
        <v>2347</v>
      </c>
      <c r="M41" s="1151"/>
      <c r="N41" s="1151"/>
      <c r="O41" s="1151"/>
      <c r="P41" s="1151"/>
      <c r="Q41" s="1151"/>
      <c r="R41" s="1151"/>
      <c r="S41" s="1151"/>
      <c r="T41" s="1151"/>
      <c r="U41" s="1151"/>
      <c r="V41" s="1151"/>
      <c r="W41" s="1151"/>
      <c r="X41" s="1151"/>
      <c r="Y41" s="1151"/>
      <c r="Z41" s="1151"/>
      <c r="AA41" s="1151"/>
      <c r="AB41" s="1151"/>
      <c r="AC41" s="1151"/>
      <c r="AD41" s="1003"/>
      <c r="AE41" s="1151"/>
      <c r="AF41" s="1013" t="s">
        <v>2677</v>
      </c>
      <c r="AG41" s="1151" t="s">
        <v>2680</v>
      </c>
      <c r="AH41" s="1151"/>
      <c r="AI41" s="1012" t="s">
        <v>2677</v>
      </c>
      <c r="AJ41" s="1151" t="s">
        <v>2681</v>
      </c>
      <c r="AK41" s="1213"/>
      <c r="AY41" s="1146"/>
      <c r="AZ41" s="1146"/>
      <c r="BA41" s="1146"/>
      <c r="BB41" s="1146"/>
      <c r="BC41" s="1146"/>
      <c r="BD41" s="1146"/>
      <c r="BE41" s="1146"/>
      <c r="BF41" s="1146"/>
      <c r="BG41" s="1146"/>
      <c r="BH41" s="1146"/>
      <c r="BI41" s="1146"/>
      <c r="BJ41" s="1146"/>
      <c r="BK41" s="1146"/>
      <c r="BL41" s="1146"/>
      <c r="BM41" s="1146"/>
      <c r="BN41" s="1146"/>
      <c r="BO41" s="1146"/>
      <c r="BP41" s="1146"/>
      <c r="BQ41" s="1146"/>
      <c r="BR41" s="1146"/>
      <c r="BS41" s="1146"/>
      <c r="BT41" s="1146"/>
      <c r="BU41" s="1146"/>
      <c r="BV41" s="1146"/>
      <c r="BW41" s="1146"/>
      <c r="BX41" s="1146"/>
      <c r="BY41" s="1146"/>
      <c r="BZ41" s="1146"/>
      <c r="CA41" s="1146"/>
      <c r="CB41" s="1146"/>
      <c r="CC41" s="1146"/>
      <c r="CD41" s="1146"/>
      <c r="CE41" s="1146"/>
      <c r="CF41" s="1146"/>
      <c r="CG41" s="1146"/>
      <c r="CH41" s="1146"/>
      <c r="CI41" s="1146"/>
      <c r="CJ41" s="1146"/>
      <c r="CK41" s="1146"/>
      <c r="CL41" s="1146"/>
      <c r="CM41" s="1146"/>
      <c r="CN41" s="1146"/>
      <c r="CO41" s="1146"/>
      <c r="CP41" s="1146"/>
      <c r="CQ41" s="1146"/>
      <c r="CR41" s="1146"/>
      <c r="CS41" s="1146"/>
      <c r="CT41" s="1146"/>
      <c r="CU41" s="1146"/>
      <c r="CV41" s="1146"/>
      <c r="CW41" s="1146"/>
      <c r="CX41" s="1146"/>
      <c r="CY41" s="1146"/>
      <c r="CZ41" s="1146"/>
      <c r="DA41" s="1146"/>
      <c r="DB41" s="1146"/>
      <c r="DC41" s="1146"/>
      <c r="DD41" s="1146"/>
      <c r="DE41" s="1146"/>
      <c r="DF41" s="1146"/>
      <c r="DG41" s="1146"/>
      <c r="DH41" s="1146"/>
      <c r="DI41" s="1146"/>
      <c r="DJ41" s="1146"/>
      <c r="DK41" s="1146"/>
      <c r="DL41" s="1146"/>
    </row>
    <row r="42" spans="1:116" s="1145" customFormat="1" ht="14.1" customHeight="1">
      <c r="A42" s="1212"/>
      <c r="B42" s="1154"/>
      <c r="C42" s="1151" t="s">
        <v>2348</v>
      </c>
      <c r="D42" s="1151"/>
      <c r="E42" s="1151"/>
      <c r="F42" s="1151"/>
      <c r="G42" s="1151"/>
      <c r="H42" s="1013" t="s">
        <v>2677</v>
      </c>
      <c r="I42" s="1151" t="s">
        <v>2681</v>
      </c>
      <c r="J42" s="1151"/>
      <c r="K42" s="1151"/>
      <c r="L42" s="1153"/>
      <c r="M42" s="1012" t="s">
        <v>1085</v>
      </c>
      <c r="N42" s="1151" t="s">
        <v>2680</v>
      </c>
      <c r="O42" s="1151"/>
      <c r="P42" s="1012" t="s">
        <v>1085</v>
      </c>
      <c r="Q42" s="1151" t="s">
        <v>2681</v>
      </c>
      <c r="R42" s="1151"/>
      <c r="S42" s="1151"/>
      <c r="T42" s="1151"/>
      <c r="U42" s="1151"/>
      <c r="V42" s="1151"/>
      <c r="W42" s="1151"/>
      <c r="X42" s="1151"/>
      <c r="Y42" s="1151"/>
      <c r="Z42" s="1151"/>
      <c r="AA42" s="1151"/>
      <c r="AB42" s="1151"/>
      <c r="AC42" s="1151"/>
      <c r="AD42" s="1003"/>
      <c r="AE42" s="1151"/>
      <c r="AF42" s="1393" t="s">
        <v>2675</v>
      </c>
      <c r="AG42" s="1394"/>
      <c r="AH42" s="1394"/>
      <c r="AI42" s="1394"/>
      <c r="AJ42" s="1394"/>
      <c r="AK42" s="1390" t="s">
        <v>2676</v>
      </c>
      <c r="AY42" s="1146"/>
      <c r="AZ42" s="1146"/>
      <c r="BA42" s="1146"/>
      <c r="BB42" s="1146"/>
      <c r="BC42" s="1146"/>
      <c r="BD42" s="1146"/>
      <c r="BE42" s="1146"/>
      <c r="BF42" s="1146"/>
      <c r="BG42" s="1146"/>
      <c r="BH42" s="1146"/>
      <c r="BI42" s="1146"/>
      <c r="BJ42" s="1146"/>
      <c r="BK42" s="1146"/>
      <c r="BL42" s="1146"/>
      <c r="BM42" s="1146"/>
      <c r="BN42" s="1146"/>
      <c r="BO42" s="1146"/>
      <c r="BP42" s="1146"/>
      <c r="BQ42" s="1146"/>
      <c r="BR42" s="1146"/>
      <c r="BS42" s="1146"/>
      <c r="BT42" s="1146"/>
      <c r="BU42" s="1146"/>
      <c r="BV42" s="1146"/>
      <c r="BW42" s="1146"/>
      <c r="BX42" s="1146"/>
      <c r="BY42" s="1146"/>
      <c r="BZ42" s="1146"/>
      <c r="CA42" s="1146"/>
      <c r="CB42" s="1146"/>
      <c r="CC42" s="1146"/>
      <c r="CD42" s="1146"/>
      <c r="CE42" s="1146"/>
      <c r="CF42" s="1146"/>
      <c r="CG42" s="1146"/>
      <c r="CH42" s="1146"/>
      <c r="CI42" s="1146"/>
      <c r="CJ42" s="1146"/>
      <c r="CK42" s="1146"/>
      <c r="CL42" s="1146"/>
      <c r="CM42" s="1146"/>
      <c r="CN42" s="1146"/>
      <c r="CO42" s="1146"/>
      <c r="CP42" s="1146"/>
      <c r="CQ42" s="1146"/>
      <c r="CR42" s="1146"/>
      <c r="CS42" s="1146"/>
      <c r="CT42" s="1146"/>
      <c r="CU42" s="1146"/>
      <c r="CV42" s="1146"/>
      <c r="CW42" s="1146"/>
      <c r="CX42" s="1146"/>
      <c r="CY42" s="1146"/>
      <c r="CZ42" s="1146"/>
      <c r="DA42" s="1146"/>
      <c r="DB42" s="1146"/>
      <c r="DC42" s="1146"/>
      <c r="DD42" s="1146"/>
      <c r="DE42" s="1146"/>
      <c r="DF42" s="1146"/>
      <c r="DG42" s="1146"/>
      <c r="DH42" s="1146"/>
      <c r="DI42" s="1146"/>
      <c r="DJ42" s="1146"/>
      <c r="DK42" s="1146"/>
      <c r="DL42" s="1146"/>
    </row>
    <row r="43" spans="1:116" s="1145" customFormat="1" ht="14.1" customHeight="1">
      <c r="A43" s="1212"/>
      <c r="B43" s="1154"/>
      <c r="C43" s="1151"/>
      <c r="D43" s="1151"/>
      <c r="E43" s="1151"/>
      <c r="F43" s="1151"/>
      <c r="G43" s="1151"/>
      <c r="H43" s="1013" t="s">
        <v>2677</v>
      </c>
      <c r="I43" s="1151" t="s">
        <v>2317</v>
      </c>
      <c r="J43" s="1151"/>
      <c r="K43" s="1151"/>
      <c r="L43" s="1153" t="s">
        <v>2337</v>
      </c>
      <c r="M43" s="1151"/>
      <c r="N43" s="1151"/>
      <c r="O43" s="1161" t="s">
        <v>2675</v>
      </c>
      <c r="P43" s="1391"/>
      <c r="Q43" s="1391"/>
      <c r="R43" s="1391"/>
      <c r="S43" s="1391"/>
      <c r="T43" s="1391"/>
      <c r="U43" s="1391"/>
      <c r="V43" s="1391"/>
      <c r="W43" s="1391"/>
      <c r="X43" s="1391"/>
      <c r="Y43" s="1391"/>
      <c r="Z43" s="1391"/>
      <c r="AA43" s="1391"/>
      <c r="AB43" s="1391"/>
      <c r="AC43" s="1391"/>
      <c r="AD43" s="1003" t="s">
        <v>2676</v>
      </c>
      <c r="AE43" s="1151"/>
      <c r="AF43" s="1393"/>
      <c r="AG43" s="1394"/>
      <c r="AH43" s="1394"/>
      <c r="AI43" s="1394"/>
      <c r="AJ43" s="1394"/>
      <c r="AK43" s="1390"/>
      <c r="AY43" s="1146"/>
      <c r="AZ43" s="1146"/>
      <c r="BA43" s="1146"/>
      <c r="BB43" s="1146"/>
      <c r="BC43" s="1146"/>
      <c r="BD43" s="1146"/>
      <c r="BE43" s="1146"/>
      <c r="BF43" s="1146"/>
      <c r="BG43" s="1146"/>
      <c r="BH43" s="1146"/>
      <c r="BI43" s="1146"/>
      <c r="BJ43" s="1146"/>
      <c r="BK43" s="1146"/>
      <c r="BL43" s="1146"/>
      <c r="BM43" s="1146"/>
      <c r="BN43" s="1146"/>
      <c r="BO43" s="1146"/>
      <c r="BP43" s="1146"/>
      <c r="BQ43" s="1146"/>
      <c r="BR43" s="1146"/>
      <c r="BS43" s="1146"/>
      <c r="BT43" s="1146"/>
      <c r="BU43" s="1146"/>
      <c r="BV43" s="1146"/>
      <c r="BW43" s="1146"/>
      <c r="BX43" s="1146"/>
      <c r="BY43" s="1146"/>
      <c r="BZ43" s="1146"/>
      <c r="CA43" s="1146"/>
      <c r="CB43" s="1146"/>
      <c r="CC43" s="1146"/>
      <c r="CD43" s="1146"/>
      <c r="CE43" s="1146"/>
      <c r="CF43" s="1146"/>
      <c r="CG43" s="1146"/>
      <c r="CH43" s="1146"/>
      <c r="CI43" s="1146"/>
      <c r="CJ43" s="1146"/>
      <c r="CK43" s="1146"/>
      <c r="CL43" s="1146"/>
      <c r="CM43" s="1146"/>
      <c r="CN43" s="1146"/>
      <c r="CO43" s="1146"/>
      <c r="CP43" s="1146"/>
      <c r="CQ43" s="1146"/>
      <c r="CR43" s="1146"/>
      <c r="CS43" s="1146"/>
      <c r="CT43" s="1146"/>
      <c r="CU43" s="1146"/>
      <c r="CV43" s="1146"/>
      <c r="CW43" s="1146"/>
      <c r="CX43" s="1146"/>
      <c r="CY43" s="1146"/>
      <c r="CZ43" s="1146"/>
      <c r="DA43" s="1146"/>
      <c r="DB43" s="1146"/>
      <c r="DC43" s="1146"/>
      <c r="DD43" s="1146"/>
      <c r="DE43" s="1146"/>
      <c r="DF43" s="1146"/>
      <c r="DG43" s="1146"/>
      <c r="DH43" s="1146"/>
      <c r="DI43" s="1146"/>
      <c r="DJ43" s="1146"/>
      <c r="DK43" s="1146"/>
      <c r="DL43" s="1146"/>
    </row>
    <row r="44" spans="1:116" s="1145" customFormat="1" ht="9.9499999999999993" customHeight="1">
      <c r="A44" s="1212"/>
      <c r="B44" s="1154"/>
      <c r="C44" s="1156"/>
      <c r="D44" s="1157"/>
      <c r="E44" s="1157"/>
      <c r="F44" s="1157"/>
      <c r="G44" s="1157"/>
      <c r="H44" s="1156"/>
      <c r="I44" s="1157"/>
      <c r="J44" s="1157"/>
      <c r="K44" s="1157"/>
      <c r="L44" s="1156"/>
      <c r="M44" s="1157"/>
      <c r="N44" s="1157"/>
      <c r="O44" s="1157"/>
      <c r="P44" s="1157"/>
      <c r="Q44" s="1157"/>
      <c r="R44" s="1157"/>
      <c r="S44" s="1157"/>
      <c r="T44" s="1157"/>
      <c r="U44" s="1157"/>
      <c r="V44" s="1157"/>
      <c r="W44" s="1157"/>
      <c r="X44" s="1157"/>
      <c r="Y44" s="1157"/>
      <c r="Z44" s="1157"/>
      <c r="AA44" s="1157"/>
      <c r="AB44" s="1157"/>
      <c r="AC44" s="1157"/>
      <c r="AD44" s="1010"/>
      <c r="AE44" s="1157"/>
      <c r="AF44" s="1156"/>
      <c r="AG44" s="1157"/>
      <c r="AH44" s="1157"/>
      <c r="AI44" s="1157"/>
      <c r="AJ44" s="1157"/>
      <c r="AK44" s="1214"/>
      <c r="AY44" s="1146"/>
      <c r="AZ44" s="1146"/>
      <c r="BA44" s="1146"/>
      <c r="BB44" s="1146"/>
      <c r="BC44" s="1146"/>
      <c r="BD44" s="1146"/>
      <c r="BE44" s="1146"/>
      <c r="BF44" s="1146"/>
      <c r="BG44" s="1146"/>
      <c r="BH44" s="1146"/>
      <c r="BI44" s="1146"/>
      <c r="BJ44" s="1146"/>
      <c r="BK44" s="1146"/>
      <c r="BL44" s="1146"/>
      <c r="BM44" s="1146"/>
      <c r="BN44" s="1146"/>
      <c r="BO44" s="1146"/>
      <c r="BP44" s="1146"/>
      <c r="BQ44" s="1146"/>
      <c r="BR44" s="1146"/>
      <c r="BS44" s="1146"/>
      <c r="BT44" s="1146"/>
      <c r="BU44" s="1146"/>
      <c r="BV44" s="1146"/>
      <c r="BW44" s="1146"/>
      <c r="BX44" s="1146"/>
      <c r="BY44" s="1146"/>
      <c r="BZ44" s="1146"/>
      <c r="CA44" s="1146"/>
      <c r="CB44" s="1146"/>
      <c r="CC44" s="1146"/>
      <c r="CD44" s="1146"/>
      <c r="CE44" s="1146"/>
      <c r="CF44" s="1146"/>
      <c r="CG44" s="1146"/>
      <c r="CH44" s="1146"/>
      <c r="CI44" s="1146"/>
      <c r="CJ44" s="1146"/>
      <c r="CK44" s="1146"/>
      <c r="CL44" s="1146"/>
      <c r="CM44" s="1146"/>
      <c r="CN44" s="1146"/>
      <c r="CO44" s="1146"/>
      <c r="CP44" s="1146"/>
      <c r="CQ44" s="1146"/>
      <c r="CR44" s="1146"/>
      <c r="CS44" s="1146"/>
      <c r="CT44" s="1146"/>
      <c r="CU44" s="1146"/>
      <c r="CV44" s="1146"/>
      <c r="CW44" s="1146"/>
      <c r="CX44" s="1146"/>
      <c r="CY44" s="1146"/>
      <c r="CZ44" s="1146"/>
      <c r="DA44" s="1146"/>
      <c r="DB44" s="1146"/>
      <c r="DC44" s="1146"/>
      <c r="DD44" s="1146"/>
      <c r="DE44" s="1146"/>
      <c r="DF44" s="1146"/>
      <c r="DG44" s="1146"/>
      <c r="DH44" s="1146"/>
      <c r="DI44" s="1146"/>
      <c r="DJ44" s="1146"/>
      <c r="DK44" s="1146"/>
      <c r="DL44" s="1146"/>
    </row>
    <row r="45" spans="1:116" s="1145" customFormat="1" ht="14.1" customHeight="1">
      <c r="A45" s="1212"/>
      <c r="B45" s="1154"/>
      <c r="C45" s="1151" t="s">
        <v>2349</v>
      </c>
      <c r="D45" s="1151"/>
      <c r="E45" s="1151"/>
      <c r="F45" s="1151"/>
      <c r="G45" s="1151"/>
      <c r="H45" s="1013" t="s">
        <v>2677</v>
      </c>
      <c r="I45" s="1151" t="s">
        <v>2680</v>
      </c>
      <c r="J45" s="1151"/>
      <c r="K45" s="1151"/>
      <c r="L45" s="1153" t="s">
        <v>2350</v>
      </c>
      <c r="M45" s="1151"/>
      <c r="N45" s="1151"/>
      <c r="O45" s="1151"/>
      <c r="P45" s="1161" t="s">
        <v>2675</v>
      </c>
      <c r="Q45" s="1392"/>
      <c r="R45" s="1392"/>
      <c r="S45" s="1392"/>
      <c r="T45" s="1392"/>
      <c r="U45" s="1392"/>
      <c r="V45" s="1392"/>
      <c r="W45" s="1392"/>
      <c r="X45" s="1392"/>
      <c r="Y45" s="1392"/>
      <c r="Z45" s="1392"/>
      <c r="AA45" s="1392"/>
      <c r="AB45" s="1392"/>
      <c r="AC45" s="1392"/>
      <c r="AD45" s="1003" t="s">
        <v>2676</v>
      </c>
      <c r="AE45" s="1151"/>
      <c r="AF45" s="1013" t="s">
        <v>2677</v>
      </c>
      <c r="AG45" s="1151" t="s">
        <v>2680</v>
      </c>
      <c r="AH45" s="1151"/>
      <c r="AI45" s="1012" t="s">
        <v>2677</v>
      </c>
      <c r="AJ45" s="1151" t="s">
        <v>2681</v>
      </c>
      <c r="AK45" s="1213"/>
      <c r="AY45" s="1146"/>
      <c r="AZ45" s="1146"/>
      <c r="BA45" s="1146"/>
      <c r="BB45" s="1146"/>
      <c r="BC45" s="1146"/>
      <c r="BD45" s="1146"/>
      <c r="BE45" s="1146"/>
      <c r="BF45" s="1146"/>
      <c r="BG45" s="1146"/>
      <c r="BH45" s="1146"/>
      <c r="BI45" s="1146"/>
      <c r="BJ45" s="1146"/>
      <c r="BK45" s="1146"/>
      <c r="BL45" s="1146"/>
      <c r="BM45" s="1146"/>
      <c r="BN45" s="1146"/>
      <c r="BO45" s="1146"/>
      <c r="BP45" s="1146"/>
      <c r="BQ45" s="1146"/>
      <c r="BR45" s="1146"/>
      <c r="BS45" s="1146"/>
      <c r="BT45" s="1146"/>
      <c r="BU45" s="1146"/>
      <c r="BV45" s="1146"/>
      <c r="BW45" s="1146"/>
      <c r="BX45" s="1146"/>
      <c r="BY45" s="1146"/>
      <c r="BZ45" s="1146"/>
      <c r="CA45" s="1146"/>
      <c r="CB45" s="1146"/>
      <c r="CC45" s="1146"/>
      <c r="CD45" s="1146"/>
      <c r="CE45" s="1146"/>
      <c r="CF45" s="1146"/>
      <c r="CG45" s="1146"/>
      <c r="CH45" s="1146"/>
      <c r="CI45" s="1146"/>
      <c r="CJ45" s="1146"/>
      <c r="CK45" s="1146"/>
      <c r="CL45" s="1146"/>
      <c r="CM45" s="1146"/>
      <c r="CN45" s="1146"/>
      <c r="CO45" s="1146"/>
      <c r="CP45" s="1146"/>
      <c r="CQ45" s="1146"/>
      <c r="CR45" s="1146"/>
      <c r="CS45" s="1146"/>
      <c r="CT45" s="1146"/>
      <c r="CU45" s="1146"/>
      <c r="CV45" s="1146"/>
      <c r="CW45" s="1146"/>
      <c r="CX45" s="1146"/>
      <c r="CY45" s="1146"/>
      <c r="CZ45" s="1146"/>
      <c r="DA45" s="1146"/>
      <c r="DB45" s="1146"/>
      <c r="DC45" s="1146"/>
      <c r="DD45" s="1146"/>
      <c r="DE45" s="1146"/>
      <c r="DF45" s="1146"/>
      <c r="DG45" s="1146"/>
      <c r="DH45" s="1146"/>
      <c r="DI45" s="1146"/>
      <c r="DJ45" s="1146"/>
      <c r="DK45" s="1146"/>
      <c r="DL45" s="1146"/>
    </row>
    <row r="46" spans="1:116" s="1145" customFormat="1" ht="14.1" customHeight="1">
      <c r="A46" s="1212"/>
      <c r="B46" s="1154"/>
      <c r="C46" s="1151" t="s">
        <v>2351</v>
      </c>
      <c r="D46" s="1151"/>
      <c r="E46" s="1151"/>
      <c r="F46" s="1151"/>
      <c r="G46" s="1151"/>
      <c r="H46" s="1013" t="s">
        <v>2677</v>
      </c>
      <c r="I46" s="1151" t="s">
        <v>2681</v>
      </c>
      <c r="J46" s="1151"/>
      <c r="K46" s="1151"/>
      <c r="L46" s="1153" t="s">
        <v>2352</v>
      </c>
      <c r="M46" s="1151"/>
      <c r="N46" s="1151"/>
      <c r="O46" s="1151"/>
      <c r="P46" s="1161" t="s">
        <v>2675</v>
      </c>
      <c r="Q46" s="1391"/>
      <c r="R46" s="1391"/>
      <c r="S46" s="1391"/>
      <c r="T46" s="1391"/>
      <c r="U46" s="1391"/>
      <c r="V46" s="1391"/>
      <c r="W46" s="1391"/>
      <c r="X46" s="1391"/>
      <c r="Y46" s="1391"/>
      <c r="Z46" s="1391"/>
      <c r="AA46" s="1391"/>
      <c r="AB46" s="1391"/>
      <c r="AC46" s="1391"/>
      <c r="AD46" s="1003" t="s">
        <v>2676</v>
      </c>
      <c r="AE46" s="1151"/>
      <c r="AF46" s="1393" t="s">
        <v>2675</v>
      </c>
      <c r="AG46" s="1394"/>
      <c r="AH46" s="1394"/>
      <c r="AI46" s="1394"/>
      <c r="AJ46" s="1394"/>
      <c r="AK46" s="1390" t="s">
        <v>2676</v>
      </c>
      <c r="AY46" s="1146"/>
      <c r="AZ46" s="1146"/>
      <c r="BA46" s="1146"/>
      <c r="BB46" s="1146"/>
      <c r="BC46" s="1146"/>
      <c r="BD46" s="1146"/>
      <c r="BE46" s="1146"/>
      <c r="BF46" s="1146"/>
      <c r="BG46" s="1146"/>
      <c r="BH46" s="1146"/>
      <c r="BI46" s="1146"/>
      <c r="BJ46" s="1146"/>
      <c r="BK46" s="1146"/>
      <c r="BL46" s="1146"/>
      <c r="BM46" s="1146"/>
      <c r="BN46" s="1146"/>
      <c r="BO46" s="1146"/>
      <c r="BP46" s="1146"/>
      <c r="BQ46" s="1146"/>
      <c r="BR46" s="1146"/>
      <c r="BS46" s="1146"/>
      <c r="BT46" s="1146"/>
      <c r="BU46" s="1146"/>
      <c r="BV46" s="1146"/>
      <c r="BW46" s="1146"/>
      <c r="BX46" s="1146"/>
      <c r="BY46" s="1146"/>
      <c r="BZ46" s="1146"/>
      <c r="CA46" s="1146"/>
      <c r="CB46" s="1146"/>
      <c r="CC46" s="1146"/>
      <c r="CD46" s="1146"/>
      <c r="CE46" s="1146"/>
      <c r="CF46" s="1146"/>
      <c r="CG46" s="1146"/>
      <c r="CH46" s="1146"/>
      <c r="CI46" s="1146"/>
      <c r="CJ46" s="1146"/>
      <c r="CK46" s="1146"/>
      <c r="CL46" s="1146"/>
      <c r="CM46" s="1146"/>
      <c r="CN46" s="1146"/>
      <c r="CO46" s="1146"/>
      <c r="CP46" s="1146"/>
      <c r="CQ46" s="1146"/>
      <c r="CR46" s="1146"/>
      <c r="CS46" s="1146"/>
      <c r="CT46" s="1146"/>
      <c r="CU46" s="1146"/>
      <c r="CV46" s="1146"/>
      <c r="CW46" s="1146"/>
      <c r="CX46" s="1146"/>
      <c r="CY46" s="1146"/>
      <c r="CZ46" s="1146"/>
      <c r="DA46" s="1146"/>
      <c r="DB46" s="1146"/>
      <c r="DC46" s="1146"/>
      <c r="DD46" s="1146"/>
      <c r="DE46" s="1146"/>
      <c r="DF46" s="1146"/>
      <c r="DG46" s="1146"/>
      <c r="DH46" s="1146"/>
      <c r="DI46" s="1146"/>
      <c r="DJ46" s="1146"/>
      <c r="DK46" s="1146"/>
      <c r="DL46" s="1146"/>
    </row>
    <row r="47" spans="1:116" s="1145" customFormat="1" ht="14.1" customHeight="1">
      <c r="A47" s="1212"/>
      <c r="B47" s="1154"/>
      <c r="C47" s="1151" t="s">
        <v>2353</v>
      </c>
      <c r="D47" s="1151"/>
      <c r="E47" s="1151"/>
      <c r="F47" s="1151"/>
      <c r="G47" s="1151"/>
      <c r="H47" s="1013" t="s">
        <v>2677</v>
      </c>
      <c r="I47" s="1151" t="s">
        <v>2317</v>
      </c>
      <c r="J47" s="1151"/>
      <c r="K47" s="1151"/>
      <c r="L47" s="1153" t="s">
        <v>2354</v>
      </c>
      <c r="M47" s="1151"/>
      <c r="N47" s="1151"/>
      <c r="O47" s="1151"/>
      <c r="P47" s="1161" t="s">
        <v>2675</v>
      </c>
      <c r="Q47" s="1391"/>
      <c r="R47" s="1391"/>
      <c r="S47" s="1391"/>
      <c r="T47" s="1391"/>
      <c r="U47" s="1391"/>
      <c r="V47" s="1391"/>
      <c r="W47" s="1391"/>
      <c r="X47" s="1391"/>
      <c r="Y47" s="1391"/>
      <c r="Z47" s="1391"/>
      <c r="AA47" s="1391"/>
      <c r="AB47" s="1391"/>
      <c r="AC47" s="1391"/>
      <c r="AD47" s="1003" t="s">
        <v>2676</v>
      </c>
      <c r="AE47" s="1151"/>
      <c r="AF47" s="1393"/>
      <c r="AG47" s="1394"/>
      <c r="AH47" s="1394"/>
      <c r="AI47" s="1394"/>
      <c r="AJ47" s="1394"/>
      <c r="AK47" s="1390"/>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C47" s="1146"/>
      <c r="CD47" s="1146"/>
      <c r="CE47" s="1146"/>
      <c r="CF47" s="1146"/>
      <c r="CG47" s="1146"/>
      <c r="CH47" s="1146"/>
      <c r="CI47" s="1146"/>
      <c r="CJ47" s="1146"/>
      <c r="CK47" s="1146"/>
      <c r="CL47" s="1146"/>
      <c r="CM47" s="1146"/>
      <c r="CN47" s="1146"/>
      <c r="CO47" s="1146"/>
      <c r="CP47" s="1146"/>
      <c r="CQ47" s="1146"/>
      <c r="CR47" s="1146"/>
      <c r="CS47" s="1146"/>
      <c r="CT47" s="1146"/>
      <c r="CU47" s="1146"/>
      <c r="CV47" s="1146"/>
      <c r="CW47" s="1146"/>
      <c r="CX47" s="1146"/>
      <c r="CY47" s="1146"/>
      <c r="CZ47" s="1146"/>
      <c r="DA47" s="1146"/>
      <c r="DB47" s="1146"/>
      <c r="DC47" s="1146"/>
      <c r="DD47" s="1146"/>
      <c r="DE47" s="1146"/>
      <c r="DF47" s="1146"/>
      <c r="DG47" s="1146"/>
      <c r="DH47" s="1146"/>
      <c r="DI47" s="1146"/>
      <c r="DJ47" s="1146"/>
      <c r="DK47" s="1146"/>
      <c r="DL47" s="1146"/>
    </row>
    <row r="48" spans="1:116" s="1145" customFormat="1" ht="14.1" customHeight="1">
      <c r="A48" s="1212"/>
      <c r="B48" s="1154"/>
      <c r="C48" s="1151" t="s">
        <v>2355</v>
      </c>
      <c r="D48" s="1151"/>
      <c r="E48" s="1151"/>
      <c r="F48" s="1151"/>
      <c r="G48" s="1151"/>
      <c r="H48" s="1153"/>
      <c r="I48" s="1151"/>
      <c r="J48" s="1151"/>
      <c r="K48" s="1151"/>
      <c r="L48" s="1153" t="s">
        <v>2356</v>
      </c>
      <c r="M48" s="1151"/>
      <c r="N48" s="1151"/>
      <c r="O48" s="1151"/>
      <c r="P48" s="1161" t="s">
        <v>2675</v>
      </c>
      <c r="Q48" s="1391"/>
      <c r="R48" s="1391"/>
      <c r="S48" s="1391"/>
      <c r="T48" s="1391"/>
      <c r="U48" s="1391"/>
      <c r="V48" s="1391"/>
      <c r="W48" s="1391"/>
      <c r="X48" s="1391"/>
      <c r="Y48" s="1391"/>
      <c r="Z48" s="1391"/>
      <c r="AA48" s="1391"/>
      <c r="AB48" s="1391"/>
      <c r="AC48" s="1391"/>
      <c r="AD48" s="1003" t="s">
        <v>2676</v>
      </c>
      <c r="AE48" s="1151"/>
      <c r="AF48" s="1153"/>
      <c r="AG48" s="1151"/>
      <c r="AH48" s="1151"/>
      <c r="AI48" s="1151"/>
      <c r="AJ48" s="1151"/>
      <c r="AK48" s="1213"/>
      <c r="AY48" s="1146"/>
      <c r="AZ48" s="1146"/>
      <c r="BA48" s="1146"/>
      <c r="BB48" s="1146"/>
      <c r="BC48" s="1146"/>
      <c r="BD48" s="1146"/>
      <c r="BE48" s="1146"/>
      <c r="BF48" s="1146"/>
      <c r="BG48" s="1146"/>
      <c r="BH48" s="1146"/>
      <c r="BI48" s="1146"/>
      <c r="BJ48" s="1146"/>
      <c r="BK48" s="1146"/>
      <c r="BL48" s="1146"/>
      <c r="BM48" s="1146"/>
      <c r="BN48" s="1146"/>
      <c r="BO48" s="1146"/>
      <c r="BP48" s="1146"/>
      <c r="BQ48" s="1146"/>
      <c r="BR48" s="1146"/>
      <c r="BS48" s="1146"/>
      <c r="BT48" s="1146"/>
      <c r="BU48" s="1146"/>
      <c r="BV48" s="1146"/>
      <c r="BW48" s="1146"/>
      <c r="BX48" s="1146"/>
      <c r="BY48" s="1146"/>
      <c r="BZ48" s="1146"/>
      <c r="CA48" s="1146"/>
      <c r="CB48" s="1146"/>
      <c r="CC48" s="1146"/>
      <c r="CD48" s="1146"/>
      <c r="CE48" s="1146"/>
      <c r="CF48" s="1146"/>
      <c r="CG48" s="1146"/>
      <c r="CH48" s="1146"/>
      <c r="CI48" s="1146"/>
      <c r="CJ48" s="1146"/>
      <c r="CK48" s="1146"/>
      <c r="CL48" s="1146"/>
      <c r="CM48" s="1146"/>
      <c r="CN48" s="1146"/>
      <c r="CO48" s="1146"/>
      <c r="CP48" s="1146"/>
      <c r="CQ48" s="1146"/>
      <c r="CR48" s="1146"/>
      <c r="CS48" s="1146"/>
      <c r="CT48" s="1146"/>
      <c r="CU48" s="1146"/>
      <c r="CV48" s="1146"/>
      <c r="CW48" s="1146"/>
      <c r="CX48" s="1146"/>
      <c r="CY48" s="1146"/>
      <c r="CZ48" s="1146"/>
      <c r="DA48" s="1146"/>
      <c r="DB48" s="1146"/>
      <c r="DC48" s="1146"/>
      <c r="DD48" s="1146"/>
      <c r="DE48" s="1146"/>
      <c r="DF48" s="1146"/>
      <c r="DG48" s="1146"/>
      <c r="DH48" s="1146"/>
      <c r="DI48" s="1146"/>
      <c r="DJ48" s="1146"/>
      <c r="DK48" s="1146"/>
      <c r="DL48" s="1146"/>
    </row>
    <row r="49" spans="1:116" s="1145" customFormat="1" ht="14.1" customHeight="1">
      <c r="A49" s="1212"/>
      <c r="B49" s="1154"/>
      <c r="C49" s="1151"/>
      <c r="D49" s="1151"/>
      <c r="E49" s="1151"/>
      <c r="F49" s="1151"/>
      <c r="G49" s="1151"/>
      <c r="H49" s="1153"/>
      <c r="I49" s="1151"/>
      <c r="J49" s="1151"/>
      <c r="K49" s="1151"/>
      <c r="L49" s="1153" t="s">
        <v>2357</v>
      </c>
      <c r="M49" s="1151"/>
      <c r="N49" s="1151"/>
      <c r="O49" s="1151"/>
      <c r="P49" s="1151"/>
      <c r="Q49" s="1012" t="s">
        <v>1085</v>
      </c>
      <c r="R49" s="1151" t="s">
        <v>2680</v>
      </c>
      <c r="S49" s="1151"/>
      <c r="T49" s="1012" t="s">
        <v>1085</v>
      </c>
      <c r="U49" s="1151" t="s">
        <v>2681</v>
      </c>
      <c r="V49" s="1151"/>
      <c r="W49" s="1151"/>
      <c r="X49" s="1151"/>
      <c r="Y49" s="1151"/>
      <c r="Z49" s="1151"/>
      <c r="AA49" s="1151"/>
      <c r="AB49" s="1151"/>
      <c r="AC49" s="1151"/>
      <c r="AD49" s="1003"/>
      <c r="AE49" s="1151"/>
      <c r="AF49" s="1153"/>
      <c r="AG49" s="1151"/>
      <c r="AH49" s="1151"/>
      <c r="AI49" s="1151"/>
      <c r="AJ49" s="1151"/>
      <c r="AK49" s="1213"/>
      <c r="AY49" s="1146"/>
      <c r="AZ49" s="1146"/>
      <c r="BA49" s="1146"/>
      <c r="BB49" s="1146"/>
      <c r="BC49" s="1146"/>
      <c r="BD49" s="1146"/>
      <c r="BE49" s="1146"/>
      <c r="BF49" s="1146"/>
      <c r="BG49" s="1146"/>
      <c r="BH49" s="1146"/>
      <c r="BI49" s="1146"/>
      <c r="BJ49" s="1146"/>
      <c r="BK49" s="1146"/>
      <c r="BL49" s="1146"/>
      <c r="BM49" s="1146"/>
      <c r="BN49" s="1146"/>
      <c r="BO49" s="1146"/>
      <c r="BP49" s="1146"/>
      <c r="BQ49" s="1146"/>
      <c r="BR49" s="1146"/>
      <c r="BS49" s="1146"/>
      <c r="BT49" s="1146"/>
      <c r="BU49" s="1146"/>
      <c r="BV49" s="1146"/>
      <c r="BW49" s="1146"/>
      <c r="BX49" s="1146"/>
      <c r="BY49" s="1146"/>
      <c r="BZ49" s="1146"/>
      <c r="CA49" s="1146"/>
      <c r="CB49" s="1146"/>
      <c r="CC49" s="1146"/>
      <c r="CD49" s="1146"/>
      <c r="CE49" s="1146"/>
      <c r="CF49" s="1146"/>
      <c r="CG49" s="1146"/>
      <c r="CH49" s="1146"/>
      <c r="CI49" s="1146"/>
      <c r="CJ49" s="1146"/>
      <c r="CK49" s="1146"/>
      <c r="CL49" s="1146"/>
      <c r="CM49" s="1146"/>
      <c r="CN49" s="1146"/>
      <c r="CO49" s="1146"/>
      <c r="CP49" s="1146"/>
      <c r="CQ49" s="1146"/>
      <c r="CR49" s="1146"/>
      <c r="CS49" s="1146"/>
      <c r="CT49" s="1146"/>
      <c r="CU49" s="1146"/>
      <c r="CV49" s="1146"/>
      <c r="CW49" s="1146"/>
      <c r="CX49" s="1146"/>
      <c r="CY49" s="1146"/>
      <c r="CZ49" s="1146"/>
      <c r="DA49" s="1146"/>
      <c r="DB49" s="1146"/>
      <c r="DC49" s="1146"/>
      <c r="DD49" s="1146"/>
      <c r="DE49" s="1146"/>
      <c r="DF49" s="1146"/>
      <c r="DG49" s="1146"/>
      <c r="DH49" s="1146"/>
      <c r="DI49" s="1146"/>
      <c r="DJ49" s="1146"/>
      <c r="DK49" s="1146"/>
      <c r="DL49" s="1146"/>
    </row>
    <row r="50" spans="1:116" s="1145" customFormat="1" ht="14.1" customHeight="1">
      <c r="A50" s="1212"/>
      <c r="B50" s="1154"/>
      <c r="C50" s="1151"/>
      <c r="D50" s="1151"/>
      <c r="E50" s="1151"/>
      <c r="F50" s="1151"/>
      <c r="G50" s="1151"/>
      <c r="H50" s="1153"/>
      <c r="I50" s="1151"/>
      <c r="J50" s="1151"/>
      <c r="K50" s="1151"/>
      <c r="L50" s="1153" t="s">
        <v>2337</v>
      </c>
      <c r="M50" s="1151"/>
      <c r="N50" s="1151"/>
      <c r="O50" s="1161" t="s">
        <v>2675</v>
      </c>
      <c r="P50" s="1391"/>
      <c r="Q50" s="1391"/>
      <c r="R50" s="1391"/>
      <c r="S50" s="1391"/>
      <c r="T50" s="1391"/>
      <c r="U50" s="1391"/>
      <c r="V50" s="1391"/>
      <c r="W50" s="1391"/>
      <c r="X50" s="1391"/>
      <c r="Y50" s="1391"/>
      <c r="Z50" s="1391"/>
      <c r="AA50" s="1391"/>
      <c r="AB50" s="1391"/>
      <c r="AC50" s="1391"/>
      <c r="AD50" s="1003" t="s">
        <v>2676</v>
      </c>
      <c r="AE50" s="1151"/>
      <c r="AF50" s="1153"/>
      <c r="AG50" s="1151"/>
      <c r="AH50" s="1151"/>
      <c r="AI50" s="1151"/>
      <c r="AJ50" s="1151"/>
      <c r="AK50" s="1213"/>
      <c r="AY50" s="1146"/>
      <c r="AZ50" s="1146"/>
      <c r="BA50" s="1146"/>
      <c r="BB50" s="1146"/>
      <c r="BC50" s="1146"/>
      <c r="BD50" s="1146"/>
      <c r="BE50" s="1146"/>
      <c r="BF50" s="1146"/>
      <c r="BG50" s="1146"/>
      <c r="BH50" s="1146"/>
      <c r="BI50" s="1146"/>
      <c r="BJ50" s="1146"/>
      <c r="BK50" s="1146"/>
      <c r="BL50" s="1146"/>
      <c r="BM50" s="1146"/>
      <c r="BN50" s="1146"/>
      <c r="BO50" s="1146"/>
      <c r="BP50" s="1146"/>
      <c r="BQ50" s="1146"/>
      <c r="BR50" s="1146"/>
      <c r="BS50" s="1146"/>
      <c r="BT50" s="1146"/>
      <c r="BU50" s="1146"/>
      <c r="BV50" s="1146"/>
      <c r="BW50" s="1146"/>
      <c r="BX50" s="1146"/>
      <c r="BY50" s="1146"/>
      <c r="BZ50" s="1146"/>
      <c r="CA50" s="1146"/>
      <c r="CB50" s="1146"/>
      <c r="CC50" s="1146"/>
      <c r="CD50" s="1146"/>
      <c r="CE50" s="1146"/>
      <c r="CF50" s="1146"/>
      <c r="CG50" s="1146"/>
      <c r="CH50" s="1146"/>
      <c r="CI50" s="1146"/>
      <c r="CJ50" s="1146"/>
      <c r="CK50" s="1146"/>
      <c r="CL50" s="1146"/>
      <c r="CM50" s="1146"/>
      <c r="CN50" s="1146"/>
      <c r="CO50" s="1146"/>
      <c r="CP50" s="1146"/>
      <c r="CQ50" s="1146"/>
      <c r="CR50" s="1146"/>
      <c r="CS50" s="1146"/>
      <c r="CT50" s="1146"/>
      <c r="CU50" s="1146"/>
      <c r="CV50" s="1146"/>
      <c r="CW50" s="1146"/>
      <c r="CX50" s="1146"/>
      <c r="CY50" s="1146"/>
      <c r="CZ50" s="1146"/>
      <c r="DA50" s="1146"/>
      <c r="DB50" s="1146"/>
      <c r="DC50" s="1146"/>
      <c r="DD50" s="1146"/>
      <c r="DE50" s="1146"/>
      <c r="DF50" s="1146"/>
      <c r="DG50" s="1146"/>
      <c r="DH50" s="1146"/>
      <c r="DI50" s="1146"/>
      <c r="DJ50" s="1146"/>
      <c r="DK50" s="1146"/>
      <c r="DL50" s="1146"/>
    </row>
    <row r="51" spans="1:116" s="1145" customFormat="1" ht="9.9499999999999993" customHeight="1">
      <c r="A51" s="1212"/>
      <c r="B51" s="1154"/>
      <c r="C51" s="1156"/>
      <c r="D51" s="1157"/>
      <c r="E51" s="1157"/>
      <c r="F51" s="1157"/>
      <c r="G51" s="1157"/>
      <c r="H51" s="1156"/>
      <c r="I51" s="1157"/>
      <c r="J51" s="1157"/>
      <c r="K51" s="1157"/>
      <c r="L51" s="1156"/>
      <c r="M51" s="1157"/>
      <c r="N51" s="1157"/>
      <c r="O51" s="1157"/>
      <c r="P51" s="1157"/>
      <c r="Q51" s="1157"/>
      <c r="R51" s="1157"/>
      <c r="S51" s="1157"/>
      <c r="T51" s="1157"/>
      <c r="U51" s="1157"/>
      <c r="V51" s="1157"/>
      <c r="W51" s="1157"/>
      <c r="X51" s="1157"/>
      <c r="Y51" s="1157"/>
      <c r="Z51" s="1157"/>
      <c r="AA51" s="1157"/>
      <c r="AB51" s="1157"/>
      <c r="AC51" s="1157"/>
      <c r="AD51" s="1010"/>
      <c r="AE51" s="1157"/>
      <c r="AF51" s="1156"/>
      <c r="AG51" s="1157"/>
      <c r="AH51" s="1157"/>
      <c r="AI51" s="1157"/>
      <c r="AJ51" s="1157"/>
      <c r="AK51" s="1214"/>
      <c r="AY51" s="1146"/>
      <c r="AZ51" s="1146"/>
      <c r="BA51" s="1146"/>
      <c r="BB51" s="1146"/>
      <c r="BC51" s="1146"/>
      <c r="BD51" s="1146"/>
      <c r="BE51" s="1146"/>
      <c r="BF51" s="1146"/>
      <c r="BG51" s="1146"/>
      <c r="BH51" s="1146"/>
      <c r="BI51" s="1146"/>
      <c r="BJ51" s="1146"/>
      <c r="BK51" s="1146"/>
      <c r="BL51" s="1146"/>
      <c r="BM51" s="1146"/>
      <c r="BN51" s="1146"/>
      <c r="BO51" s="1146"/>
      <c r="BP51" s="1146"/>
      <c r="BQ51" s="1146"/>
      <c r="BR51" s="1146"/>
      <c r="BS51" s="1146"/>
      <c r="BT51" s="1146"/>
      <c r="BU51" s="1146"/>
      <c r="BV51" s="1146"/>
      <c r="BW51" s="1146"/>
      <c r="BX51" s="1146"/>
      <c r="BY51" s="1146"/>
      <c r="BZ51" s="1146"/>
      <c r="CA51" s="1146"/>
      <c r="CB51" s="1146"/>
      <c r="CC51" s="1146"/>
      <c r="CD51" s="1146"/>
      <c r="CE51" s="1146"/>
      <c r="CF51" s="1146"/>
      <c r="CG51" s="1146"/>
      <c r="CH51" s="1146"/>
      <c r="CI51" s="1146"/>
      <c r="CJ51" s="1146"/>
      <c r="CK51" s="1146"/>
      <c r="CL51" s="1146"/>
      <c r="CM51" s="1146"/>
      <c r="CN51" s="1146"/>
      <c r="CO51" s="1146"/>
      <c r="CP51" s="1146"/>
      <c r="CQ51" s="1146"/>
      <c r="CR51" s="1146"/>
      <c r="CS51" s="1146"/>
      <c r="CT51" s="1146"/>
      <c r="CU51" s="1146"/>
      <c r="CV51" s="1146"/>
      <c r="CW51" s="1146"/>
      <c r="CX51" s="1146"/>
      <c r="CY51" s="1146"/>
      <c r="CZ51" s="1146"/>
      <c r="DA51" s="1146"/>
      <c r="DB51" s="1146"/>
      <c r="DC51" s="1146"/>
      <c r="DD51" s="1146"/>
      <c r="DE51" s="1146"/>
      <c r="DF51" s="1146"/>
      <c r="DG51" s="1146"/>
      <c r="DH51" s="1146"/>
      <c r="DI51" s="1146"/>
      <c r="DJ51" s="1146"/>
      <c r="DK51" s="1146"/>
      <c r="DL51" s="1146"/>
    </row>
    <row r="52" spans="1:116" s="1145" customFormat="1" ht="14.1" customHeight="1">
      <c r="A52" s="1212"/>
      <c r="B52" s="1154"/>
      <c r="C52" s="1151" t="s">
        <v>2358</v>
      </c>
      <c r="D52" s="1151"/>
      <c r="E52" s="1151"/>
      <c r="F52" s="1151"/>
      <c r="G52" s="1151"/>
      <c r="H52" s="1013" t="s">
        <v>2677</v>
      </c>
      <c r="I52" s="1151" t="s">
        <v>2680</v>
      </c>
      <c r="J52" s="1151"/>
      <c r="K52" s="1151"/>
      <c r="L52" s="1153" t="s">
        <v>2350</v>
      </c>
      <c r="M52" s="1151"/>
      <c r="N52" s="1151"/>
      <c r="O52" s="1151"/>
      <c r="P52" s="1161" t="s">
        <v>2675</v>
      </c>
      <c r="Q52" s="1392"/>
      <c r="R52" s="1392"/>
      <c r="S52" s="1392"/>
      <c r="T52" s="1392"/>
      <c r="U52" s="1392"/>
      <c r="V52" s="1392"/>
      <c r="W52" s="1392"/>
      <c r="X52" s="1392"/>
      <c r="Y52" s="1392"/>
      <c r="Z52" s="1392"/>
      <c r="AA52" s="1392"/>
      <c r="AB52" s="1392"/>
      <c r="AC52" s="1392"/>
      <c r="AD52" s="1003" t="s">
        <v>2676</v>
      </c>
      <c r="AE52" s="1151"/>
      <c r="AF52" s="1013" t="s">
        <v>2677</v>
      </c>
      <c r="AG52" s="1151" t="s">
        <v>2680</v>
      </c>
      <c r="AH52" s="1151"/>
      <c r="AI52" s="1012" t="s">
        <v>2677</v>
      </c>
      <c r="AJ52" s="1151" t="s">
        <v>2681</v>
      </c>
      <c r="AK52" s="1213"/>
      <c r="AY52" s="1146"/>
      <c r="AZ52" s="1146"/>
      <c r="BA52" s="1146"/>
      <c r="BB52" s="1146"/>
      <c r="BC52" s="1146"/>
      <c r="BD52" s="1146"/>
      <c r="BE52" s="1146"/>
      <c r="BF52" s="1146"/>
      <c r="BG52" s="1146"/>
      <c r="BH52" s="1146"/>
      <c r="BI52" s="1146"/>
      <c r="BJ52" s="1146"/>
      <c r="BK52" s="1146"/>
      <c r="BL52" s="1146"/>
      <c r="BM52" s="1146"/>
      <c r="BN52" s="1146"/>
      <c r="BO52" s="1146"/>
      <c r="BP52" s="1146"/>
      <c r="BQ52" s="1146"/>
      <c r="BR52" s="1146"/>
      <c r="BS52" s="1146"/>
      <c r="BT52" s="1146"/>
      <c r="BU52" s="1146"/>
      <c r="BV52" s="1146"/>
      <c r="BW52" s="1146"/>
      <c r="BX52" s="1146"/>
      <c r="BY52" s="1146"/>
      <c r="BZ52" s="1146"/>
      <c r="CA52" s="1146"/>
      <c r="CB52" s="1146"/>
      <c r="CC52" s="1146"/>
      <c r="CD52" s="1146"/>
      <c r="CE52" s="1146"/>
      <c r="CF52" s="1146"/>
      <c r="CG52" s="1146"/>
      <c r="CH52" s="1146"/>
      <c r="CI52" s="1146"/>
      <c r="CJ52" s="1146"/>
      <c r="CK52" s="1146"/>
      <c r="CL52" s="1146"/>
      <c r="CM52" s="1146"/>
      <c r="CN52" s="1146"/>
      <c r="CO52" s="1146"/>
      <c r="CP52" s="1146"/>
      <c r="CQ52" s="1146"/>
      <c r="CR52" s="1146"/>
      <c r="CS52" s="1146"/>
      <c r="CT52" s="1146"/>
      <c r="CU52" s="1146"/>
      <c r="CV52" s="1146"/>
      <c r="CW52" s="1146"/>
      <c r="CX52" s="1146"/>
      <c r="CY52" s="1146"/>
      <c r="CZ52" s="1146"/>
      <c r="DA52" s="1146"/>
      <c r="DB52" s="1146"/>
      <c r="DC52" s="1146"/>
      <c r="DD52" s="1146"/>
      <c r="DE52" s="1146"/>
      <c r="DF52" s="1146"/>
      <c r="DG52" s="1146"/>
      <c r="DH52" s="1146"/>
      <c r="DI52" s="1146"/>
      <c r="DJ52" s="1146"/>
      <c r="DK52" s="1146"/>
      <c r="DL52" s="1146"/>
    </row>
    <row r="53" spans="1:116" s="1145" customFormat="1" ht="14.1" customHeight="1">
      <c r="A53" s="1212"/>
      <c r="B53" s="1154"/>
      <c r="C53" s="1151" t="s">
        <v>2353</v>
      </c>
      <c r="D53" s="1151"/>
      <c r="E53" s="1151"/>
      <c r="F53" s="1151"/>
      <c r="G53" s="1151"/>
      <c r="H53" s="1013" t="s">
        <v>2677</v>
      </c>
      <c r="I53" s="1151" t="s">
        <v>2681</v>
      </c>
      <c r="J53" s="1151"/>
      <c r="K53" s="1151"/>
      <c r="L53" s="1153" t="s">
        <v>2352</v>
      </c>
      <c r="M53" s="1151"/>
      <c r="N53" s="1151"/>
      <c r="O53" s="1151"/>
      <c r="P53" s="1161" t="s">
        <v>2675</v>
      </c>
      <c r="Q53" s="1391"/>
      <c r="R53" s="1391"/>
      <c r="S53" s="1391"/>
      <c r="T53" s="1391"/>
      <c r="U53" s="1391"/>
      <c r="V53" s="1391"/>
      <c r="W53" s="1391"/>
      <c r="X53" s="1391"/>
      <c r="Y53" s="1391"/>
      <c r="Z53" s="1391"/>
      <c r="AA53" s="1391"/>
      <c r="AB53" s="1391"/>
      <c r="AC53" s="1391"/>
      <c r="AD53" s="1003" t="s">
        <v>2676</v>
      </c>
      <c r="AE53" s="1151"/>
      <c r="AF53" s="1393" t="s">
        <v>2675</v>
      </c>
      <c r="AG53" s="1394"/>
      <c r="AH53" s="1394"/>
      <c r="AI53" s="1394"/>
      <c r="AJ53" s="1394"/>
      <c r="AK53" s="1390" t="s">
        <v>2676</v>
      </c>
      <c r="AY53" s="1146"/>
      <c r="AZ53" s="1146"/>
      <c r="BA53" s="1146"/>
      <c r="BB53" s="1146"/>
      <c r="BC53" s="1146"/>
      <c r="BD53" s="1146"/>
      <c r="BE53" s="1146"/>
      <c r="BF53" s="1146"/>
      <c r="BG53" s="1146"/>
      <c r="BH53" s="1146"/>
      <c r="BI53" s="1146"/>
      <c r="BJ53" s="1146"/>
      <c r="BK53" s="1146"/>
      <c r="BL53" s="1146"/>
      <c r="BM53" s="1146"/>
      <c r="BN53" s="1146"/>
      <c r="BO53" s="1146"/>
      <c r="BP53" s="1146"/>
      <c r="BQ53" s="1146"/>
      <c r="BR53" s="1146"/>
      <c r="BS53" s="1146"/>
      <c r="BT53" s="1146"/>
      <c r="BU53" s="1146"/>
      <c r="BV53" s="1146"/>
      <c r="BW53" s="1146"/>
      <c r="BX53" s="1146"/>
      <c r="BY53" s="1146"/>
      <c r="BZ53" s="1146"/>
      <c r="CA53" s="1146"/>
      <c r="CB53" s="1146"/>
      <c r="CC53" s="1146"/>
      <c r="CD53" s="1146"/>
      <c r="CE53" s="1146"/>
      <c r="CF53" s="1146"/>
      <c r="CG53" s="1146"/>
      <c r="CH53" s="1146"/>
      <c r="CI53" s="1146"/>
      <c r="CJ53" s="1146"/>
      <c r="CK53" s="1146"/>
      <c r="CL53" s="1146"/>
      <c r="CM53" s="1146"/>
      <c r="CN53" s="1146"/>
      <c r="CO53" s="1146"/>
      <c r="CP53" s="1146"/>
      <c r="CQ53" s="1146"/>
      <c r="CR53" s="1146"/>
      <c r="CS53" s="1146"/>
      <c r="CT53" s="1146"/>
      <c r="CU53" s="1146"/>
      <c r="CV53" s="1146"/>
      <c r="CW53" s="1146"/>
      <c r="CX53" s="1146"/>
      <c r="CY53" s="1146"/>
      <c r="CZ53" s="1146"/>
      <c r="DA53" s="1146"/>
      <c r="DB53" s="1146"/>
      <c r="DC53" s="1146"/>
      <c r="DD53" s="1146"/>
      <c r="DE53" s="1146"/>
      <c r="DF53" s="1146"/>
      <c r="DG53" s="1146"/>
      <c r="DH53" s="1146"/>
      <c r="DI53" s="1146"/>
      <c r="DJ53" s="1146"/>
      <c r="DK53" s="1146"/>
      <c r="DL53" s="1146"/>
    </row>
    <row r="54" spans="1:116" s="1145" customFormat="1" ht="14.1" customHeight="1">
      <c r="A54" s="1212"/>
      <c r="B54" s="1154"/>
      <c r="C54" s="1151" t="s">
        <v>2355</v>
      </c>
      <c r="D54" s="1151"/>
      <c r="E54" s="1151"/>
      <c r="F54" s="1151"/>
      <c r="G54" s="1151"/>
      <c r="H54" s="1013" t="s">
        <v>2677</v>
      </c>
      <c r="I54" s="1151" t="s">
        <v>2317</v>
      </c>
      <c r="J54" s="1151"/>
      <c r="K54" s="1151"/>
      <c r="L54" s="1153" t="s">
        <v>2354</v>
      </c>
      <c r="M54" s="1151"/>
      <c r="N54" s="1151"/>
      <c r="O54" s="1151"/>
      <c r="P54" s="1161" t="s">
        <v>2675</v>
      </c>
      <c r="Q54" s="1391"/>
      <c r="R54" s="1391"/>
      <c r="S54" s="1391"/>
      <c r="T54" s="1391"/>
      <c r="U54" s="1391"/>
      <c r="V54" s="1391"/>
      <c r="W54" s="1391"/>
      <c r="X54" s="1391"/>
      <c r="Y54" s="1391"/>
      <c r="Z54" s="1391"/>
      <c r="AA54" s="1391"/>
      <c r="AB54" s="1391"/>
      <c r="AC54" s="1391"/>
      <c r="AD54" s="1003" t="s">
        <v>2676</v>
      </c>
      <c r="AE54" s="1151"/>
      <c r="AF54" s="1393"/>
      <c r="AG54" s="1394"/>
      <c r="AH54" s="1394"/>
      <c r="AI54" s="1394"/>
      <c r="AJ54" s="1394"/>
      <c r="AK54" s="1390"/>
      <c r="AY54" s="1146"/>
      <c r="AZ54" s="1146"/>
      <c r="BA54" s="1146"/>
      <c r="BB54" s="1146"/>
      <c r="BC54" s="1146"/>
      <c r="BD54" s="1146"/>
      <c r="BE54" s="1146"/>
      <c r="BF54" s="1146"/>
      <c r="BG54" s="1146"/>
      <c r="BH54" s="1146"/>
      <c r="BI54" s="1146"/>
      <c r="BJ54" s="1146"/>
      <c r="BK54" s="1146"/>
      <c r="BL54" s="1146"/>
      <c r="BM54" s="1146"/>
      <c r="BN54" s="1146"/>
      <c r="BO54" s="1146"/>
      <c r="BP54" s="1146"/>
      <c r="BQ54" s="1146"/>
      <c r="BR54" s="1146"/>
      <c r="BS54" s="1146"/>
      <c r="BT54" s="1146"/>
      <c r="BU54" s="1146"/>
      <c r="BV54" s="1146"/>
      <c r="BW54" s="1146"/>
      <c r="BX54" s="1146"/>
      <c r="BY54" s="1146"/>
      <c r="BZ54" s="1146"/>
      <c r="CA54" s="1146"/>
      <c r="CB54" s="1146"/>
      <c r="CC54" s="1146"/>
      <c r="CD54" s="1146"/>
      <c r="CE54" s="1146"/>
      <c r="CF54" s="1146"/>
      <c r="CG54" s="1146"/>
      <c r="CH54" s="1146"/>
      <c r="CI54" s="1146"/>
      <c r="CJ54" s="1146"/>
      <c r="CK54" s="1146"/>
      <c r="CL54" s="1146"/>
      <c r="CM54" s="1146"/>
      <c r="CN54" s="1146"/>
      <c r="CO54" s="1146"/>
      <c r="CP54" s="1146"/>
      <c r="CQ54" s="1146"/>
      <c r="CR54" s="1146"/>
      <c r="CS54" s="1146"/>
      <c r="CT54" s="1146"/>
      <c r="CU54" s="1146"/>
      <c r="CV54" s="1146"/>
      <c r="CW54" s="1146"/>
      <c r="CX54" s="1146"/>
      <c r="CY54" s="1146"/>
      <c r="CZ54" s="1146"/>
      <c r="DA54" s="1146"/>
      <c r="DB54" s="1146"/>
      <c r="DC54" s="1146"/>
      <c r="DD54" s="1146"/>
      <c r="DE54" s="1146"/>
      <c r="DF54" s="1146"/>
      <c r="DG54" s="1146"/>
      <c r="DH54" s="1146"/>
      <c r="DI54" s="1146"/>
      <c r="DJ54" s="1146"/>
      <c r="DK54" s="1146"/>
      <c r="DL54" s="1146"/>
    </row>
    <row r="55" spans="1:116" s="1145" customFormat="1" ht="14.1" customHeight="1">
      <c r="A55" s="1212"/>
      <c r="B55" s="1154"/>
      <c r="C55" s="1151"/>
      <c r="D55" s="1151"/>
      <c r="E55" s="1151"/>
      <c r="F55" s="1151"/>
      <c r="G55" s="1151"/>
      <c r="H55" s="1153"/>
      <c r="I55" s="1151"/>
      <c r="J55" s="1151"/>
      <c r="K55" s="1151"/>
      <c r="L55" s="1153" t="s">
        <v>2356</v>
      </c>
      <c r="M55" s="1151"/>
      <c r="N55" s="1151"/>
      <c r="O55" s="1151"/>
      <c r="P55" s="1161" t="s">
        <v>2675</v>
      </c>
      <c r="Q55" s="1391"/>
      <c r="R55" s="1391"/>
      <c r="S55" s="1391"/>
      <c r="T55" s="1391"/>
      <c r="U55" s="1391"/>
      <c r="V55" s="1391"/>
      <c r="W55" s="1391"/>
      <c r="X55" s="1391"/>
      <c r="Y55" s="1391"/>
      <c r="Z55" s="1391"/>
      <c r="AA55" s="1391"/>
      <c r="AB55" s="1391"/>
      <c r="AC55" s="1391"/>
      <c r="AD55" s="1003" t="s">
        <v>2676</v>
      </c>
      <c r="AE55" s="1151"/>
      <c r="AF55" s="1153"/>
      <c r="AG55" s="1151"/>
      <c r="AH55" s="1151"/>
      <c r="AI55" s="1151"/>
      <c r="AJ55" s="1151"/>
      <c r="AK55" s="1213"/>
      <c r="AY55" s="1146"/>
      <c r="AZ55" s="1146"/>
      <c r="BA55" s="1146"/>
      <c r="BB55" s="1146"/>
      <c r="BC55" s="1146"/>
      <c r="BD55" s="1146"/>
      <c r="BE55" s="1146"/>
      <c r="BF55" s="1146"/>
      <c r="BG55" s="1146"/>
      <c r="BH55" s="1146"/>
      <c r="BI55" s="1146"/>
      <c r="BJ55" s="1146"/>
      <c r="BK55" s="1146"/>
      <c r="BL55" s="1146"/>
      <c r="BM55" s="1146"/>
      <c r="BN55" s="1146"/>
      <c r="BO55" s="1146"/>
      <c r="BP55" s="1146"/>
      <c r="BQ55" s="1146"/>
      <c r="BR55" s="1146"/>
      <c r="BS55" s="1146"/>
      <c r="BT55" s="1146"/>
      <c r="BU55" s="1146"/>
      <c r="BV55" s="1146"/>
      <c r="BW55" s="1146"/>
      <c r="BX55" s="1146"/>
      <c r="BY55" s="1146"/>
      <c r="BZ55" s="1146"/>
      <c r="CA55" s="1146"/>
      <c r="CB55" s="1146"/>
      <c r="CC55" s="1146"/>
      <c r="CD55" s="1146"/>
      <c r="CE55" s="1146"/>
      <c r="CF55" s="1146"/>
      <c r="CG55" s="1146"/>
      <c r="CH55" s="1146"/>
      <c r="CI55" s="1146"/>
      <c r="CJ55" s="1146"/>
      <c r="CK55" s="1146"/>
      <c r="CL55" s="1146"/>
      <c r="CM55" s="1146"/>
      <c r="CN55" s="1146"/>
      <c r="CO55" s="1146"/>
      <c r="CP55" s="1146"/>
      <c r="CQ55" s="1146"/>
      <c r="CR55" s="1146"/>
      <c r="CS55" s="1146"/>
      <c r="CT55" s="1146"/>
      <c r="CU55" s="1146"/>
      <c r="CV55" s="1146"/>
      <c r="CW55" s="1146"/>
      <c r="CX55" s="1146"/>
      <c r="CY55" s="1146"/>
      <c r="CZ55" s="1146"/>
      <c r="DA55" s="1146"/>
      <c r="DB55" s="1146"/>
      <c r="DC55" s="1146"/>
      <c r="DD55" s="1146"/>
      <c r="DE55" s="1146"/>
      <c r="DF55" s="1146"/>
      <c r="DG55" s="1146"/>
      <c r="DH55" s="1146"/>
      <c r="DI55" s="1146"/>
      <c r="DJ55" s="1146"/>
      <c r="DK55" s="1146"/>
      <c r="DL55" s="1146"/>
    </row>
    <row r="56" spans="1:116" s="1145" customFormat="1" ht="14.1" customHeight="1">
      <c r="A56" s="1212"/>
      <c r="B56" s="1154"/>
      <c r="C56" s="1151"/>
      <c r="D56" s="1151"/>
      <c r="E56" s="1151"/>
      <c r="F56" s="1151"/>
      <c r="G56" s="1151"/>
      <c r="H56" s="1153"/>
      <c r="I56" s="1151"/>
      <c r="J56" s="1151"/>
      <c r="K56" s="1151"/>
      <c r="L56" s="1153" t="s">
        <v>2357</v>
      </c>
      <c r="M56" s="1151"/>
      <c r="N56" s="1151"/>
      <c r="O56" s="1151"/>
      <c r="P56" s="1151"/>
      <c r="Q56" s="1012" t="s">
        <v>1085</v>
      </c>
      <c r="R56" s="1151" t="s">
        <v>2680</v>
      </c>
      <c r="S56" s="1151"/>
      <c r="T56" s="1012" t="s">
        <v>1085</v>
      </c>
      <c r="U56" s="1151" t="s">
        <v>2681</v>
      </c>
      <c r="V56" s="1151"/>
      <c r="W56" s="1151"/>
      <c r="X56" s="1151"/>
      <c r="Y56" s="1151"/>
      <c r="Z56" s="1151"/>
      <c r="AA56" s="1151"/>
      <c r="AB56" s="1151"/>
      <c r="AC56" s="1151"/>
      <c r="AD56" s="1003"/>
      <c r="AE56" s="1151"/>
      <c r="AF56" s="1153"/>
      <c r="AG56" s="1151"/>
      <c r="AH56" s="1151"/>
      <c r="AI56" s="1151"/>
      <c r="AJ56" s="1151"/>
      <c r="AK56" s="1213"/>
      <c r="AY56" s="1146"/>
      <c r="AZ56" s="1146"/>
      <c r="BA56" s="1146"/>
      <c r="BB56" s="1146"/>
      <c r="BC56" s="1146"/>
      <c r="BD56" s="1146"/>
      <c r="BE56" s="1146"/>
      <c r="BF56" s="1146"/>
      <c r="BG56" s="1146"/>
      <c r="BH56" s="1146"/>
      <c r="BI56" s="1146"/>
      <c r="BJ56" s="1146"/>
      <c r="BK56" s="1146"/>
      <c r="BL56" s="1146"/>
      <c r="BM56" s="1146"/>
      <c r="BN56" s="1146"/>
      <c r="BO56" s="1146"/>
      <c r="BP56" s="1146"/>
      <c r="BQ56" s="1146"/>
      <c r="BR56" s="1146"/>
      <c r="BS56" s="1146"/>
      <c r="BT56" s="1146"/>
      <c r="BU56" s="1146"/>
      <c r="BV56" s="1146"/>
      <c r="BW56" s="1146"/>
      <c r="BX56" s="1146"/>
      <c r="BY56" s="1146"/>
      <c r="BZ56" s="1146"/>
      <c r="CA56" s="1146"/>
      <c r="CB56" s="1146"/>
      <c r="CC56" s="1146"/>
      <c r="CD56" s="1146"/>
      <c r="CE56" s="1146"/>
      <c r="CF56" s="1146"/>
      <c r="CG56" s="1146"/>
      <c r="CH56" s="1146"/>
      <c r="CI56" s="1146"/>
      <c r="CJ56" s="1146"/>
      <c r="CK56" s="1146"/>
      <c r="CL56" s="1146"/>
      <c r="CM56" s="1146"/>
      <c r="CN56" s="1146"/>
      <c r="CO56" s="1146"/>
      <c r="CP56" s="1146"/>
      <c r="CQ56" s="1146"/>
      <c r="CR56" s="1146"/>
      <c r="CS56" s="1146"/>
      <c r="CT56" s="1146"/>
      <c r="CU56" s="1146"/>
      <c r="CV56" s="1146"/>
      <c r="CW56" s="1146"/>
      <c r="CX56" s="1146"/>
      <c r="CY56" s="1146"/>
      <c r="CZ56" s="1146"/>
      <c r="DA56" s="1146"/>
      <c r="DB56" s="1146"/>
      <c r="DC56" s="1146"/>
      <c r="DD56" s="1146"/>
      <c r="DE56" s="1146"/>
      <c r="DF56" s="1146"/>
      <c r="DG56" s="1146"/>
      <c r="DH56" s="1146"/>
      <c r="DI56" s="1146"/>
      <c r="DJ56" s="1146"/>
      <c r="DK56" s="1146"/>
      <c r="DL56" s="1146"/>
    </row>
    <row r="57" spans="1:116" s="1145" customFormat="1" ht="14.1" customHeight="1">
      <c r="A57" s="1212"/>
      <c r="B57" s="1154"/>
      <c r="C57" s="1151"/>
      <c r="D57" s="1151"/>
      <c r="E57" s="1151"/>
      <c r="F57" s="1151"/>
      <c r="G57" s="1151"/>
      <c r="H57" s="1153"/>
      <c r="I57" s="1151"/>
      <c r="J57" s="1151"/>
      <c r="K57" s="1151"/>
      <c r="L57" s="1153" t="s">
        <v>2337</v>
      </c>
      <c r="M57" s="1151"/>
      <c r="N57" s="1151"/>
      <c r="O57" s="1161" t="s">
        <v>2675</v>
      </c>
      <c r="P57" s="1391"/>
      <c r="Q57" s="1391"/>
      <c r="R57" s="1391"/>
      <c r="S57" s="1391"/>
      <c r="T57" s="1391"/>
      <c r="U57" s="1391"/>
      <c r="V57" s="1391"/>
      <c r="W57" s="1391"/>
      <c r="X57" s="1391"/>
      <c r="Y57" s="1391"/>
      <c r="Z57" s="1391"/>
      <c r="AA57" s="1391"/>
      <c r="AB57" s="1391"/>
      <c r="AC57" s="1391"/>
      <c r="AD57" s="1003" t="s">
        <v>2676</v>
      </c>
      <c r="AE57" s="1151"/>
      <c r="AF57" s="1153"/>
      <c r="AG57" s="1151"/>
      <c r="AH57" s="1151"/>
      <c r="AI57" s="1151"/>
      <c r="AJ57" s="1151"/>
      <c r="AK57" s="1213"/>
      <c r="AY57" s="1146"/>
      <c r="AZ57" s="1146"/>
      <c r="BA57" s="1146"/>
      <c r="BB57" s="1146"/>
      <c r="BC57" s="1146"/>
      <c r="BD57" s="1146"/>
      <c r="BE57" s="1146"/>
      <c r="BF57" s="1146"/>
      <c r="BG57" s="1146"/>
      <c r="BH57" s="1146"/>
      <c r="BI57" s="1146"/>
      <c r="BJ57" s="1146"/>
      <c r="BK57" s="1146"/>
      <c r="BL57" s="1146"/>
      <c r="BM57" s="1146"/>
      <c r="BN57" s="1146"/>
      <c r="BO57" s="1146"/>
      <c r="BP57" s="1146"/>
      <c r="BQ57" s="1146"/>
      <c r="BR57" s="1146"/>
      <c r="BS57" s="1146"/>
      <c r="BT57" s="1146"/>
      <c r="BU57" s="1146"/>
      <c r="BV57" s="1146"/>
      <c r="BW57" s="1146"/>
      <c r="BX57" s="1146"/>
      <c r="BY57" s="1146"/>
      <c r="BZ57" s="1146"/>
      <c r="CA57" s="1146"/>
      <c r="CB57" s="1146"/>
      <c r="CC57" s="1146"/>
      <c r="CD57" s="1146"/>
      <c r="CE57" s="1146"/>
      <c r="CF57" s="1146"/>
      <c r="CG57" s="1146"/>
      <c r="CH57" s="1146"/>
      <c r="CI57" s="1146"/>
      <c r="CJ57" s="1146"/>
      <c r="CK57" s="1146"/>
      <c r="CL57" s="1146"/>
      <c r="CM57" s="1146"/>
      <c r="CN57" s="1146"/>
      <c r="CO57" s="1146"/>
      <c r="CP57" s="1146"/>
      <c r="CQ57" s="1146"/>
      <c r="CR57" s="1146"/>
      <c r="CS57" s="1146"/>
      <c r="CT57" s="1146"/>
      <c r="CU57" s="1146"/>
      <c r="CV57" s="1146"/>
      <c r="CW57" s="1146"/>
      <c r="CX57" s="1146"/>
      <c r="CY57" s="1146"/>
      <c r="CZ57" s="1146"/>
      <c r="DA57" s="1146"/>
      <c r="DB57" s="1146"/>
      <c r="DC57" s="1146"/>
      <c r="DD57" s="1146"/>
      <c r="DE57" s="1146"/>
      <c r="DF57" s="1146"/>
      <c r="DG57" s="1146"/>
      <c r="DH57" s="1146"/>
      <c r="DI57" s="1146"/>
      <c r="DJ57" s="1146"/>
      <c r="DK57" s="1146"/>
      <c r="DL57" s="1146"/>
    </row>
    <row r="58" spans="1:116" s="1145" customFormat="1" ht="9.9499999999999993" customHeight="1">
      <c r="A58" s="1215"/>
      <c r="B58" s="1159"/>
      <c r="C58" s="1156"/>
      <c r="D58" s="1157"/>
      <c r="E58" s="1157"/>
      <c r="F58" s="1157"/>
      <c r="G58" s="1157"/>
      <c r="H58" s="1156"/>
      <c r="I58" s="1157"/>
      <c r="J58" s="1157"/>
      <c r="K58" s="1157"/>
      <c r="L58" s="1156"/>
      <c r="M58" s="1157"/>
      <c r="N58" s="1157"/>
      <c r="O58" s="1157"/>
      <c r="P58" s="1157"/>
      <c r="Q58" s="1157"/>
      <c r="R58" s="1157"/>
      <c r="S58" s="1157"/>
      <c r="T58" s="1157"/>
      <c r="U58" s="1157"/>
      <c r="V58" s="1157"/>
      <c r="W58" s="1157"/>
      <c r="X58" s="1157"/>
      <c r="Y58" s="1157"/>
      <c r="Z58" s="1157"/>
      <c r="AA58" s="1157"/>
      <c r="AB58" s="1157"/>
      <c r="AC58" s="1157"/>
      <c r="AD58" s="1010"/>
      <c r="AE58" s="1157"/>
      <c r="AF58" s="1156"/>
      <c r="AG58" s="1157"/>
      <c r="AH58" s="1157"/>
      <c r="AI58" s="1157"/>
      <c r="AJ58" s="1157"/>
      <c r="AK58" s="1214"/>
      <c r="AY58" s="1146"/>
      <c r="AZ58" s="1146"/>
      <c r="BA58" s="1146"/>
      <c r="BB58" s="1146"/>
      <c r="BC58" s="1146"/>
      <c r="BD58" s="1146"/>
      <c r="BE58" s="1146"/>
      <c r="BF58" s="1146"/>
      <c r="BG58" s="1146"/>
      <c r="BH58" s="1146"/>
      <c r="BI58" s="1146"/>
      <c r="BJ58" s="1146"/>
      <c r="BK58" s="1146"/>
      <c r="BL58" s="1146"/>
      <c r="BM58" s="1146"/>
      <c r="BN58" s="1146"/>
      <c r="BO58" s="1146"/>
      <c r="BP58" s="1146"/>
      <c r="BQ58" s="1146"/>
      <c r="BR58" s="1146"/>
      <c r="BS58" s="1146"/>
      <c r="BT58" s="1146"/>
      <c r="BU58" s="1146"/>
      <c r="BV58" s="1146"/>
      <c r="BW58" s="1146"/>
      <c r="BX58" s="1146"/>
      <c r="BY58" s="1146"/>
      <c r="BZ58" s="1146"/>
      <c r="CA58" s="1146"/>
      <c r="CB58" s="1146"/>
      <c r="CC58" s="1146"/>
      <c r="CD58" s="1146"/>
      <c r="CE58" s="1146"/>
      <c r="CF58" s="1146"/>
      <c r="CG58" s="1146"/>
      <c r="CH58" s="1146"/>
      <c r="CI58" s="1146"/>
      <c r="CJ58" s="1146"/>
      <c r="CK58" s="1146"/>
      <c r="CL58" s="1146"/>
      <c r="CM58" s="1146"/>
      <c r="CN58" s="1146"/>
      <c r="CO58" s="1146"/>
      <c r="CP58" s="1146"/>
      <c r="CQ58" s="1146"/>
      <c r="CR58" s="1146"/>
      <c r="CS58" s="1146"/>
      <c r="CT58" s="1146"/>
      <c r="CU58" s="1146"/>
      <c r="CV58" s="1146"/>
      <c r="CW58" s="1146"/>
      <c r="CX58" s="1146"/>
      <c r="CY58" s="1146"/>
      <c r="CZ58" s="1146"/>
      <c r="DA58" s="1146"/>
      <c r="DB58" s="1146"/>
      <c r="DC58" s="1146"/>
      <c r="DD58" s="1146"/>
      <c r="DE58" s="1146"/>
      <c r="DF58" s="1146"/>
      <c r="DG58" s="1146"/>
      <c r="DH58" s="1146"/>
      <c r="DI58" s="1146"/>
      <c r="DJ58" s="1146"/>
      <c r="DK58" s="1146"/>
      <c r="DL58" s="1146"/>
    </row>
    <row r="59" spans="1:116" s="1145" customFormat="1" ht="14.1" customHeight="1">
      <c r="A59" s="1212" t="s">
        <v>2687</v>
      </c>
      <c r="B59" s="1154"/>
      <c r="C59" s="1151" t="s">
        <v>2349</v>
      </c>
      <c r="D59" s="1151"/>
      <c r="E59" s="1151"/>
      <c r="F59" s="1151"/>
      <c r="G59" s="1151"/>
      <c r="H59" s="1013" t="s">
        <v>2677</v>
      </c>
      <c r="I59" s="1151" t="s">
        <v>2680</v>
      </c>
      <c r="J59" s="1151"/>
      <c r="K59" s="1151"/>
      <c r="L59" s="1153" t="s">
        <v>2350</v>
      </c>
      <c r="M59" s="1151"/>
      <c r="N59" s="1151"/>
      <c r="O59" s="1151"/>
      <c r="P59" s="1161" t="s">
        <v>2675</v>
      </c>
      <c r="Q59" s="1392"/>
      <c r="R59" s="1392"/>
      <c r="S59" s="1392"/>
      <c r="T59" s="1392"/>
      <c r="U59" s="1392"/>
      <c r="V59" s="1392"/>
      <c r="W59" s="1392"/>
      <c r="X59" s="1392"/>
      <c r="Y59" s="1392"/>
      <c r="Z59" s="1392"/>
      <c r="AA59" s="1392"/>
      <c r="AB59" s="1392"/>
      <c r="AC59" s="1392"/>
      <c r="AD59" s="1003" t="s">
        <v>2676</v>
      </c>
      <c r="AE59" s="1151"/>
      <c r="AF59" s="1013" t="s">
        <v>2677</v>
      </c>
      <c r="AG59" s="1151" t="s">
        <v>2680</v>
      </c>
      <c r="AH59" s="1151"/>
      <c r="AI59" s="1012" t="s">
        <v>2677</v>
      </c>
      <c r="AJ59" s="1151" t="s">
        <v>2681</v>
      </c>
      <c r="AK59" s="1213"/>
      <c r="AY59" s="1146"/>
      <c r="AZ59" s="1146"/>
      <c r="BA59" s="1146"/>
      <c r="BB59" s="1146"/>
      <c r="BC59" s="1146"/>
      <c r="BD59" s="1146"/>
      <c r="BE59" s="1146"/>
      <c r="BF59" s="1146"/>
      <c r="BG59" s="1146"/>
      <c r="BH59" s="1146"/>
      <c r="BI59" s="1146"/>
      <c r="BJ59" s="1146"/>
      <c r="BK59" s="1146"/>
      <c r="BL59" s="1146"/>
      <c r="BM59" s="1146"/>
      <c r="BN59" s="1146"/>
      <c r="BO59" s="1146"/>
      <c r="BP59" s="1146"/>
      <c r="BQ59" s="1146"/>
      <c r="BR59" s="1146"/>
      <c r="BS59" s="1146"/>
      <c r="BT59" s="1146"/>
      <c r="BU59" s="1146"/>
      <c r="BV59" s="1146"/>
      <c r="BW59" s="1146"/>
      <c r="BX59" s="1146"/>
      <c r="BY59" s="1146"/>
      <c r="BZ59" s="1146"/>
      <c r="CA59" s="1146"/>
      <c r="CB59" s="1146"/>
      <c r="CC59" s="1146"/>
      <c r="CD59" s="1146"/>
      <c r="CE59" s="1146"/>
      <c r="CF59" s="1146"/>
      <c r="CG59" s="1146"/>
      <c r="CH59" s="1146"/>
      <c r="CI59" s="1146"/>
      <c r="CJ59" s="1146"/>
      <c r="CK59" s="1146"/>
      <c r="CL59" s="1146"/>
      <c r="CM59" s="1146"/>
      <c r="CN59" s="1146"/>
      <c r="CO59" s="1146"/>
      <c r="CP59" s="1146"/>
      <c r="CQ59" s="1146"/>
      <c r="CR59" s="1146"/>
      <c r="CS59" s="1146"/>
      <c r="CT59" s="1146"/>
      <c r="CU59" s="1146"/>
      <c r="CV59" s="1146"/>
      <c r="CW59" s="1146"/>
      <c r="CX59" s="1146"/>
      <c r="CY59" s="1146"/>
      <c r="CZ59" s="1146"/>
      <c r="DA59" s="1146"/>
      <c r="DB59" s="1146"/>
      <c r="DC59" s="1146"/>
      <c r="DD59" s="1146"/>
      <c r="DE59" s="1146"/>
      <c r="DF59" s="1146"/>
      <c r="DG59" s="1146"/>
      <c r="DH59" s="1146"/>
      <c r="DI59" s="1146"/>
      <c r="DJ59" s="1146"/>
      <c r="DK59" s="1146"/>
      <c r="DL59" s="1146"/>
    </row>
    <row r="60" spans="1:116" s="1145" customFormat="1" ht="14.1" customHeight="1">
      <c r="A60" s="1212" t="s">
        <v>2688</v>
      </c>
      <c r="B60" s="1154"/>
      <c r="C60" s="1151" t="s">
        <v>2359</v>
      </c>
      <c r="D60" s="1151"/>
      <c r="E60" s="1151"/>
      <c r="F60" s="1151"/>
      <c r="G60" s="1151"/>
      <c r="H60" s="1013" t="s">
        <v>2677</v>
      </c>
      <c r="I60" s="1151" t="s">
        <v>2681</v>
      </c>
      <c r="J60" s="1151"/>
      <c r="K60" s="1151"/>
      <c r="L60" s="1153" t="s">
        <v>2352</v>
      </c>
      <c r="M60" s="1151"/>
      <c r="N60" s="1151"/>
      <c r="O60" s="1151"/>
      <c r="P60" s="1161" t="s">
        <v>2675</v>
      </c>
      <c r="Q60" s="1391"/>
      <c r="R60" s="1391"/>
      <c r="S60" s="1391"/>
      <c r="T60" s="1391"/>
      <c r="U60" s="1391"/>
      <c r="V60" s="1391"/>
      <c r="W60" s="1391"/>
      <c r="X60" s="1391"/>
      <c r="Y60" s="1391"/>
      <c r="Z60" s="1391"/>
      <c r="AA60" s="1391"/>
      <c r="AB60" s="1391"/>
      <c r="AC60" s="1391"/>
      <c r="AD60" s="1003" t="s">
        <v>2676</v>
      </c>
      <c r="AE60" s="1151"/>
      <c r="AF60" s="1393" t="s">
        <v>2675</v>
      </c>
      <c r="AG60" s="1394"/>
      <c r="AH60" s="1394"/>
      <c r="AI60" s="1394"/>
      <c r="AJ60" s="1394"/>
      <c r="AK60" s="1390" t="s">
        <v>2676</v>
      </c>
      <c r="AY60" s="1146"/>
      <c r="AZ60" s="1146"/>
      <c r="BA60" s="1146"/>
      <c r="BB60" s="1146"/>
      <c r="BC60" s="1146"/>
      <c r="BD60" s="1146"/>
      <c r="BE60" s="1146"/>
      <c r="BF60" s="1146"/>
      <c r="BG60" s="1146"/>
      <c r="BH60" s="1146"/>
      <c r="BI60" s="1146"/>
      <c r="BJ60" s="1146"/>
      <c r="BK60" s="1146"/>
      <c r="BL60" s="1146"/>
      <c r="BM60" s="1146"/>
      <c r="BN60" s="1146"/>
      <c r="BO60" s="1146"/>
      <c r="BP60" s="1146"/>
      <c r="BQ60" s="1146"/>
      <c r="BR60" s="1146"/>
      <c r="BS60" s="1146"/>
      <c r="BT60" s="1146"/>
      <c r="BU60" s="1146"/>
      <c r="BV60" s="1146"/>
      <c r="BW60" s="1146"/>
      <c r="BX60" s="1146"/>
      <c r="BY60" s="1146"/>
      <c r="BZ60" s="1146"/>
      <c r="CA60" s="1146"/>
      <c r="CB60" s="1146"/>
      <c r="CC60" s="1146"/>
      <c r="CD60" s="1146"/>
      <c r="CE60" s="1146"/>
      <c r="CF60" s="1146"/>
      <c r="CG60" s="1146"/>
      <c r="CH60" s="1146"/>
      <c r="CI60" s="1146"/>
      <c r="CJ60" s="1146"/>
      <c r="CK60" s="1146"/>
      <c r="CL60" s="1146"/>
      <c r="CM60" s="1146"/>
      <c r="CN60" s="1146"/>
      <c r="CO60" s="1146"/>
      <c r="CP60" s="1146"/>
      <c r="CQ60" s="1146"/>
      <c r="CR60" s="1146"/>
      <c r="CS60" s="1146"/>
      <c r="CT60" s="1146"/>
      <c r="CU60" s="1146"/>
      <c r="CV60" s="1146"/>
      <c r="CW60" s="1146"/>
      <c r="CX60" s="1146"/>
      <c r="CY60" s="1146"/>
      <c r="CZ60" s="1146"/>
      <c r="DA60" s="1146"/>
      <c r="DB60" s="1146"/>
      <c r="DC60" s="1146"/>
      <c r="DD60" s="1146"/>
      <c r="DE60" s="1146"/>
      <c r="DF60" s="1146"/>
      <c r="DG60" s="1146"/>
      <c r="DH60" s="1146"/>
      <c r="DI60" s="1146"/>
      <c r="DJ60" s="1146"/>
      <c r="DK60" s="1146"/>
      <c r="DL60" s="1146"/>
    </row>
    <row r="61" spans="1:116" s="1145" customFormat="1" ht="14.1" customHeight="1">
      <c r="A61" s="1212" t="s">
        <v>2689</v>
      </c>
      <c r="B61" s="1154"/>
      <c r="C61" s="1151" t="s">
        <v>2360</v>
      </c>
      <c r="D61" s="1151"/>
      <c r="E61" s="1151"/>
      <c r="F61" s="1151"/>
      <c r="G61" s="1151"/>
      <c r="H61" s="1013" t="s">
        <v>2677</v>
      </c>
      <c r="I61" s="1151" t="s">
        <v>2361</v>
      </c>
      <c r="J61" s="1151"/>
      <c r="K61" s="1151"/>
      <c r="L61" s="1153" t="s">
        <v>2354</v>
      </c>
      <c r="M61" s="1151"/>
      <c r="N61" s="1151"/>
      <c r="O61" s="1151"/>
      <c r="P61" s="1161" t="s">
        <v>2675</v>
      </c>
      <c r="Q61" s="1207"/>
      <c r="R61" s="1207"/>
      <c r="S61" s="1207"/>
      <c r="T61" s="1207"/>
      <c r="U61" s="1207"/>
      <c r="V61" s="1207"/>
      <c r="W61" s="1207"/>
      <c r="X61" s="1207"/>
      <c r="Y61" s="1207"/>
      <c r="Z61" s="1207"/>
      <c r="AA61" s="1207"/>
      <c r="AB61" s="1207"/>
      <c r="AC61" s="1207"/>
      <c r="AD61" s="1003" t="s">
        <v>2676</v>
      </c>
      <c r="AE61" s="1151"/>
      <c r="AF61" s="1393"/>
      <c r="AG61" s="1394"/>
      <c r="AH61" s="1394"/>
      <c r="AI61" s="1394"/>
      <c r="AJ61" s="1394"/>
      <c r="AK61" s="1390"/>
      <c r="AY61" s="1146"/>
      <c r="AZ61" s="1146"/>
      <c r="BA61" s="1146"/>
      <c r="BB61" s="1146"/>
      <c r="BC61" s="1146"/>
      <c r="BD61" s="1146"/>
      <c r="BE61" s="1146"/>
      <c r="BF61" s="1146"/>
      <c r="BG61" s="1146"/>
      <c r="BH61" s="1146"/>
      <c r="BI61" s="1146"/>
      <c r="BJ61" s="1146"/>
      <c r="BK61" s="1146"/>
      <c r="BL61" s="1146"/>
      <c r="BM61" s="1146"/>
      <c r="BN61" s="1146"/>
      <c r="BO61" s="1146"/>
      <c r="BP61" s="1146"/>
      <c r="BQ61" s="1146"/>
      <c r="BR61" s="1146"/>
      <c r="BS61" s="1146"/>
      <c r="BT61" s="1146"/>
      <c r="BU61" s="1146"/>
      <c r="BV61" s="1146"/>
      <c r="BW61" s="1146"/>
      <c r="BX61" s="1146"/>
      <c r="BY61" s="1146"/>
      <c r="BZ61" s="1146"/>
      <c r="CA61" s="1146"/>
      <c r="CB61" s="1146"/>
      <c r="CC61" s="1146"/>
      <c r="CD61" s="1146"/>
      <c r="CE61" s="1146"/>
      <c r="CF61" s="1146"/>
      <c r="CG61" s="1146"/>
      <c r="CH61" s="1146"/>
      <c r="CI61" s="1146"/>
      <c r="CJ61" s="1146"/>
      <c r="CK61" s="1146"/>
      <c r="CL61" s="1146"/>
      <c r="CM61" s="1146"/>
      <c r="CN61" s="1146"/>
      <c r="CO61" s="1146"/>
      <c r="CP61" s="1146"/>
      <c r="CQ61" s="1146"/>
      <c r="CR61" s="1146"/>
      <c r="CS61" s="1146"/>
      <c r="CT61" s="1146"/>
      <c r="CU61" s="1146"/>
      <c r="CV61" s="1146"/>
      <c r="CW61" s="1146"/>
      <c r="CX61" s="1146"/>
      <c r="CY61" s="1146"/>
      <c r="CZ61" s="1146"/>
      <c r="DA61" s="1146"/>
      <c r="DB61" s="1146"/>
      <c r="DC61" s="1146"/>
      <c r="DD61" s="1146"/>
      <c r="DE61" s="1146"/>
      <c r="DF61" s="1146"/>
      <c r="DG61" s="1146"/>
      <c r="DH61" s="1146"/>
      <c r="DI61" s="1146"/>
      <c r="DJ61" s="1146"/>
      <c r="DK61" s="1146"/>
      <c r="DL61" s="1146"/>
    </row>
    <row r="62" spans="1:116" s="1145" customFormat="1" ht="14.1" customHeight="1">
      <c r="A62" s="1212" t="s">
        <v>2690</v>
      </c>
      <c r="B62" s="1154"/>
      <c r="C62" s="1151" t="s">
        <v>2363</v>
      </c>
      <c r="D62" s="1151"/>
      <c r="E62" s="1151"/>
      <c r="F62" s="1151"/>
      <c r="G62" s="1151"/>
      <c r="H62" s="1153"/>
      <c r="I62" s="1151"/>
      <c r="J62" s="1151"/>
      <c r="K62" s="1151"/>
      <c r="L62" s="1153" t="s">
        <v>2356</v>
      </c>
      <c r="M62" s="1151"/>
      <c r="N62" s="1151"/>
      <c r="O62" s="1151"/>
      <c r="P62" s="1161" t="s">
        <v>2675</v>
      </c>
      <c r="Q62" s="1391"/>
      <c r="R62" s="1391"/>
      <c r="S62" s="1391"/>
      <c r="T62" s="1391"/>
      <c r="U62" s="1391"/>
      <c r="V62" s="1391"/>
      <c r="W62" s="1391"/>
      <c r="X62" s="1391"/>
      <c r="Y62" s="1391"/>
      <c r="Z62" s="1391"/>
      <c r="AA62" s="1391"/>
      <c r="AB62" s="1391"/>
      <c r="AC62" s="1391"/>
      <c r="AD62" s="1003" t="s">
        <v>2676</v>
      </c>
      <c r="AE62" s="1151"/>
      <c r="AF62" s="1153"/>
      <c r="AG62" s="1151"/>
      <c r="AH62" s="1151"/>
      <c r="AI62" s="1151"/>
      <c r="AJ62" s="1151"/>
      <c r="AK62" s="1213"/>
      <c r="AY62" s="1146"/>
      <c r="AZ62" s="1146"/>
      <c r="BA62" s="1146"/>
      <c r="BB62" s="1146"/>
      <c r="BC62" s="1146"/>
      <c r="BD62" s="1146"/>
      <c r="BE62" s="1146"/>
      <c r="BF62" s="1146"/>
      <c r="BG62" s="1146"/>
      <c r="BH62" s="1146"/>
      <c r="BI62" s="1146"/>
      <c r="BJ62" s="1146"/>
      <c r="BK62" s="1146"/>
      <c r="BL62" s="1146"/>
      <c r="BM62" s="1146"/>
      <c r="BN62" s="1146"/>
      <c r="BO62" s="1146"/>
      <c r="BP62" s="1146"/>
      <c r="BQ62" s="1146"/>
      <c r="BR62" s="1146"/>
      <c r="BS62" s="1146"/>
      <c r="BT62" s="1146"/>
      <c r="BU62" s="1146"/>
      <c r="BV62" s="1146"/>
      <c r="BW62" s="1146"/>
      <c r="BX62" s="1146"/>
      <c r="BY62" s="1146"/>
      <c r="BZ62" s="1146"/>
      <c r="CA62" s="1146"/>
      <c r="CB62" s="1146"/>
      <c r="CC62" s="1146"/>
      <c r="CD62" s="1146"/>
      <c r="CE62" s="1146"/>
      <c r="CF62" s="1146"/>
      <c r="CG62" s="1146"/>
      <c r="CH62" s="1146"/>
      <c r="CI62" s="1146"/>
      <c r="CJ62" s="1146"/>
      <c r="CK62" s="1146"/>
      <c r="CL62" s="1146"/>
      <c r="CM62" s="1146"/>
      <c r="CN62" s="1146"/>
      <c r="CO62" s="1146"/>
      <c r="CP62" s="1146"/>
      <c r="CQ62" s="1146"/>
      <c r="CR62" s="1146"/>
      <c r="CS62" s="1146"/>
      <c r="CT62" s="1146"/>
      <c r="CU62" s="1146"/>
      <c r="CV62" s="1146"/>
      <c r="CW62" s="1146"/>
      <c r="CX62" s="1146"/>
      <c r="CY62" s="1146"/>
      <c r="CZ62" s="1146"/>
      <c r="DA62" s="1146"/>
      <c r="DB62" s="1146"/>
      <c r="DC62" s="1146"/>
      <c r="DD62" s="1146"/>
      <c r="DE62" s="1146"/>
      <c r="DF62" s="1146"/>
      <c r="DG62" s="1146"/>
      <c r="DH62" s="1146"/>
      <c r="DI62" s="1146"/>
      <c r="DJ62" s="1146"/>
      <c r="DK62" s="1146"/>
      <c r="DL62" s="1146"/>
    </row>
    <row r="63" spans="1:116" s="1145" customFormat="1" ht="14.1" customHeight="1">
      <c r="A63" s="1212" t="s">
        <v>2362</v>
      </c>
      <c r="B63" s="1154"/>
      <c r="C63" s="1151"/>
      <c r="D63" s="1151"/>
      <c r="E63" s="1151"/>
      <c r="F63" s="1151"/>
      <c r="G63" s="1151"/>
      <c r="H63" s="1153"/>
      <c r="I63" s="1151"/>
      <c r="J63" s="1151"/>
      <c r="K63" s="1151"/>
      <c r="L63" s="1153" t="s">
        <v>2337</v>
      </c>
      <c r="M63" s="1151"/>
      <c r="N63" s="1151"/>
      <c r="O63" s="1161" t="s">
        <v>2675</v>
      </c>
      <c r="P63" s="1391"/>
      <c r="Q63" s="1391"/>
      <c r="R63" s="1391"/>
      <c r="S63" s="1391"/>
      <c r="T63" s="1391"/>
      <c r="U63" s="1391"/>
      <c r="V63" s="1391"/>
      <c r="W63" s="1391"/>
      <c r="X63" s="1391"/>
      <c r="Y63" s="1391"/>
      <c r="Z63" s="1391"/>
      <c r="AA63" s="1391"/>
      <c r="AB63" s="1391"/>
      <c r="AC63" s="1391"/>
      <c r="AD63" s="1003" t="s">
        <v>2676</v>
      </c>
      <c r="AE63" s="1151"/>
      <c r="AF63" s="1153"/>
      <c r="AG63" s="1151"/>
      <c r="AH63" s="1151"/>
      <c r="AI63" s="1151"/>
      <c r="AJ63" s="1151"/>
      <c r="AK63" s="1213"/>
      <c r="AY63" s="1146"/>
      <c r="AZ63" s="1146"/>
      <c r="BA63" s="1146"/>
      <c r="BB63" s="1146"/>
      <c r="BC63" s="1146"/>
      <c r="BD63" s="1146"/>
      <c r="BE63" s="1146"/>
      <c r="BF63" s="1146"/>
      <c r="BG63" s="1146"/>
      <c r="BH63" s="1146"/>
      <c r="BI63" s="1146"/>
      <c r="BJ63" s="1146"/>
      <c r="BK63" s="1146"/>
      <c r="BL63" s="1146"/>
      <c r="BM63" s="1146"/>
      <c r="BN63" s="1146"/>
      <c r="BO63" s="1146"/>
      <c r="BP63" s="1146"/>
      <c r="BQ63" s="1146"/>
      <c r="BR63" s="1146"/>
      <c r="BS63" s="1146"/>
      <c r="BT63" s="1146"/>
      <c r="BU63" s="1146"/>
      <c r="BV63" s="1146"/>
      <c r="BW63" s="1146"/>
      <c r="BX63" s="1146"/>
      <c r="BY63" s="1146"/>
      <c r="BZ63" s="1146"/>
      <c r="CA63" s="1146"/>
      <c r="CB63" s="1146"/>
      <c r="CC63" s="1146"/>
      <c r="CD63" s="1146"/>
      <c r="CE63" s="1146"/>
      <c r="CF63" s="1146"/>
      <c r="CG63" s="1146"/>
      <c r="CH63" s="1146"/>
      <c r="CI63" s="1146"/>
      <c r="CJ63" s="1146"/>
      <c r="CK63" s="1146"/>
      <c r="CL63" s="1146"/>
      <c r="CM63" s="1146"/>
      <c r="CN63" s="1146"/>
      <c r="CO63" s="1146"/>
      <c r="CP63" s="1146"/>
      <c r="CQ63" s="1146"/>
      <c r="CR63" s="1146"/>
      <c r="CS63" s="1146"/>
      <c r="CT63" s="1146"/>
      <c r="CU63" s="1146"/>
      <c r="CV63" s="1146"/>
      <c r="CW63" s="1146"/>
      <c r="CX63" s="1146"/>
      <c r="CY63" s="1146"/>
      <c r="CZ63" s="1146"/>
      <c r="DA63" s="1146"/>
      <c r="DB63" s="1146"/>
      <c r="DC63" s="1146"/>
      <c r="DD63" s="1146"/>
      <c r="DE63" s="1146"/>
      <c r="DF63" s="1146"/>
      <c r="DG63" s="1146"/>
      <c r="DH63" s="1146"/>
      <c r="DI63" s="1146"/>
      <c r="DJ63" s="1146"/>
      <c r="DK63" s="1146"/>
      <c r="DL63" s="1146"/>
    </row>
    <row r="64" spans="1:116" s="1145" customFormat="1" ht="9.9499999999999993" customHeight="1" thickBot="1">
      <c r="A64" s="1216"/>
      <c r="B64" s="1163"/>
      <c r="C64" s="1164"/>
      <c r="D64" s="1164"/>
      <c r="E64" s="1164"/>
      <c r="F64" s="1164"/>
      <c r="G64" s="1164"/>
      <c r="H64" s="1162"/>
      <c r="I64" s="1164"/>
      <c r="J64" s="1164"/>
      <c r="K64" s="1164"/>
      <c r="L64" s="1162"/>
      <c r="M64" s="1164"/>
      <c r="N64" s="1164"/>
      <c r="O64" s="1164"/>
      <c r="P64" s="1164"/>
      <c r="Q64" s="1164"/>
      <c r="R64" s="1164"/>
      <c r="S64" s="1164"/>
      <c r="T64" s="1164"/>
      <c r="U64" s="1164"/>
      <c r="V64" s="1164"/>
      <c r="W64" s="1164"/>
      <c r="X64" s="1164"/>
      <c r="Y64" s="1164"/>
      <c r="Z64" s="1164"/>
      <c r="AA64" s="1164"/>
      <c r="AB64" s="1164"/>
      <c r="AC64" s="1164"/>
      <c r="AD64" s="1027"/>
      <c r="AE64" s="1164"/>
      <c r="AF64" s="1162"/>
      <c r="AG64" s="1164"/>
      <c r="AH64" s="1164"/>
      <c r="AI64" s="1164"/>
      <c r="AJ64" s="1164"/>
      <c r="AK64" s="1217"/>
      <c r="AY64" s="1146"/>
      <c r="AZ64" s="1146"/>
      <c r="BA64" s="1146"/>
      <c r="BB64" s="1146"/>
      <c r="BC64" s="1146"/>
      <c r="BD64" s="1146"/>
      <c r="BE64" s="1146"/>
      <c r="BF64" s="1146"/>
      <c r="BG64" s="1146"/>
      <c r="BH64" s="1146"/>
      <c r="BI64" s="1146"/>
      <c r="BJ64" s="1146"/>
      <c r="BK64" s="1146"/>
      <c r="BL64" s="1146"/>
      <c r="BM64" s="1146"/>
      <c r="BN64" s="1146"/>
      <c r="BO64" s="1146"/>
      <c r="BP64" s="1146"/>
      <c r="BQ64" s="1146"/>
      <c r="BR64" s="1146"/>
      <c r="BS64" s="1146"/>
      <c r="BT64" s="1146"/>
      <c r="BU64" s="1146"/>
      <c r="BV64" s="1146"/>
      <c r="BW64" s="1146"/>
      <c r="BX64" s="1146"/>
      <c r="BY64" s="1146"/>
      <c r="BZ64" s="1146"/>
      <c r="CA64" s="1146"/>
      <c r="CB64" s="1146"/>
      <c r="CC64" s="1146"/>
      <c r="CD64" s="1146"/>
      <c r="CE64" s="1146"/>
      <c r="CF64" s="1146"/>
      <c r="CG64" s="1146"/>
      <c r="CH64" s="1146"/>
      <c r="CI64" s="1146"/>
      <c r="CJ64" s="1146"/>
      <c r="CK64" s="1146"/>
      <c r="CL64" s="1146"/>
      <c r="CM64" s="1146"/>
      <c r="CN64" s="1146"/>
      <c r="CO64" s="1146"/>
      <c r="CP64" s="1146"/>
      <c r="CQ64" s="1146"/>
      <c r="CR64" s="1146"/>
      <c r="CS64" s="1146"/>
      <c r="CT64" s="1146"/>
      <c r="CU64" s="1146"/>
      <c r="CV64" s="1146"/>
      <c r="CW64" s="1146"/>
      <c r="CX64" s="1146"/>
      <c r="CY64" s="1146"/>
      <c r="CZ64" s="1146"/>
      <c r="DA64" s="1146"/>
      <c r="DB64" s="1146"/>
      <c r="DC64" s="1146"/>
      <c r="DD64" s="1146"/>
      <c r="DE64" s="1146"/>
      <c r="DF64" s="1146"/>
      <c r="DG64" s="1146"/>
      <c r="DH64" s="1146"/>
      <c r="DI64" s="1146"/>
      <c r="DJ64" s="1146"/>
      <c r="DK64" s="1146"/>
      <c r="DL64" s="1146"/>
    </row>
    <row r="65" spans="1:116" s="1145" customFormat="1" ht="14.1" customHeight="1">
      <c r="A65" s="1151"/>
      <c r="B65" s="1151"/>
      <c r="C65" s="1151"/>
      <c r="D65" s="1151"/>
      <c r="E65" s="1151"/>
      <c r="F65" s="1151"/>
      <c r="G65" s="1151"/>
      <c r="H65" s="1151"/>
      <c r="I65" s="1151"/>
      <c r="J65" s="1151"/>
      <c r="K65" s="1151"/>
      <c r="L65" s="1151"/>
      <c r="M65" s="1151"/>
      <c r="N65" s="1151"/>
      <c r="O65" s="1151"/>
      <c r="P65" s="1151"/>
      <c r="Q65" s="1151"/>
      <c r="R65" s="1151"/>
      <c r="S65" s="1151"/>
      <c r="T65" s="1151"/>
      <c r="U65" s="1151"/>
      <c r="V65" s="1151"/>
      <c r="W65" s="1151"/>
      <c r="X65" s="1151"/>
      <c r="Y65" s="1151"/>
      <c r="Z65" s="1151"/>
      <c r="AA65" s="1151"/>
      <c r="AB65" s="1151"/>
      <c r="AC65" s="1151"/>
      <c r="AD65" s="1003"/>
      <c r="AE65" s="1151"/>
      <c r="AF65" s="1151"/>
      <c r="AG65" s="1151"/>
      <c r="AH65" s="1151"/>
      <c r="AI65" s="1151"/>
      <c r="AJ65" s="1151"/>
      <c r="AK65" s="1208"/>
      <c r="AY65" s="1146"/>
      <c r="AZ65" s="1146"/>
      <c r="BA65" s="1146"/>
      <c r="BB65" s="1146"/>
      <c r="BC65" s="1146"/>
      <c r="BD65" s="1146"/>
      <c r="BE65" s="1146"/>
      <c r="BF65" s="1146"/>
      <c r="BG65" s="1146"/>
      <c r="BH65" s="1146"/>
      <c r="BI65" s="1146"/>
      <c r="BJ65" s="1146"/>
      <c r="BK65" s="1146"/>
      <c r="BL65" s="1146"/>
      <c r="BM65" s="1146"/>
      <c r="BN65" s="1146"/>
      <c r="BO65" s="1146"/>
      <c r="BP65" s="1146"/>
      <c r="BQ65" s="1146"/>
      <c r="BR65" s="1146"/>
      <c r="BS65" s="1146"/>
      <c r="BT65" s="1146"/>
      <c r="BU65" s="1146"/>
      <c r="BV65" s="1146"/>
      <c r="BW65" s="1146"/>
      <c r="BX65" s="1146"/>
      <c r="BY65" s="1146"/>
      <c r="BZ65" s="1146"/>
      <c r="CA65" s="1146"/>
      <c r="CB65" s="1146"/>
      <c r="CC65" s="1146"/>
      <c r="CD65" s="1146"/>
      <c r="CE65" s="1146"/>
      <c r="CF65" s="1146"/>
      <c r="CG65" s="1146"/>
      <c r="CH65" s="1146"/>
      <c r="CI65" s="1146"/>
      <c r="CJ65" s="1146"/>
      <c r="CK65" s="1146"/>
      <c r="CL65" s="1146"/>
      <c r="CM65" s="1146"/>
      <c r="CN65" s="1146"/>
      <c r="CO65" s="1146"/>
      <c r="CP65" s="1146"/>
      <c r="CQ65" s="1146"/>
      <c r="CR65" s="1146"/>
      <c r="CS65" s="1146"/>
      <c r="CT65" s="1146"/>
      <c r="CU65" s="1146"/>
      <c r="CV65" s="1146"/>
      <c r="CW65" s="1146"/>
      <c r="CX65" s="1146"/>
      <c r="CY65" s="1146"/>
      <c r="CZ65" s="1146"/>
      <c r="DA65" s="1146"/>
      <c r="DB65" s="1146"/>
      <c r="DC65" s="1146"/>
      <c r="DD65" s="1146"/>
      <c r="DE65" s="1146"/>
      <c r="DF65" s="1146"/>
      <c r="DG65" s="1146"/>
      <c r="DH65" s="1146"/>
      <c r="DI65" s="1146"/>
      <c r="DJ65" s="1146"/>
      <c r="DK65" s="1146"/>
      <c r="DL65" s="1146"/>
    </row>
    <row r="66" spans="1:116" s="1166" customFormat="1" ht="12.95" customHeight="1" thickBot="1">
      <c r="A66" s="1165" t="s">
        <v>2364</v>
      </c>
      <c r="B66" s="1165"/>
      <c r="AD66" s="1167"/>
      <c r="AF66" s="1165"/>
      <c r="AG66" s="1165"/>
      <c r="AH66" s="1165"/>
      <c r="AI66" s="1165"/>
      <c r="AJ66" s="1165"/>
      <c r="AK66" s="1165"/>
    </row>
    <row r="67" spans="1:116" s="1145" customFormat="1" ht="12.95" customHeight="1">
      <c r="A67" s="1395"/>
      <c r="B67" s="1396"/>
      <c r="C67" s="1396"/>
      <c r="D67" s="1396"/>
      <c r="E67" s="1396"/>
      <c r="F67" s="1396"/>
      <c r="G67" s="1396"/>
      <c r="H67" s="1396"/>
      <c r="I67" s="1396"/>
      <c r="J67" s="1396"/>
      <c r="K67" s="1396"/>
      <c r="L67" s="1396"/>
      <c r="M67" s="1396"/>
      <c r="N67" s="1396"/>
      <c r="O67" s="1396"/>
      <c r="P67" s="1396"/>
      <c r="Q67" s="1396"/>
      <c r="R67" s="1396"/>
      <c r="S67" s="1396"/>
      <c r="T67" s="1396"/>
      <c r="U67" s="1396"/>
      <c r="V67" s="1396"/>
      <c r="W67" s="1396"/>
      <c r="X67" s="1396"/>
      <c r="Y67" s="1396"/>
      <c r="Z67" s="1396"/>
      <c r="AA67" s="1396"/>
      <c r="AB67" s="1396"/>
      <c r="AC67" s="1396"/>
      <c r="AD67" s="1396"/>
      <c r="AE67" s="1396"/>
      <c r="AF67" s="1396"/>
      <c r="AG67" s="1396"/>
      <c r="AH67" s="1396"/>
      <c r="AI67" s="1396"/>
      <c r="AJ67" s="1396"/>
      <c r="AK67" s="1397"/>
      <c r="AY67" s="1146"/>
      <c r="AZ67" s="1146"/>
      <c r="BA67" s="1146"/>
      <c r="BB67" s="1146"/>
      <c r="BC67" s="1146"/>
      <c r="BD67" s="1146"/>
      <c r="BE67" s="1146"/>
      <c r="BF67" s="1146"/>
      <c r="BG67" s="1146"/>
      <c r="BH67" s="1146"/>
      <c r="BI67" s="1146"/>
      <c r="BJ67" s="1146"/>
      <c r="BK67" s="1146"/>
      <c r="BL67" s="1146"/>
      <c r="BM67" s="1146"/>
      <c r="BN67" s="1146"/>
      <c r="BO67" s="1146"/>
      <c r="BP67" s="1146"/>
      <c r="BQ67" s="1146"/>
      <c r="BR67" s="1146"/>
      <c r="BS67" s="1146"/>
      <c r="BT67" s="1146"/>
      <c r="BU67" s="1146"/>
      <c r="BV67" s="1146"/>
      <c r="BW67" s="1146"/>
      <c r="BX67" s="1146"/>
      <c r="BY67" s="1146"/>
      <c r="BZ67" s="1146"/>
      <c r="CA67" s="1146"/>
      <c r="CB67" s="1146"/>
      <c r="CC67" s="1146"/>
      <c r="CD67" s="1146"/>
      <c r="CE67" s="1146"/>
      <c r="CF67" s="1146"/>
      <c r="CG67" s="1146"/>
      <c r="CH67" s="1146"/>
      <c r="CI67" s="1146"/>
      <c r="CJ67" s="1146"/>
      <c r="CK67" s="1146"/>
      <c r="CL67" s="1146"/>
      <c r="CM67" s="1146"/>
      <c r="CN67" s="1146"/>
      <c r="CO67" s="1146"/>
      <c r="CP67" s="1146"/>
      <c r="CQ67" s="1146"/>
      <c r="CR67" s="1146"/>
      <c r="CS67" s="1146"/>
      <c r="CT67" s="1146"/>
      <c r="CU67" s="1146"/>
      <c r="CV67" s="1146"/>
      <c r="CW67" s="1146"/>
      <c r="CX67" s="1146"/>
      <c r="CY67" s="1146"/>
      <c r="CZ67" s="1146"/>
      <c r="DA67" s="1146"/>
      <c r="DB67" s="1146"/>
      <c r="DC67" s="1146"/>
      <c r="DD67" s="1146"/>
      <c r="DE67" s="1146"/>
      <c r="DF67" s="1146"/>
      <c r="DG67" s="1146"/>
      <c r="DH67" s="1146"/>
      <c r="DI67" s="1146"/>
      <c r="DJ67" s="1146"/>
      <c r="DK67" s="1146"/>
      <c r="DL67" s="1146"/>
    </row>
    <row r="68" spans="1:116" s="1145" customFormat="1" ht="12.95" customHeight="1">
      <c r="A68" s="1398"/>
      <c r="B68" s="1399"/>
      <c r="C68" s="1399"/>
      <c r="D68" s="1399"/>
      <c r="E68" s="1399"/>
      <c r="F68" s="1399"/>
      <c r="G68" s="1399"/>
      <c r="H68" s="1399"/>
      <c r="I68" s="1399"/>
      <c r="J68" s="1399"/>
      <c r="K68" s="1399"/>
      <c r="L68" s="1399"/>
      <c r="M68" s="1399"/>
      <c r="N68" s="1399"/>
      <c r="O68" s="1399"/>
      <c r="P68" s="1399"/>
      <c r="Q68" s="1399"/>
      <c r="R68" s="1399"/>
      <c r="S68" s="1399"/>
      <c r="T68" s="1399"/>
      <c r="U68" s="1399"/>
      <c r="V68" s="1399"/>
      <c r="W68" s="1399"/>
      <c r="X68" s="1399"/>
      <c r="Y68" s="1399"/>
      <c r="Z68" s="1399"/>
      <c r="AA68" s="1399"/>
      <c r="AB68" s="1399"/>
      <c r="AC68" s="1399"/>
      <c r="AD68" s="1399"/>
      <c r="AE68" s="1399"/>
      <c r="AF68" s="1399"/>
      <c r="AG68" s="1399"/>
      <c r="AH68" s="1399"/>
      <c r="AI68" s="1399"/>
      <c r="AJ68" s="1399"/>
      <c r="AK68" s="1400"/>
      <c r="AY68" s="1146"/>
      <c r="AZ68" s="1146"/>
      <c r="BA68" s="1146"/>
      <c r="BB68" s="1146"/>
      <c r="BC68" s="1146"/>
      <c r="BD68" s="1146"/>
      <c r="BE68" s="1146"/>
      <c r="BF68" s="1146"/>
      <c r="BG68" s="1146"/>
      <c r="BH68" s="1146"/>
      <c r="BI68" s="1146"/>
      <c r="BJ68" s="1146"/>
      <c r="BK68" s="1146"/>
      <c r="BL68" s="1146"/>
      <c r="BM68" s="1146"/>
      <c r="BN68" s="1146"/>
      <c r="BO68" s="1146"/>
      <c r="BP68" s="1146"/>
      <c r="BQ68" s="1146"/>
      <c r="BR68" s="1146"/>
      <c r="BS68" s="1146"/>
      <c r="BT68" s="1146"/>
      <c r="BU68" s="1146"/>
      <c r="BV68" s="1146"/>
      <c r="BW68" s="1146"/>
      <c r="BX68" s="1146"/>
      <c r="BY68" s="1146"/>
      <c r="BZ68" s="1146"/>
      <c r="CA68" s="1146"/>
      <c r="CB68" s="1146"/>
      <c r="CC68" s="1146"/>
      <c r="CD68" s="1146"/>
      <c r="CE68" s="1146"/>
      <c r="CF68" s="1146"/>
      <c r="CG68" s="1146"/>
      <c r="CH68" s="1146"/>
      <c r="CI68" s="1146"/>
      <c r="CJ68" s="1146"/>
      <c r="CK68" s="1146"/>
      <c r="CL68" s="1146"/>
      <c r="CM68" s="1146"/>
      <c r="CN68" s="1146"/>
      <c r="CO68" s="1146"/>
      <c r="CP68" s="1146"/>
      <c r="CQ68" s="1146"/>
      <c r="CR68" s="1146"/>
      <c r="CS68" s="1146"/>
      <c r="CT68" s="1146"/>
      <c r="CU68" s="1146"/>
      <c r="CV68" s="1146"/>
      <c r="CW68" s="1146"/>
      <c r="CX68" s="1146"/>
      <c r="CY68" s="1146"/>
      <c r="CZ68" s="1146"/>
      <c r="DA68" s="1146"/>
      <c r="DB68" s="1146"/>
      <c r="DC68" s="1146"/>
      <c r="DD68" s="1146"/>
      <c r="DE68" s="1146"/>
      <c r="DF68" s="1146"/>
      <c r="DG68" s="1146"/>
      <c r="DH68" s="1146"/>
      <c r="DI68" s="1146"/>
      <c r="DJ68" s="1146"/>
      <c r="DK68" s="1146"/>
      <c r="DL68" s="1146"/>
    </row>
    <row r="69" spans="1:116" s="1145" customFormat="1" ht="12.95" customHeight="1" thickBot="1">
      <c r="A69" s="1401"/>
      <c r="B69" s="1402"/>
      <c r="C69" s="1402"/>
      <c r="D69" s="1402"/>
      <c r="E69" s="1402"/>
      <c r="F69" s="1402"/>
      <c r="G69" s="1402"/>
      <c r="H69" s="1402"/>
      <c r="I69" s="1402"/>
      <c r="J69" s="1402"/>
      <c r="K69" s="1402"/>
      <c r="L69" s="1402"/>
      <c r="M69" s="1402"/>
      <c r="N69" s="1402"/>
      <c r="O69" s="1402"/>
      <c r="P69" s="1402"/>
      <c r="Q69" s="1402"/>
      <c r="R69" s="1402"/>
      <c r="S69" s="1402"/>
      <c r="T69" s="1402"/>
      <c r="U69" s="1402"/>
      <c r="V69" s="1402"/>
      <c r="W69" s="1402"/>
      <c r="X69" s="1402"/>
      <c r="Y69" s="1402"/>
      <c r="Z69" s="1402"/>
      <c r="AA69" s="1402"/>
      <c r="AB69" s="1402"/>
      <c r="AC69" s="1402"/>
      <c r="AD69" s="1402"/>
      <c r="AE69" s="1402"/>
      <c r="AF69" s="1402"/>
      <c r="AG69" s="1402"/>
      <c r="AH69" s="1402"/>
      <c r="AI69" s="1402"/>
      <c r="AJ69" s="1402"/>
      <c r="AK69" s="1403"/>
      <c r="AY69" s="1146"/>
      <c r="AZ69" s="1146"/>
      <c r="BA69" s="1146"/>
      <c r="BB69" s="1146"/>
      <c r="BC69" s="1146"/>
      <c r="BD69" s="1146"/>
      <c r="BE69" s="1146"/>
      <c r="BF69" s="1146"/>
      <c r="BG69" s="1146"/>
      <c r="BH69" s="1146"/>
      <c r="BI69" s="1146"/>
      <c r="BJ69" s="1146"/>
      <c r="BK69" s="1146"/>
      <c r="BL69" s="1146"/>
      <c r="BM69" s="1146"/>
      <c r="BN69" s="1146"/>
      <c r="BO69" s="1146"/>
      <c r="BP69" s="1146"/>
      <c r="BQ69" s="1146"/>
      <c r="BR69" s="1146"/>
      <c r="BS69" s="1146"/>
      <c r="BT69" s="1146"/>
      <c r="BU69" s="1146"/>
      <c r="BV69" s="1146"/>
      <c r="BW69" s="1146"/>
      <c r="BX69" s="1146"/>
      <c r="BY69" s="1146"/>
      <c r="BZ69" s="1146"/>
      <c r="CA69" s="1146"/>
      <c r="CB69" s="1146"/>
      <c r="CC69" s="1146"/>
      <c r="CD69" s="1146"/>
      <c r="CE69" s="1146"/>
      <c r="CF69" s="1146"/>
      <c r="CG69" s="1146"/>
      <c r="CH69" s="1146"/>
      <c r="CI69" s="1146"/>
      <c r="CJ69" s="1146"/>
      <c r="CK69" s="1146"/>
      <c r="CL69" s="1146"/>
      <c r="CM69" s="1146"/>
      <c r="CN69" s="1146"/>
      <c r="CO69" s="1146"/>
      <c r="CP69" s="1146"/>
      <c r="CQ69" s="1146"/>
      <c r="CR69" s="1146"/>
      <c r="CS69" s="1146"/>
      <c r="CT69" s="1146"/>
      <c r="CU69" s="1146"/>
      <c r="CV69" s="1146"/>
      <c r="CW69" s="1146"/>
      <c r="CX69" s="1146"/>
      <c r="CY69" s="1146"/>
      <c r="CZ69" s="1146"/>
      <c r="DA69" s="1146"/>
      <c r="DB69" s="1146"/>
      <c r="DC69" s="1146"/>
      <c r="DD69" s="1146"/>
      <c r="DE69" s="1146"/>
      <c r="DF69" s="1146"/>
      <c r="DG69" s="1146"/>
      <c r="DH69" s="1146"/>
      <c r="DI69" s="1146"/>
      <c r="DJ69" s="1146"/>
      <c r="DK69" s="1146"/>
      <c r="DL69" s="1146"/>
    </row>
    <row r="70" spans="1:116" s="1168" customFormat="1" ht="12.95" customHeight="1">
      <c r="A70" s="1388" t="s">
        <v>2691</v>
      </c>
      <c r="B70" s="1388"/>
      <c r="C70" s="1388"/>
      <c r="D70" s="1388"/>
      <c r="E70" s="1388"/>
      <c r="F70" s="1388"/>
      <c r="G70" s="1388"/>
      <c r="H70" s="1388"/>
      <c r="I70" s="1388"/>
      <c r="J70" s="1388"/>
      <c r="K70" s="1388"/>
      <c r="L70" s="1388"/>
      <c r="M70" s="1388"/>
      <c r="N70" s="1388"/>
      <c r="O70" s="1388"/>
      <c r="P70" s="1388"/>
      <c r="Q70" s="1388"/>
      <c r="R70" s="1388"/>
      <c r="S70" s="1388"/>
      <c r="T70" s="1388"/>
      <c r="U70" s="1388"/>
      <c r="V70" s="1388"/>
      <c r="W70" s="1388"/>
      <c r="X70" s="1388"/>
      <c r="Y70" s="1388"/>
      <c r="Z70" s="1388"/>
      <c r="AA70" s="1388"/>
      <c r="AB70" s="1388"/>
      <c r="AC70" s="1388"/>
      <c r="AD70" s="1388"/>
      <c r="AE70" s="1388"/>
      <c r="AF70" s="1388"/>
      <c r="AG70" s="1388"/>
      <c r="AH70" s="1388"/>
      <c r="AI70" s="1388"/>
      <c r="AJ70" s="1388"/>
      <c r="AK70" s="1388"/>
      <c r="AY70" s="992"/>
      <c r="AZ70" s="992"/>
      <c r="BA70" s="992"/>
      <c r="BB70" s="992"/>
      <c r="BC70" s="992"/>
      <c r="BD70" s="992"/>
      <c r="BE70" s="992"/>
      <c r="BF70" s="992"/>
      <c r="BG70" s="992"/>
      <c r="BH70" s="992"/>
      <c r="BI70" s="992"/>
      <c r="BJ70" s="992"/>
      <c r="BK70" s="992"/>
      <c r="BL70" s="992"/>
      <c r="BM70" s="992"/>
      <c r="BN70" s="992"/>
      <c r="BO70" s="992"/>
      <c r="BP70" s="992"/>
      <c r="BQ70" s="992"/>
      <c r="BR70" s="992"/>
      <c r="BS70" s="992"/>
      <c r="BT70" s="992"/>
      <c r="BU70" s="992"/>
      <c r="BV70" s="992"/>
      <c r="BW70" s="992"/>
      <c r="BX70" s="992"/>
      <c r="BY70" s="992"/>
      <c r="BZ70" s="992"/>
      <c r="CA70" s="992"/>
      <c r="CB70" s="992"/>
      <c r="CC70" s="992"/>
      <c r="CD70" s="992"/>
      <c r="CE70" s="992"/>
      <c r="CF70" s="992"/>
      <c r="CG70" s="992"/>
      <c r="CH70" s="992"/>
      <c r="CI70" s="992"/>
      <c r="CJ70" s="992"/>
      <c r="CK70" s="992"/>
      <c r="CL70" s="992"/>
      <c r="CM70" s="992"/>
      <c r="CN70" s="992"/>
      <c r="CO70" s="992"/>
      <c r="CP70" s="992"/>
      <c r="CQ70" s="992"/>
      <c r="CR70" s="992"/>
      <c r="CS70" s="992"/>
      <c r="CT70" s="992"/>
      <c r="CU70" s="992"/>
      <c r="CV70" s="992"/>
      <c r="CW70" s="992"/>
      <c r="CX70" s="992"/>
      <c r="CY70" s="992"/>
      <c r="CZ70" s="992"/>
      <c r="DA70" s="992"/>
      <c r="DB70" s="992"/>
      <c r="DC70" s="992"/>
      <c r="DD70" s="992"/>
      <c r="DE70" s="992"/>
      <c r="DF70" s="992"/>
      <c r="DG70" s="992"/>
      <c r="DH70" s="992"/>
      <c r="DI70" s="992"/>
      <c r="DJ70" s="992"/>
      <c r="DK70" s="992"/>
      <c r="DL70" s="992"/>
    </row>
    <row r="71" spans="1:116" ht="15" customHeight="1">
      <c r="A71" s="1389"/>
      <c r="B71" s="1389"/>
      <c r="C71" s="1389"/>
      <c r="D71" s="1389"/>
      <c r="E71" s="1389"/>
      <c r="F71" s="1389"/>
      <c r="G71" s="1389"/>
      <c r="H71" s="1389"/>
      <c r="I71" s="1389"/>
      <c r="J71" s="1389"/>
      <c r="K71" s="1389"/>
      <c r="L71" s="1389"/>
      <c r="M71" s="1389"/>
      <c r="N71" s="1389"/>
      <c r="O71" s="1389"/>
      <c r="P71" s="1389"/>
      <c r="Q71" s="1389"/>
      <c r="R71" s="1389"/>
      <c r="S71" s="1389"/>
      <c r="T71" s="1389"/>
      <c r="U71" s="1389"/>
      <c r="V71" s="1389"/>
      <c r="W71" s="1389"/>
      <c r="X71" s="1389"/>
      <c r="Y71" s="1389"/>
      <c r="Z71" s="1389"/>
      <c r="AA71" s="1389"/>
      <c r="AB71" s="1389"/>
      <c r="AC71" s="1389"/>
      <c r="AD71" s="1389"/>
      <c r="AE71" s="1389"/>
      <c r="AF71" s="1389"/>
      <c r="AG71" s="1389"/>
      <c r="AH71" s="1389"/>
      <c r="AI71" s="1389"/>
      <c r="AJ71" s="1389"/>
      <c r="AK71" s="1389"/>
    </row>
    <row r="72" spans="1:116" ht="12.95" customHeight="1"/>
    <row r="73" spans="1:116" ht="12.95" customHeight="1"/>
    <row r="74" spans="1:116" ht="12.95" customHeight="1"/>
    <row r="75" spans="1:116" ht="12.95" customHeight="1"/>
    <row r="76" spans="1:116" ht="12.95" customHeight="1"/>
    <row r="77" spans="1:116" ht="12.95" customHeight="1"/>
    <row r="78" spans="1:116" ht="12.95" customHeight="1"/>
    <row r="79" spans="1:116" ht="12.95" customHeight="1"/>
    <row r="80" spans="1:116" s="1145" customFormat="1" ht="12.95" customHeight="1">
      <c r="A80" s="1146"/>
      <c r="B80" s="1146"/>
      <c r="C80" s="1146"/>
      <c r="D80" s="1146"/>
      <c r="E80" s="1146"/>
      <c r="F80" s="1146"/>
      <c r="G80" s="1146"/>
      <c r="H80" s="1146"/>
      <c r="I80" s="1146"/>
      <c r="J80" s="1146"/>
      <c r="K80" s="1146"/>
      <c r="L80" s="1146"/>
      <c r="M80" s="1146"/>
      <c r="N80" s="1146"/>
      <c r="O80" s="1146"/>
      <c r="P80" s="1146"/>
      <c r="Q80" s="1146"/>
      <c r="R80" s="1146"/>
      <c r="S80" s="1146"/>
      <c r="T80" s="1146"/>
      <c r="U80" s="1146"/>
      <c r="V80" s="1146"/>
      <c r="W80" s="1146"/>
      <c r="X80" s="1146"/>
      <c r="Y80" s="1146"/>
      <c r="Z80" s="1146"/>
      <c r="AA80" s="1146"/>
      <c r="AB80" s="1146"/>
      <c r="AC80" s="1146"/>
      <c r="AD80" s="992"/>
      <c r="AE80" s="1146"/>
      <c r="AF80" s="1151"/>
      <c r="AG80" s="1151"/>
      <c r="AH80" s="1151"/>
      <c r="AI80" s="1151"/>
      <c r="AJ80" s="1151"/>
      <c r="AK80" s="1208"/>
      <c r="AY80" s="1146"/>
      <c r="AZ80" s="1146"/>
      <c r="BA80" s="1146"/>
      <c r="BB80" s="1146"/>
      <c r="BC80" s="1146"/>
      <c r="BD80" s="1146"/>
      <c r="BE80" s="1146"/>
      <c r="BF80" s="1146"/>
      <c r="BG80" s="1146"/>
      <c r="BH80" s="1146"/>
      <c r="BI80" s="1146"/>
      <c r="BJ80" s="1146"/>
      <c r="BK80" s="1146"/>
      <c r="BL80" s="1146"/>
      <c r="BM80" s="1146"/>
      <c r="BN80" s="1146"/>
      <c r="BO80" s="1146"/>
      <c r="BP80" s="1146"/>
      <c r="BQ80" s="1146"/>
      <c r="BR80" s="1146"/>
      <c r="BS80" s="1146"/>
      <c r="BT80" s="1146"/>
      <c r="BU80" s="1146"/>
      <c r="BV80" s="1146"/>
      <c r="BW80" s="1146"/>
      <c r="BX80" s="1146"/>
      <c r="BY80" s="1146"/>
      <c r="BZ80" s="1146"/>
      <c r="CA80" s="1146"/>
      <c r="CB80" s="1146"/>
      <c r="CC80" s="1146"/>
      <c r="CD80" s="1146"/>
      <c r="CE80" s="1146"/>
      <c r="CF80" s="1146"/>
      <c r="CG80" s="1146"/>
      <c r="CH80" s="1146"/>
      <c r="CI80" s="1146"/>
      <c r="CJ80" s="1146"/>
      <c r="CK80" s="1146"/>
      <c r="CL80" s="1146"/>
      <c r="CM80" s="1146"/>
      <c r="CN80" s="1146"/>
      <c r="CO80" s="1146"/>
      <c r="CP80" s="1146"/>
      <c r="CQ80" s="1146"/>
      <c r="CR80" s="1146"/>
      <c r="CS80" s="1146"/>
      <c r="CT80" s="1146"/>
      <c r="CU80" s="1146"/>
      <c r="CV80" s="1146"/>
      <c r="CW80" s="1146"/>
      <c r="CX80" s="1146"/>
      <c r="CY80" s="1146"/>
      <c r="CZ80" s="1146"/>
      <c r="DA80" s="1146"/>
      <c r="DB80" s="1146"/>
      <c r="DC80" s="1146"/>
      <c r="DD80" s="1146"/>
      <c r="DE80" s="1146"/>
      <c r="DF80" s="1146"/>
      <c r="DG80" s="1146"/>
      <c r="DH80" s="1146"/>
      <c r="DI80" s="1146"/>
      <c r="DJ80" s="1146"/>
      <c r="DK80" s="1146"/>
      <c r="DL80" s="1146"/>
    </row>
  </sheetData>
  <mergeCells count="76">
    <mergeCell ref="AF11:AF12"/>
    <mergeCell ref="AG11:AJ12"/>
    <mergeCell ref="AK11:AK12"/>
    <mergeCell ref="A1:AE1"/>
    <mergeCell ref="A2:B4"/>
    <mergeCell ref="C2:AK2"/>
    <mergeCell ref="C3:G4"/>
    <mergeCell ref="H3:K4"/>
    <mergeCell ref="L3:AE4"/>
    <mergeCell ref="AF3:AK4"/>
    <mergeCell ref="O6:AC6"/>
    <mergeCell ref="AF6:AF7"/>
    <mergeCell ref="AG6:AJ7"/>
    <mergeCell ref="AK6:AK7"/>
    <mergeCell ref="M8:AC8"/>
    <mergeCell ref="AF26:AF27"/>
    <mergeCell ref="AG26:AJ27"/>
    <mergeCell ref="AK26:AK27"/>
    <mergeCell ref="S27:AC27"/>
    <mergeCell ref="M13:AC13"/>
    <mergeCell ref="M16:AC16"/>
    <mergeCell ref="AF16:AF17"/>
    <mergeCell ref="AG16:AJ17"/>
    <mergeCell ref="AK16:AK17"/>
    <mergeCell ref="M18:AC18"/>
    <mergeCell ref="Y21:AC21"/>
    <mergeCell ref="AF21:AF22"/>
    <mergeCell ref="AG21:AJ22"/>
    <mergeCell ref="AK21:AK22"/>
    <mergeCell ref="M23:AC23"/>
    <mergeCell ref="Q28:T28"/>
    <mergeCell ref="U28:W28"/>
    <mergeCell ref="X28:AC28"/>
    <mergeCell ref="P31:AC31"/>
    <mergeCell ref="Q33:AC33"/>
    <mergeCell ref="AF34:AF35"/>
    <mergeCell ref="AG34:AJ35"/>
    <mergeCell ref="AK34:AK35"/>
    <mergeCell ref="P35:AC35"/>
    <mergeCell ref="M38:AD38"/>
    <mergeCell ref="AF38:AF39"/>
    <mergeCell ref="AG38:AJ39"/>
    <mergeCell ref="AK38:AK39"/>
    <mergeCell ref="M39:AD39"/>
    <mergeCell ref="Q34:AC34"/>
    <mergeCell ref="Q46:AC46"/>
    <mergeCell ref="AF46:AF47"/>
    <mergeCell ref="AG46:AJ47"/>
    <mergeCell ref="AK46:AK47"/>
    <mergeCell ref="Q47:AC47"/>
    <mergeCell ref="AF42:AF43"/>
    <mergeCell ref="AG42:AJ43"/>
    <mergeCell ref="AK42:AK43"/>
    <mergeCell ref="P43:AC43"/>
    <mergeCell ref="Q45:AC45"/>
    <mergeCell ref="Q48:AC48"/>
    <mergeCell ref="P50:AC50"/>
    <mergeCell ref="Q52:AC52"/>
    <mergeCell ref="Q53:AC53"/>
    <mergeCell ref="AF53:AF54"/>
    <mergeCell ref="A70:AK71"/>
    <mergeCell ref="AK53:AK54"/>
    <mergeCell ref="Q54:AC54"/>
    <mergeCell ref="Q55:AC55"/>
    <mergeCell ref="P57:AC57"/>
    <mergeCell ref="Q59:AC59"/>
    <mergeCell ref="Q60:AC60"/>
    <mergeCell ref="AF60:AF61"/>
    <mergeCell ref="AG60:AJ61"/>
    <mergeCell ref="AK60:AK61"/>
    <mergeCell ref="AG53:AJ54"/>
    <mergeCell ref="Q62:AC62"/>
    <mergeCell ref="P63:AC63"/>
    <mergeCell ref="A67:AK67"/>
    <mergeCell ref="A68:AK68"/>
    <mergeCell ref="A69:AK69"/>
  </mergeCells>
  <phoneticPr fontId="4"/>
  <dataValidations count="1">
    <dataValidation type="list" allowBlank="1" showInputMessage="1" showErrorMessage="1" sqref="Q56 T56 Q49 T49 M42 P42 H59:H61 H52:H54 H45:H47 H41:H43 H37:H38 H33:H35 AF33 AI33 AF37 AI37 AF41 AI41 AF45 AI45 AF52 AI52 AF59 AI59 AI25 AF25 AI20 AF20 AI15 AF15 AI10 AF10 AI5 AF5 Z26 M30 P30 H10:H12 M11 P11 H15:H17 H20:H22 H5:H7 H25:H27 O26:O27 W20 AA20 T20:T21" xr:uid="{00000000-0002-0000-0500-000000000000}">
      <formula1>"■,□"</formula1>
    </dataValidation>
  </dataValidations>
  <printOptions horizontalCentered="1"/>
  <pageMargins left="0.39370078740157483" right="0.39370078740157483" top="0.46" bottom="0.27" header="0.19685039370078741" footer="0.19685039370078741"/>
  <pageSetup paperSize="9" scale="85" fitToHeight="3" orientation="portrait" blackAndWhite="1"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W32"/>
  <sheetViews>
    <sheetView showGridLines="0" showZeros="0" view="pageBreakPreview" zoomScaleNormal="100" workbookViewId="0">
      <selection activeCell="T1" sqref="T1"/>
    </sheetView>
  </sheetViews>
  <sheetFormatPr defaultColWidth="9" defaultRowHeight="13.5"/>
  <cols>
    <col min="1" max="19" width="4.625" style="488" customWidth="1"/>
    <col min="20" max="22" width="6.375" style="488" customWidth="1"/>
    <col min="23" max="23" width="6.375" style="488" hidden="1" customWidth="1"/>
    <col min="24" max="29" width="6.375" style="488" customWidth="1"/>
    <col min="30" max="16384" width="9" style="488"/>
  </cols>
  <sheetData>
    <row r="1" spans="1:23" ht="33.75" customHeight="1">
      <c r="A1" s="1428" t="s">
        <v>1088</v>
      </c>
      <c r="B1" s="1428"/>
      <c r="C1" s="1428"/>
      <c r="D1" s="1428"/>
      <c r="E1" s="1428"/>
      <c r="F1" s="1428"/>
      <c r="G1" s="1428"/>
      <c r="H1" s="1428"/>
      <c r="I1" s="1428"/>
      <c r="J1" s="1428"/>
      <c r="K1" s="1428"/>
      <c r="L1" s="1428"/>
      <c r="M1" s="1428"/>
      <c r="N1" s="1428"/>
      <c r="O1" s="1428"/>
      <c r="P1" s="1428"/>
      <c r="Q1" s="1428"/>
      <c r="R1" s="1428"/>
      <c r="S1" s="1428"/>
    </row>
    <row r="2" spans="1:23" ht="38.25" customHeight="1">
      <c r="A2" s="489"/>
      <c r="B2" s="489"/>
      <c r="C2" s="489"/>
      <c r="D2" s="489"/>
      <c r="E2" s="489"/>
      <c r="F2" s="489"/>
      <c r="G2" s="489"/>
      <c r="H2" s="489"/>
      <c r="I2" s="489"/>
      <c r="J2" s="489"/>
      <c r="K2" s="489"/>
      <c r="L2" s="489"/>
      <c r="M2" s="489"/>
      <c r="N2" s="489"/>
      <c r="O2" s="489"/>
      <c r="P2" s="489"/>
      <c r="Q2" s="489"/>
      <c r="R2" s="489"/>
      <c r="S2" s="489"/>
    </row>
    <row r="3" spans="1:23" ht="13.15" customHeight="1">
      <c r="A3" s="489"/>
      <c r="B3" s="489"/>
      <c r="C3" s="489"/>
      <c r="D3" s="489"/>
      <c r="E3" s="489"/>
      <c r="F3" s="489"/>
      <c r="G3" s="489"/>
      <c r="H3" s="489"/>
      <c r="I3" s="489"/>
      <c r="J3" s="489"/>
      <c r="K3" s="489"/>
      <c r="L3" s="489"/>
      <c r="M3" s="489"/>
      <c r="N3" s="489"/>
      <c r="O3" s="489"/>
      <c r="P3" s="489"/>
      <c r="Q3" s="489"/>
      <c r="R3" s="489"/>
      <c r="S3" s="489"/>
    </row>
    <row r="4" spans="1:23" ht="19.5" customHeight="1">
      <c r="A4" s="490" t="s">
        <v>579</v>
      </c>
      <c r="B4" s="1430">
        <f>申請書!D69</f>
        <v>0</v>
      </c>
      <c r="C4" s="1430"/>
      <c r="D4" s="1430"/>
      <c r="E4" s="1430"/>
      <c r="F4" s="1430"/>
      <c r="G4" s="1430"/>
      <c r="H4" s="1430"/>
      <c r="I4" s="1430"/>
      <c r="J4" s="1430"/>
      <c r="K4" s="38" t="s">
        <v>1089</v>
      </c>
      <c r="L4" s="38"/>
      <c r="M4" s="38"/>
      <c r="N4" s="38"/>
      <c r="O4" s="38"/>
      <c r="P4" s="38"/>
      <c r="Q4" s="38"/>
      <c r="R4" s="38"/>
      <c r="S4" s="38"/>
    </row>
    <row r="5" spans="1:23" ht="25.15" customHeight="1">
      <c r="A5" s="38"/>
      <c r="B5" s="38"/>
      <c r="C5" s="38"/>
      <c r="D5" s="38"/>
      <c r="E5" s="38"/>
      <c r="F5" s="38"/>
      <c r="G5" s="38"/>
      <c r="H5" s="38"/>
      <c r="I5" s="38"/>
      <c r="J5" s="38"/>
      <c r="K5" s="38"/>
      <c r="L5" s="38"/>
      <c r="M5" s="38"/>
      <c r="N5" s="38"/>
      <c r="O5" s="38"/>
      <c r="P5" s="38"/>
      <c r="Q5" s="38"/>
      <c r="R5" s="38"/>
      <c r="S5" s="38"/>
    </row>
    <row r="6" spans="1:23" ht="37.5" customHeight="1">
      <c r="A6" s="38"/>
      <c r="B6" s="38"/>
      <c r="C6" s="38"/>
      <c r="D6" s="38"/>
      <c r="E6" s="38"/>
      <c r="F6" s="38"/>
      <c r="G6" s="38"/>
      <c r="H6" s="38"/>
      <c r="I6" s="38"/>
      <c r="J6" s="38"/>
      <c r="K6" s="38"/>
      <c r="L6" s="38"/>
      <c r="M6" s="38"/>
      <c r="N6" s="38"/>
      <c r="O6" s="38"/>
      <c r="P6" s="38"/>
      <c r="Q6" s="38"/>
      <c r="R6" s="38"/>
      <c r="S6" s="38"/>
    </row>
    <row r="7" spans="1:23">
      <c r="A7" s="1429" t="s">
        <v>1090</v>
      </c>
      <c r="B7" s="1429"/>
      <c r="C7" s="1429"/>
      <c r="D7" s="1429"/>
      <c r="E7" s="1429"/>
      <c r="F7" s="1429"/>
      <c r="G7" s="1429"/>
      <c r="H7" s="1429"/>
      <c r="I7" s="1429"/>
      <c r="J7" s="1429"/>
      <c r="K7" s="1429"/>
      <c r="L7" s="1429"/>
      <c r="M7" s="1429"/>
      <c r="N7" s="1429"/>
      <c r="O7" s="1429"/>
      <c r="P7" s="1429"/>
      <c r="Q7" s="1429"/>
      <c r="R7" s="1429"/>
      <c r="S7" s="1429"/>
    </row>
    <row r="8" spans="1:23">
      <c r="A8" s="38"/>
      <c r="B8" s="38"/>
      <c r="C8" s="38"/>
      <c r="D8" s="38"/>
      <c r="E8" s="38"/>
      <c r="F8" s="38"/>
      <c r="G8" s="38"/>
      <c r="H8" s="38"/>
      <c r="I8" s="38"/>
      <c r="J8" s="38"/>
      <c r="K8" s="38"/>
      <c r="L8" s="38"/>
      <c r="M8" s="38"/>
      <c r="N8" s="38"/>
      <c r="O8" s="38"/>
      <c r="P8" s="38"/>
      <c r="Q8" s="38"/>
      <c r="R8" s="38"/>
      <c r="S8" s="38"/>
    </row>
    <row r="9" spans="1:23">
      <c r="A9" s="38"/>
      <c r="B9" s="38"/>
      <c r="C9" s="38"/>
      <c r="D9" s="38"/>
      <c r="E9" s="38"/>
      <c r="F9" s="38"/>
      <c r="G9" s="38"/>
      <c r="H9" s="38"/>
      <c r="I9" s="38"/>
      <c r="J9" s="38"/>
      <c r="K9" s="38"/>
      <c r="L9" s="38"/>
      <c r="M9" s="38"/>
      <c r="N9" s="38"/>
      <c r="O9" s="38"/>
      <c r="P9" s="38"/>
      <c r="Q9" s="38"/>
      <c r="R9" s="38"/>
      <c r="S9" s="38"/>
    </row>
    <row r="10" spans="1:23" ht="22.5" customHeight="1">
      <c r="A10" s="686" t="s">
        <v>192</v>
      </c>
      <c r="B10" s="38" t="s">
        <v>580</v>
      </c>
      <c r="C10" s="38"/>
      <c r="D10" s="38"/>
      <c r="E10" s="38"/>
      <c r="F10" s="38"/>
      <c r="G10" s="38"/>
      <c r="H10" s="38"/>
      <c r="I10" s="38"/>
      <c r="J10" s="38"/>
      <c r="K10" s="38"/>
      <c r="L10" s="38"/>
      <c r="M10" s="38"/>
      <c r="N10" s="38"/>
      <c r="O10" s="38"/>
      <c r="P10" s="38"/>
      <c r="Q10" s="38"/>
      <c r="R10" s="38"/>
      <c r="S10" s="38"/>
    </row>
    <row r="11" spans="1:23" ht="22.5" customHeight="1">
      <c r="A11" s="451"/>
      <c r="B11" s="38"/>
      <c r="C11" s="38"/>
      <c r="D11" s="38"/>
      <c r="E11" s="38"/>
      <c r="F11" s="38"/>
      <c r="G11" s="38"/>
      <c r="H11" s="38"/>
      <c r="I11" s="38"/>
      <c r="J11" s="38"/>
      <c r="K11" s="38"/>
      <c r="L11" s="38"/>
      <c r="M11" s="38"/>
      <c r="N11" s="38"/>
      <c r="O11" s="38"/>
      <c r="P11" s="38"/>
      <c r="Q11" s="38"/>
      <c r="R11" s="38"/>
      <c r="S11" s="38"/>
    </row>
    <row r="12" spans="1:23" ht="22.5" customHeight="1">
      <c r="A12" s="686" t="s">
        <v>1091</v>
      </c>
      <c r="B12" s="38" t="s">
        <v>581</v>
      </c>
      <c r="C12" s="38"/>
      <c r="D12" s="38"/>
      <c r="E12" s="38"/>
      <c r="F12" s="38"/>
      <c r="G12" s="38"/>
      <c r="H12" s="38"/>
      <c r="I12" s="38"/>
      <c r="J12" s="38"/>
      <c r="K12" s="38"/>
      <c r="L12" s="38"/>
      <c r="M12" s="38"/>
      <c r="N12" s="38"/>
      <c r="O12" s="38"/>
      <c r="P12" s="38"/>
      <c r="Q12" s="38"/>
      <c r="R12" s="38"/>
      <c r="S12" s="38"/>
    </row>
    <row r="13" spans="1:23" ht="22.5" customHeight="1">
      <c r="A13" s="451"/>
      <c r="B13" s="38"/>
      <c r="C13" s="38"/>
      <c r="D13" s="38"/>
      <c r="E13" s="38"/>
      <c r="F13" s="38"/>
      <c r="G13" s="38"/>
      <c r="H13" s="38"/>
      <c r="I13" s="38"/>
      <c r="J13" s="38"/>
      <c r="K13" s="38"/>
      <c r="L13" s="38"/>
      <c r="M13" s="38"/>
      <c r="N13" s="38"/>
      <c r="O13" s="38"/>
      <c r="P13" s="38"/>
      <c r="Q13" s="38"/>
      <c r="R13" s="38"/>
      <c r="S13" s="38"/>
      <c r="W13" s="491" t="s">
        <v>44</v>
      </c>
    </row>
    <row r="14" spans="1:23" ht="22.5" customHeight="1">
      <c r="A14" s="451" t="s">
        <v>1091</v>
      </c>
      <c r="B14" s="38" t="s">
        <v>582</v>
      </c>
      <c r="C14" s="38"/>
      <c r="D14" s="38"/>
      <c r="E14" s="38"/>
      <c r="F14" s="38"/>
      <c r="G14" s="38"/>
      <c r="H14" s="38"/>
      <c r="I14" s="38"/>
      <c r="J14" s="38"/>
      <c r="K14" s="38"/>
      <c r="L14" s="38"/>
      <c r="M14" s="38"/>
      <c r="N14" s="38"/>
      <c r="O14" s="38"/>
      <c r="P14" s="38"/>
      <c r="Q14" s="38"/>
      <c r="R14" s="38"/>
      <c r="S14" s="38"/>
      <c r="W14" s="491" t="s">
        <v>45</v>
      </c>
    </row>
    <row r="15" spans="1:23" ht="22.5" customHeight="1">
      <c r="A15" s="451"/>
      <c r="B15" s="38"/>
      <c r="C15" s="38"/>
      <c r="D15" s="38"/>
      <c r="E15" s="38"/>
      <c r="F15" s="38"/>
      <c r="G15" s="38"/>
      <c r="H15" s="38"/>
      <c r="I15" s="38"/>
      <c r="J15" s="38"/>
      <c r="K15" s="38"/>
      <c r="L15" s="38"/>
      <c r="M15" s="38"/>
      <c r="N15" s="38"/>
      <c r="O15" s="38"/>
      <c r="P15" s="38"/>
      <c r="Q15" s="38"/>
      <c r="R15" s="38"/>
      <c r="S15" s="38"/>
    </row>
    <row r="16" spans="1:23" ht="22.5" customHeight="1">
      <c r="A16" s="451" t="s">
        <v>1091</v>
      </c>
      <c r="B16" s="38" t="s">
        <v>583</v>
      </c>
      <c r="C16" s="38"/>
      <c r="D16" s="38"/>
      <c r="E16" s="38"/>
      <c r="F16" s="38"/>
      <c r="G16" s="38"/>
      <c r="H16" s="38"/>
      <c r="I16" s="38"/>
      <c r="J16" s="38"/>
      <c r="K16" s="38"/>
      <c r="L16" s="38"/>
      <c r="M16" s="38"/>
      <c r="N16" s="38"/>
      <c r="O16" s="38"/>
      <c r="P16" s="38"/>
      <c r="Q16" s="38"/>
      <c r="R16" s="38"/>
      <c r="S16" s="38"/>
    </row>
    <row r="17" spans="1:19">
      <c r="A17" s="38"/>
      <c r="B17" s="38"/>
      <c r="C17" s="38"/>
      <c r="D17" s="38"/>
      <c r="E17" s="38"/>
      <c r="F17" s="38"/>
      <c r="G17" s="38"/>
      <c r="H17" s="38"/>
      <c r="I17" s="38"/>
      <c r="J17" s="38"/>
      <c r="K17" s="38"/>
      <c r="L17" s="38"/>
      <c r="M17" s="38"/>
      <c r="N17" s="38"/>
      <c r="O17" s="38"/>
      <c r="P17" s="38"/>
      <c r="Q17" s="38"/>
      <c r="R17" s="38"/>
      <c r="S17" s="38"/>
    </row>
    <row r="18" spans="1:19" ht="44.25" customHeight="1">
      <c r="A18" s="1368" t="s">
        <v>584</v>
      </c>
      <c r="B18" s="1368"/>
      <c r="C18" s="1368"/>
      <c r="D18" s="1368"/>
      <c r="E18" s="1368"/>
      <c r="F18" s="1368"/>
      <c r="G18" s="1368"/>
      <c r="H18" s="1368"/>
      <c r="I18" s="1368"/>
      <c r="J18" s="1368"/>
      <c r="K18" s="1368"/>
      <c r="L18" s="1368"/>
      <c r="M18" s="1368"/>
      <c r="N18" s="1368"/>
      <c r="O18" s="1368"/>
      <c r="P18" s="1368"/>
      <c r="Q18" s="1368"/>
      <c r="R18" s="1368"/>
      <c r="S18" s="1368"/>
    </row>
    <row r="19" spans="1:19" ht="18.75" customHeight="1">
      <c r="A19" s="38"/>
      <c r="B19" s="38"/>
      <c r="C19" s="38"/>
      <c r="D19" s="38"/>
      <c r="E19" s="38"/>
      <c r="F19" s="38"/>
      <c r="G19" s="38"/>
      <c r="H19" s="38"/>
      <c r="I19" s="38"/>
      <c r="J19" s="38"/>
      <c r="K19" s="38"/>
      <c r="L19" s="38"/>
      <c r="M19" s="38"/>
      <c r="N19" s="38"/>
      <c r="O19" s="38"/>
      <c r="P19" s="38"/>
      <c r="Q19" s="38"/>
      <c r="R19" s="38"/>
      <c r="S19" s="38"/>
    </row>
    <row r="20" spans="1:19" ht="18.75" customHeight="1">
      <c r="A20" s="38"/>
      <c r="B20" s="38"/>
      <c r="C20" s="38"/>
      <c r="D20" s="38"/>
      <c r="E20" s="38"/>
      <c r="F20" s="38"/>
      <c r="G20" s="38"/>
      <c r="H20" s="38"/>
      <c r="I20" s="38"/>
      <c r="J20" s="38"/>
      <c r="K20" s="38"/>
      <c r="L20" s="38"/>
      <c r="M20" s="38"/>
      <c r="N20" s="38"/>
      <c r="O20" s="38"/>
      <c r="P20" s="38"/>
      <c r="Q20" s="38"/>
      <c r="R20" s="38"/>
      <c r="S20" s="38"/>
    </row>
    <row r="21" spans="1:19" ht="18.75" customHeight="1">
      <c r="A21" s="38"/>
      <c r="B21" s="38"/>
      <c r="C21" s="38"/>
      <c r="D21" s="38"/>
      <c r="E21" s="38"/>
      <c r="F21" s="38"/>
      <c r="G21" s="38"/>
      <c r="H21" s="38"/>
      <c r="I21" s="38"/>
      <c r="J21" s="38"/>
      <c r="K21" s="38"/>
      <c r="L21" s="38"/>
      <c r="M21" s="38"/>
      <c r="N21" s="38"/>
      <c r="O21" s="38"/>
      <c r="P21" s="38"/>
      <c r="Q21" s="38"/>
      <c r="R21" s="38"/>
      <c r="S21" s="38"/>
    </row>
    <row r="22" spans="1:19" ht="26.25" customHeight="1">
      <c r="A22" s="1431" t="s">
        <v>585</v>
      </c>
      <c r="B22" s="1431"/>
      <c r="C22" s="1432">
        <f>申請書!D97</f>
        <v>0</v>
      </c>
      <c r="D22" s="1432"/>
      <c r="E22" s="1432"/>
      <c r="F22" s="1432"/>
      <c r="G22" s="1432"/>
      <c r="H22" s="1432"/>
      <c r="I22" s="1432"/>
      <c r="J22" s="1432"/>
      <c r="K22" s="1432"/>
      <c r="L22" s="1432"/>
      <c r="M22" s="1432"/>
      <c r="N22" s="1432"/>
      <c r="O22" s="1432"/>
      <c r="P22" s="1432"/>
      <c r="Q22" s="38"/>
      <c r="R22" s="38"/>
      <c r="S22" s="38"/>
    </row>
    <row r="23" spans="1:19">
      <c r="A23" s="38"/>
      <c r="B23" s="38"/>
      <c r="C23" s="38"/>
      <c r="D23" s="38"/>
      <c r="E23" s="38"/>
      <c r="F23" s="38"/>
      <c r="G23" s="38"/>
      <c r="H23" s="38"/>
      <c r="I23" s="38"/>
      <c r="J23" s="38"/>
      <c r="K23" s="38"/>
      <c r="L23" s="38"/>
      <c r="M23" s="38"/>
      <c r="N23" s="38"/>
      <c r="O23" s="38"/>
      <c r="P23" s="38"/>
      <c r="Q23" s="38"/>
      <c r="R23" s="38"/>
      <c r="S23" s="38"/>
    </row>
    <row r="24" spans="1:19" ht="26.25" customHeight="1">
      <c r="A24" s="1431" t="s">
        <v>540</v>
      </c>
      <c r="B24" s="1431"/>
      <c r="C24" s="1432">
        <f>申請書!B167</f>
        <v>0</v>
      </c>
      <c r="D24" s="1432"/>
      <c r="E24" s="1432"/>
      <c r="F24" s="1432"/>
      <c r="G24" s="1432"/>
      <c r="H24" s="1432"/>
      <c r="I24" s="1432"/>
      <c r="J24" s="1432"/>
      <c r="K24" s="1432"/>
      <c r="L24" s="1432"/>
      <c r="M24" s="1432"/>
      <c r="N24" s="1432"/>
      <c r="O24" s="1432"/>
      <c r="P24" s="1432"/>
      <c r="Q24" s="38"/>
      <c r="R24" s="38"/>
      <c r="S24" s="38"/>
    </row>
    <row r="25" spans="1:19" ht="29.25" customHeight="1">
      <c r="A25" s="38"/>
      <c r="B25" s="38"/>
      <c r="C25" s="38"/>
      <c r="D25" s="38"/>
      <c r="E25" s="38"/>
      <c r="F25" s="38"/>
      <c r="G25" s="38"/>
      <c r="H25" s="38"/>
      <c r="I25" s="38"/>
      <c r="J25" s="38"/>
      <c r="K25" s="38"/>
      <c r="L25" s="38"/>
      <c r="M25" s="38"/>
      <c r="N25" s="38"/>
      <c r="O25" s="38"/>
      <c r="P25" s="38"/>
      <c r="Q25" s="38"/>
      <c r="R25" s="38"/>
      <c r="S25" s="38"/>
    </row>
    <row r="26" spans="1:19" ht="29.25" customHeight="1">
      <c r="A26" s="38"/>
      <c r="B26" s="38"/>
      <c r="C26" s="38"/>
      <c r="D26" s="38"/>
      <c r="E26" s="38"/>
      <c r="F26" s="38"/>
      <c r="G26" s="38"/>
      <c r="H26" s="38"/>
      <c r="I26" s="38"/>
      <c r="J26" s="38"/>
      <c r="K26" s="38"/>
      <c r="L26" s="38"/>
      <c r="M26" s="38"/>
      <c r="N26" s="38"/>
      <c r="O26" s="38"/>
      <c r="P26" s="38"/>
      <c r="Q26" s="38"/>
      <c r="R26" s="38"/>
      <c r="S26" s="38"/>
    </row>
    <row r="27" spans="1:19" ht="29.25" customHeight="1">
      <c r="A27" s="38"/>
      <c r="B27" s="38"/>
      <c r="C27" s="38"/>
      <c r="D27" s="38"/>
      <c r="E27" s="38"/>
      <c r="F27" s="38"/>
      <c r="G27" s="38"/>
      <c r="H27" s="38"/>
      <c r="I27" s="38"/>
      <c r="J27" s="38"/>
      <c r="K27" s="38"/>
      <c r="L27" s="38"/>
      <c r="M27" s="38"/>
      <c r="N27" s="38"/>
      <c r="O27" s="38"/>
      <c r="P27" s="38"/>
      <c r="Q27" s="38"/>
      <c r="R27" s="38"/>
      <c r="S27" s="38"/>
    </row>
    <row r="28" spans="1:19">
      <c r="A28" s="38"/>
      <c r="B28" s="38"/>
      <c r="C28" s="38"/>
      <c r="D28" s="38"/>
      <c r="E28" s="38"/>
      <c r="F28" s="38"/>
      <c r="G28" s="38"/>
      <c r="H28" s="38"/>
      <c r="I28" s="38"/>
      <c r="J28" s="38"/>
      <c r="L28" s="1425"/>
      <c r="M28" s="1425"/>
      <c r="N28" s="451" t="s">
        <v>46</v>
      </c>
      <c r="O28" s="686"/>
      <c r="P28" s="451" t="s">
        <v>47</v>
      </c>
      <c r="Q28" s="686"/>
      <c r="R28" s="451" t="s">
        <v>576</v>
      </c>
      <c r="S28" s="451"/>
    </row>
    <row r="29" spans="1:19">
      <c r="A29" s="38"/>
      <c r="B29" s="38"/>
      <c r="C29" s="38"/>
      <c r="D29" s="38"/>
      <c r="E29" s="38"/>
      <c r="F29" s="38"/>
      <c r="G29" s="38"/>
      <c r="H29" s="38"/>
      <c r="I29" s="38"/>
      <c r="J29" s="38"/>
      <c r="K29" s="38"/>
      <c r="L29" s="38"/>
      <c r="M29" s="38"/>
      <c r="N29" s="38"/>
      <c r="O29" s="38"/>
      <c r="P29" s="38"/>
      <c r="Q29" s="38"/>
      <c r="R29" s="38"/>
      <c r="S29" s="38"/>
    </row>
    <row r="30" spans="1:19" ht="24" customHeight="1">
      <c r="A30" s="38"/>
      <c r="B30" s="38"/>
      <c r="C30" s="38"/>
      <c r="D30" s="38"/>
      <c r="E30" s="38"/>
      <c r="F30" s="38"/>
      <c r="G30" s="492" t="s">
        <v>1092</v>
      </c>
      <c r="H30" s="493"/>
      <c r="I30" s="1426">
        <f>申請書!D64</f>
        <v>0</v>
      </c>
      <c r="J30" s="1426"/>
      <c r="K30" s="1426"/>
      <c r="L30" s="1426"/>
      <c r="M30" s="1426"/>
      <c r="N30" s="1426"/>
      <c r="O30" s="1426"/>
      <c r="P30" s="1426"/>
      <c r="Q30" s="1426"/>
      <c r="R30" s="1426"/>
      <c r="S30" s="1426"/>
    </row>
    <row r="31" spans="1:19" ht="24" customHeight="1">
      <c r="A31" s="38"/>
      <c r="B31" s="38"/>
      <c r="C31" s="38"/>
      <c r="D31" s="38"/>
      <c r="E31" s="38"/>
      <c r="F31" s="38"/>
      <c r="G31" s="38"/>
      <c r="H31" s="38"/>
      <c r="I31" s="38"/>
      <c r="J31" s="38"/>
      <c r="K31" s="38"/>
      <c r="L31" s="38"/>
      <c r="M31" s="38"/>
      <c r="N31" s="38"/>
      <c r="O31" s="38"/>
      <c r="P31" s="38"/>
      <c r="Q31" s="38"/>
      <c r="R31" s="38"/>
      <c r="S31" s="38"/>
    </row>
    <row r="32" spans="1:19" ht="24" customHeight="1">
      <c r="A32" s="38"/>
      <c r="B32" s="38"/>
      <c r="C32" s="38"/>
      <c r="D32" s="38"/>
      <c r="E32" s="38"/>
      <c r="F32" s="38"/>
      <c r="G32" s="492" t="s">
        <v>48</v>
      </c>
      <c r="H32" s="493"/>
      <c r="I32" s="1427">
        <f>申請書!D62</f>
        <v>0</v>
      </c>
      <c r="J32" s="1427"/>
      <c r="K32" s="1427"/>
      <c r="L32" s="1427"/>
      <c r="M32" s="1427"/>
      <c r="N32" s="1427"/>
      <c r="O32" s="1427"/>
      <c r="P32" s="1427"/>
      <c r="Q32" s="1427"/>
      <c r="R32" s="1427"/>
      <c r="S32" s="494"/>
    </row>
  </sheetData>
  <mergeCells count="11">
    <mergeCell ref="L28:M28"/>
    <mergeCell ref="I30:S30"/>
    <mergeCell ref="I32:R32"/>
    <mergeCell ref="A1:S1"/>
    <mergeCell ref="A7:S7"/>
    <mergeCell ref="B4:J4"/>
    <mergeCell ref="A18:S18"/>
    <mergeCell ref="A22:B22"/>
    <mergeCell ref="A24:B24"/>
    <mergeCell ref="C22:P22"/>
    <mergeCell ref="C24:P24"/>
  </mergeCells>
  <phoneticPr fontId="4"/>
  <dataValidations count="1">
    <dataValidation type="list" allowBlank="1" showInputMessage="1" showErrorMessage="1" sqref="A10 A16 A14 A12" xr:uid="{00000000-0002-0000-0600-000000000000}">
      <formula1>$W$13:$W$14</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V57"/>
  <sheetViews>
    <sheetView showGridLines="0" showZeros="0" view="pageBreakPreview" zoomScaleNormal="100" workbookViewId="0">
      <selection activeCell="V1" sqref="V1"/>
    </sheetView>
  </sheetViews>
  <sheetFormatPr defaultColWidth="9" defaultRowHeight="13.5"/>
  <cols>
    <col min="1" max="1" width="4.125" style="487" customWidth="1"/>
    <col min="2" max="20" width="4.625" style="167" customWidth="1"/>
    <col min="21" max="30" width="4.625" customWidth="1"/>
  </cols>
  <sheetData>
    <row r="1" spans="1:22" ht="15.95" customHeight="1">
      <c r="A1" s="1441" t="s">
        <v>132</v>
      </c>
      <c r="B1" s="1441"/>
      <c r="C1" s="1441"/>
      <c r="D1" s="1441"/>
      <c r="E1" s="1441"/>
      <c r="F1" s="1441"/>
      <c r="G1" s="1441"/>
      <c r="H1" s="1441"/>
      <c r="I1" s="1441"/>
      <c r="J1" s="1441"/>
      <c r="K1" s="1441"/>
      <c r="L1" s="1441"/>
      <c r="M1" s="1441"/>
      <c r="N1" s="1441"/>
      <c r="O1" s="1441"/>
      <c r="P1" s="1441"/>
      <c r="Q1" s="1441"/>
      <c r="R1" s="1441"/>
      <c r="S1" s="1441"/>
      <c r="T1" s="1441"/>
      <c r="U1" s="1441"/>
    </row>
    <row r="2" spans="1:22" ht="15.95" customHeight="1">
      <c r="A2" s="1442"/>
      <c r="B2" s="1442"/>
      <c r="C2" s="1442"/>
      <c r="D2" s="1442"/>
      <c r="E2" s="1442"/>
      <c r="F2" s="1442"/>
      <c r="G2" s="1442"/>
      <c r="H2" s="1442"/>
      <c r="I2" s="1442"/>
      <c r="J2" s="1442"/>
      <c r="K2" s="1442"/>
      <c r="L2" s="1442"/>
      <c r="M2" s="1442"/>
      <c r="N2" s="1442"/>
      <c r="O2" s="1442"/>
      <c r="P2" s="1442"/>
      <c r="Q2" s="1442"/>
      <c r="R2" s="1442"/>
      <c r="S2" s="1442"/>
      <c r="T2" s="1442"/>
      <c r="U2" s="1442"/>
    </row>
    <row r="3" spans="1:22" ht="15.95" customHeight="1">
      <c r="A3" s="1463" t="s">
        <v>134</v>
      </c>
      <c r="B3" s="1464"/>
      <c r="C3" s="1464"/>
      <c r="D3" s="1464"/>
      <c r="E3" s="1464"/>
      <c r="F3" s="1464"/>
      <c r="G3" s="1464"/>
      <c r="H3" s="1464"/>
      <c r="I3" s="1455" t="s">
        <v>133</v>
      </c>
      <c r="J3" s="1456"/>
      <c r="K3" s="1456"/>
      <c r="L3" s="1456"/>
      <c r="M3" s="1456"/>
      <c r="N3" s="1456"/>
      <c r="O3" s="1456"/>
      <c r="P3" s="1456"/>
      <c r="Q3" s="1456"/>
      <c r="R3" s="1456"/>
      <c r="S3" s="1456"/>
      <c r="T3" s="1456"/>
      <c r="U3" s="1457"/>
    </row>
    <row r="4" spans="1:22" ht="15.95" customHeight="1">
      <c r="A4" s="1465" t="s">
        <v>135</v>
      </c>
      <c r="B4" s="1466"/>
      <c r="C4" s="1466"/>
      <c r="D4" s="1466"/>
      <c r="E4" s="1466"/>
      <c r="F4" s="1466"/>
      <c r="G4" s="1466"/>
      <c r="H4" s="1461" t="s">
        <v>1561</v>
      </c>
      <c r="I4" s="1454" t="s">
        <v>844</v>
      </c>
      <c r="J4" s="1454"/>
      <c r="K4" s="1454"/>
      <c r="L4" s="1458">
        <f>申請書!D64</f>
        <v>0</v>
      </c>
      <c r="M4" s="1459"/>
      <c r="N4" s="1459"/>
      <c r="O4" s="1459"/>
      <c r="P4" s="1459"/>
      <c r="Q4" s="1459"/>
      <c r="R4" s="1459"/>
      <c r="S4" s="1459"/>
      <c r="T4" s="1459"/>
      <c r="U4" s="1460"/>
    </row>
    <row r="5" spans="1:22" ht="15.95" customHeight="1">
      <c r="A5" s="1467"/>
      <c r="B5" s="1468"/>
      <c r="C5" s="1468"/>
      <c r="D5" s="1468"/>
      <c r="E5" s="1468"/>
      <c r="F5" s="1468"/>
      <c r="G5" s="1468"/>
      <c r="H5" s="1462"/>
      <c r="I5" s="1454" t="s">
        <v>845</v>
      </c>
      <c r="J5" s="1454"/>
      <c r="K5" s="1454"/>
      <c r="L5" s="1458">
        <f>申請書!D62</f>
        <v>0</v>
      </c>
      <c r="M5" s="1459"/>
      <c r="N5" s="1459"/>
      <c r="O5" s="1459"/>
      <c r="P5" s="1459"/>
      <c r="Q5" s="1459"/>
      <c r="R5" s="1459"/>
      <c r="S5" s="1459"/>
      <c r="T5" s="1459"/>
      <c r="U5" s="1460"/>
    </row>
    <row r="6" spans="1:22" ht="15.95" customHeight="1">
      <c r="A6" s="1451" t="s">
        <v>1562</v>
      </c>
      <c r="B6" s="1452"/>
      <c r="C6" s="1452"/>
      <c r="D6" s="1452"/>
      <c r="E6" s="1452"/>
      <c r="F6" s="1452"/>
      <c r="G6" s="1452"/>
      <c r="H6" s="1452"/>
      <c r="I6" s="1452"/>
      <c r="J6" s="1452"/>
      <c r="K6" s="1452"/>
      <c r="L6" s="1452"/>
      <c r="M6" s="1452"/>
      <c r="N6" s="1452"/>
      <c r="O6" s="1452"/>
      <c r="P6" s="1452"/>
      <c r="Q6" s="1452"/>
      <c r="R6" s="1452"/>
      <c r="S6" s="1452"/>
      <c r="T6" s="1452"/>
      <c r="U6" s="1453"/>
    </row>
    <row r="7" spans="1:22" ht="15.95" customHeight="1">
      <c r="A7" s="1451" t="s">
        <v>324</v>
      </c>
      <c r="B7" s="1452"/>
      <c r="C7" s="1452"/>
      <c r="D7" s="1452"/>
      <c r="E7" s="1452"/>
      <c r="F7" s="1452"/>
      <c r="G7" s="1452"/>
      <c r="H7" s="1452"/>
      <c r="I7" s="1452"/>
      <c r="J7" s="1452"/>
      <c r="K7" s="1452"/>
      <c r="L7" s="1452"/>
      <c r="M7" s="1452"/>
      <c r="N7" s="1452"/>
      <c r="O7" s="1452"/>
      <c r="P7" s="1452"/>
      <c r="Q7" s="1452"/>
      <c r="R7" s="1452"/>
      <c r="S7" s="1452"/>
      <c r="T7" s="1452"/>
      <c r="U7" s="1453"/>
    </row>
    <row r="8" spans="1:22" ht="15.95" customHeight="1">
      <c r="A8" s="446">
        <v>1</v>
      </c>
      <c r="B8" s="1476" t="s">
        <v>325</v>
      </c>
      <c r="C8" s="1476"/>
      <c r="D8" s="1477"/>
      <c r="E8" s="1437">
        <f>IF(変更申請書!N8="",申請書!N8,変更申請書!N8)</f>
        <v>0</v>
      </c>
      <c r="F8" s="1438"/>
      <c r="G8" s="449" t="s">
        <v>46</v>
      </c>
      <c r="H8" s="687">
        <f>IF(変更申請書!Q8="",申請書!Q8,変更申請書!Q8)</f>
        <v>0</v>
      </c>
      <c r="I8" s="449" t="s">
        <v>577</v>
      </c>
      <c r="J8" s="687">
        <f>IF(変更申請書!S8="",申請書!S8,変更申請書!S8)</f>
        <v>0</v>
      </c>
      <c r="K8" s="449" t="s">
        <v>576</v>
      </c>
      <c r="L8" s="495"/>
      <c r="M8" s="495"/>
      <c r="N8" s="495"/>
      <c r="O8" s="495"/>
      <c r="P8" s="495"/>
      <c r="Q8" s="495"/>
      <c r="R8" s="495"/>
      <c r="S8" s="495"/>
      <c r="T8" s="495"/>
      <c r="U8" s="496"/>
    </row>
    <row r="9" spans="1:22" ht="15.95" customHeight="1">
      <c r="A9" s="1465">
        <v>2</v>
      </c>
      <c r="B9" s="1474" t="s">
        <v>326</v>
      </c>
      <c r="C9" s="1474"/>
      <c r="D9" s="1461"/>
      <c r="E9" s="684" t="s">
        <v>192</v>
      </c>
      <c r="F9" s="498" t="s">
        <v>327</v>
      </c>
      <c r="G9" s="498"/>
      <c r="H9" s="498"/>
      <c r="I9" s="498"/>
      <c r="J9" s="498"/>
      <c r="K9" s="498"/>
      <c r="L9" s="498"/>
      <c r="M9" s="497" t="s">
        <v>328</v>
      </c>
      <c r="N9" s="498" t="s">
        <v>329</v>
      </c>
      <c r="O9" s="498"/>
      <c r="P9" s="498"/>
      <c r="Q9" s="498"/>
      <c r="R9" s="498"/>
      <c r="S9" s="498"/>
      <c r="T9" s="498"/>
      <c r="U9" s="499"/>
    </row>
    <row r="10" spans="1:22" ht="15.95" customHeight="1">
      <c r="A10" s="1467"/>
      <c r="B10" s="1475"/>
      <c r="C10" s="1475"/>
      <c r="D10" s="1462"/>
      <c r="E10" s="685" t="s">
        <v>328</v>
      </c>
      <c r="F10" s="501" t="s">
        <v>330</v>
      </c>
      <c r="G10" s="501"/>
      <c r="H10" s="501"/>
      <c r="I10" s="501"/>
      <c r="J10" s="501"/>
      <c r="K10" s="501"/>
      <c r="L10" s="501"/>
      <c r="M10" s="500" t="s">
        <v>328</v>
      </c>
      <c r="N10" s="501" t="s">
        <v>331</v>
      </c>
      <c r="O10" s="501"/>
      <c r="P10" s="501"/>
      <c r="Q10" s="501"/>
      <c r="R10" s="501"/>
      <c r="S10" s="501"/>
      <c r="T10" s="501"/>
      <c r="U10" s="502"/>
    </row>
    <row r="11" spans="1:22" ht="15.95" customHeight="1">
      <c r="A11" s="1134">
        <v>3</v>
      </c>
      <c r="B11" s="1474" t="s">
        <v>2365</v>
      </c>
      <c r="C11" s="1474"/>
      <c r="D11" s="1461"/>
      <c r="E11" s="1173" t="s">
        <v>192</v>
      </c>
      <c r="F11" s="498" t="s">
        <v>2652</v>
      </c>
      <c r="G11" s="498"/>
      <c r="H11" s="498"/>
      <c r="I11" s="497" t="s">
        <v>192</v>
      </c>
      <c r="J11" s="498" t="s">
        <v>2654</v>
      </c>
      <c r="K11" s="1057"/>
      <c r="L11" s="1169"/>
      <c r="M11" s="1169"/>
      <c r="N11" s="1169"/>
      <c r="O11" s="497" t="str">
        <f>IF(申請書!V135=0,"□","■")</f>
        <v>□</v>
      </c>
      <c r="P11" s="498" t="s">
        <v>2366</v>
      </c>
      <c r="Q11" s="1057"/>
      <c r="R11" s="1169"/>
      <c r="S11" s="497" t="str">
        <f>申請書!B147</f>
        <v>□</v>
      </c>
      <c r="T11" s="498" t="s">
        <v>2367</v>
      </c>
      <c r="U11" s="499"/>
    </row>
    <row r="12" spans="1:22" ht="15.95" customHeight="1">
      <c r="A12" s="77"/>
      <c r="B12" s="1170" t="s">
        <v>2368</v>
      </c>
      <c r="C12" s="75"/>
      <c r="D12" s="1136"/>
      <c r="E12" s="1171" t="str">
        <f>IF(申請書!V122=0,"□","■")</f>
        <v>□</v>
      </c>
      <c r="F12" s="74" t="s">
        <v>2369</v>
      </c>
      <c r="G12" s="74"/>
      <c r="H12" s="74"/>
      <c r="I12" s="73" t="s">
        <v>192</v>
      </c>
      <c r="J12" s="74" t="s">
        <v>2655</v>
      </c>
      <c r="L12"/>
      <c r="M12"/>
      <c r="N12"/>
      <c r="O12" s="73" t="str">
        <f>IF(申請書!V138&gt;0,"■","□")</f>
        <v>□</v>
      </c>
      <c r="P12" s="74" t="s">
        <v>2370</v>
      </c>
      <c r="R12"/>
      <c r="S12" s="74"/>
      <c r="T12" s="74"/>
      <c r="U12" s="78"/>
    </row>
    <row r="13" spans="1:22" ht="15.95" customHeight="1">
      <c r="A13" s="77"/>
      <c r="B13" s="680" t="s">
        <v>2656</v>
      </c>
      <c r="C13" s="75"/>
      <c r="D13" s="1136"/>
      <c r="E13" s="1059" t="s">
        <v>44</v>
      </c>
      <c r="F13" s="501" t="s">
        <v>2653</v>
      </c>
      <c r="G13" s="501"/>
      <c r="H13" s="501"/>
      <c r="I13" s="500" t="str">
        <f>IF(申請書!V132=0,"□","■")</f>
        <v>□</v>
      </c>
      <c r="J13" s="501" t="s">
        <v>2371</v>
      </c>
      <c r="K13" s="1058"/>
      <c r="L13" s="1172"/>
      <c r="M13" s="1172"/>
      <c r="N13" s="1172"/>
      <c r="O13" s="500" t="str">
        <f>IF(申請書!V143=0,"□","■")</f>
        <v>□</v>
      </c>
      <c r="P13" s="501" t="s">
        <v>2372</v>
      </c>
      <c r="Q13" s="1058"/>
      <c r="R13" s="1172"/>
      <c r="S13" s="501"/>
      <c r="T13" s="501"/>
      <c r="U13" s="502"/>
    </row>
    <row r="14" spans="1:22" ht="15.95" customHeight="1">
      <c r="A14" s="1135"/>
      <c r="B14" s="1053"/>
      <c r="C14" s="1053"/>
      <c r="D14" s="1137"/>
      <c r="E14" s="501" t="s">
        <v>2373</v>
      </c>
      <c r="F14" s="74"/>
      <c r="G14" s="501"/>
      <c r="H14" s="501"/>
      <c r="I14" s="501"/>
      <c r="J14" s="500" t="s">
        <v>1351</v>
      </c>
      <c r="K14" s="73" t="str">
        <f>申請書!B152</f>
        <v>□</v>
      </c>
      <c r="L14" s="74" t="s">
        <v>2374</v>
      </c>
      <c r="M14" s="74"/>
      <c r="N14" s="73" t="str">
        <f>申請書!B153</f>
        <v>■</v>
      </c>
      <c r="O14" s="74" t="s">
        <v>2375</v>
      </c>
      <c r="P14" s="74"/>
      <c r="Q14" s="74" t="s">
        <v>94</v>
      </c>
      <c r="R14" s="501"/>
      <c r="S14" s="501"/>
      <c r="T14" s="501"/>
      <c r="U14" s="502"/>
    </row>
    <row r="15" spans="1:22" ht="15.95" customHeight="1">
      <c r="A15" s="446">
        <v>4</v>
      </c>
      <c r="B15" s="1476" t="s">
        <v>333</v>
      </c>
      <c r="C15" s="1476"/>
      <c r="D15" s="1477"/>
      <c r="E15" s="495"/>
      <c r="F15" s="1479">
        <f>申請書!F183</f>
        <v>0</v>
      </c>
      <c r="G15" s="1438"/>
      <c r="H15" s="1438"/>
      <c r="I15" s="1438"/>
      <c r="J15" s="449" t="s">
        <v>1072</v>
      </c>
      <c r="K15" s="495"/>
      <c r="L15" s="495"/>
      <c r="M15" s="495"/>
      <c r="N15" s="495"/>
      <c r="O15" s="495"/>
      <c r="P15" s="495"/>
      <c r="Q15" s="495"/>
      <c r="R15" s="495"/>
      <c r="S15" s="495"/>
      <c r="T15" s="495"/>
      <c r="U15" s="496"/>
    </row>
    <row r="16" spans="1:22" ht="15.95" customHeight="1">
      <c r="A16" s="1465">
        <v>5</v>
      </c>
      <c r="B16" s="1495" t="s">
        <v>334</v>
      </c>
      <c r="C16" s="1496"/>
      <c r="D16" s="1497"/>
      <c r="E16" s="684" t="s">
        <v>1675</v>
      </c>
      <c r="F16" s="498" t="s">
        <v>335</v>
      </c>
      <c r="G16" s="498"/>
      <c r="H16" s="498"/>
      <c r="I16" s="498"/>
      <c r="J16" s="498"/>
      <c r="K16" s="498"/>
      <c r="L16" s="498"/>
      <c r="M16" s="498"/>
      <c r="N16" s="498"/>
      <c r="O16" s="498"/>
      <c r="P16" s="498"/>
      <c r="Q16" s="498"/>
      <c r="R16" s="498"/>
      <c r="S16" s="498"/>
      <c r="T16" s="498"/>
      <c r="U16" s="499"/>
      <c r="V16" s="1233" t="s">
        <v>2894</v>
      </c>
    </row>
    <row r="17" spans="1:22" ht="15.95" customHeight="1">
      <c r="A17" s="1451"/>
      <c r="B17" s="1498"/>
      <c r="C17" s="1499"/>
      <c r="D17" s="1500"/>
      <c r="E17" s="685" t="s">
        <v>1675</v>
      </c>
      <c r="F17" s="501" t="s">
        <v>336</v>
      </c>
      <c r="G17" s="501"/>
      <c r="H17" s="501"/>
      <c r="I17" s="501"/>
      <c r="J17" s="501"/>
      <c r="K17" s="501"/>
      <c r="L17" s="501"/>
      <c r="M17" s="501"/>
      <c r="N17" s="501"/>
      <c r="O17" s="501"/>
      <c r="P17" s="501"/>
      <c r="Q17" s="501"/>
      <c r="R17" s="501"/>
      <c r="S17" s="501"/>
      <c r="T17" s="501"/>
      <c r="U17" s="502"/>
    </row>
    <row r="18" spans="1:22" ht="15.95" customHeight="1">
      <c r="A18" s="1451"/>
      <c r="B18" s="1495" t="s">
        <v>337</v>
      </c>
      <c r="C18" s="1496"/>
      <c r="D18" s="1497"/>
      <c r="E18" s="497" t="s">
        <v>2283</v>
      </c>
      <c r="F18" s="498" t="s">
        <v>2376</v>
      </c>
      <c r="G18" s="498"/>
      <c r="H18" s="498"/>
      <c r="I18" s="498"/>
      <c r="J18" s="498"/>
      <c r="K18" s="498"/>
      <c r="L18" s="498"/>
      <c r="M18" s="498"/>
      <c r="N18" s="498"/>
      <c r="O18" s="498"/>
      <c r="P18" s="498"/>
      <c r="Q18" s="498"/>
      <c r="R18" s="498"/>
      <c r="S18" s="498"/>
      <c r="T18" s="498"/>
      <c r="U18" s="499"/>
    </row>
    <row r="19" spans="1:22" ht="15.95" customHeight="1">
      <c r="A19" s="1451"/>
      <c r="B19" s="1510"/>
      <c r="C19" s="1511"/>
      <c r="D19" s="1512"/>
      <c r="E19" s="74"/>
      <c r="F19" s="74" t="s">
        <v>338</v>
      </c>
      <c r="G19" s="74"/>
      <c r="H19" s="1475"/>
      <c r="I19" s="1475"/>
      <c r="J19" s="1475"/>
      <c r="K19" s="1475"/>
      <c r="L19" s="1475"/>
      <c r="M19" s="1475"/>
      <c r="N19" s="1475"/>
      <c r="O19" s="1475"/>
      <c r="P19" s="1475"/>
      <c r="Q19" s="1475"/>
      <c r="R19" s="74"/>
      <c r="S19" s="74"/>
      <c r="T19" s="74"/>
      <c r="U19" s="78"/>
    </row>
    <row r="20" spans="1:22" ht="15.95" customHeight="1">
      <c r="A20" s="1451"/>
      <c r="B20" s="1510"/>
      <c r="C20" s="1511"/>
      <c r="D20" s="1512"/>
      <c r="E20" s="1059" t="s">
        <v>2283</v>
      </c>
      <c r="F20" s="501" t="s">
        <v>2377</v>
      </c>
      <c r="G20" s="501"/>
      <c r="H20" s="1053"/>
      <c r="I20" s="1053"/>
      <c r="J20" s="1053"/>
      <c r="K20" s="1053"/>
      <c r="L20" s="1053"/>
      <c r="M20" s="1053"/>
      <c r="N20" s="1053"/>
      <c r="O20" s="1053"/>
      <c r="P20" s="1053"/>
      <c r="Q20" s="1053"/>
      <c r="R20" s="501"/>
      <c r="S20" s="501"/>
      <c r="T20" s="501"/>
      <c r="U20" s="502"/>
    </row>
    <row r="21" spans="1:22" ht="15.95" customHeight="1">
      <c r="A21" s="1467"/>
      <c r="B21" s="1498"/>
      <c r="C21" s="1499"/>
      <c r="D21" s="1500"/>
      <c r="E21" s="501" t="s">
        <v>2378</v>
      </c>
      <c r="F21" s="501"/>
      <c r="G21" s="501"/>
      <c r="H21" s="501"/>
      <c r="I21" s="501"/>
      <c r="J21" s="1494"/>
      <c r="K21" s="1494"/>
      <c r="L21" s="500" t="s">
        <v>46</v>
      </c>
      <c r="M21" s="500"/>
      <c r="N21" s="500" t="s">
        <v>577</v>
      </c>
      <c r="O21" s="500"/>
      <c r="P21" s="500" t="s">
        <v>576</v>
      </c>
      <c r="Q21" s="501"/>
      <c r="R21" s="501"/>
      <c r="S21" s="501"/>
      <c r="T21" s="501"/>
      <c r="U21" s="502"/>
    </row>
    <row r="22" spans="1:22" ht="15.95" customHeight="1">
      <c r="A22" s="1451">
        <v>6</v>
      </c>
      <c r="B22" s="1474" t="s">
        <v>339</v>
      </c>
      <c r="C22" s="1474"/>
      <c r="D22" s="1461"/>
      <c r="E22" s="503" t="s">
        <v>340</v>
      </c>
      <c r="F22" s="74" t="s">
        <v>341</v>
      </c>
      <c r="G22" s="74"/>
      <c r="H22" s="74"/>
      <c r="I22" s="74"/>
      <c r="J22" s="74"/>
      <c r="K22" s="74"/>
      <c r="L22" s="74"/>
      <c r="M22" s="74"/>
      <c r="N22" s="74"/>
      <c r="O22" s="74"/>
      <c r="P22" s="74"/>
      <c r="Q22" s="74"/>
      <c r="R22" s="74"/>
      <c r="S22" s="74"/>
      <c r="T22" s="74"/>
      <c r="U22" s="78"/>
    </row>
    <row r="23" spans="1:22" ht="15.95" customHeight="1">
      <c r="A23" s="1451"/>
      <c r="B23" s="1504"/>
      <c r="C23" s="1504"/>
      <c r="D23" s="1505"/>
      <c r="E23" s="503"/>
      <c r="F23" s="1501">
        <f>申請書!D97</f>
        <v>0</v>
      </c>
      <c r="G23" s="1501"/>
      <c r="H23" s="1501"/>
      <c r="I23" s="1501"/>
      <c r="J23" s="1501"/>
      <c r="K23" s="1501"/>
      <c r="L23" s="1501"/>
      <c r="M23" s="1501"/>
      <c r="N23" s="1501"/>
      <c r="O23" s="1501"/>
      <c r="P23" s="1501"/>
      <c r="Q23" s="1501"/>
      <c r="R23" s="1501"/>
      <c r="S23" s="1501"/>
      <c r="T23" s="1501"/>
      <c r="U23" s="1502"/>
    </row>
    <row r="24" spans="1:22" ht="15.95" customHeight="1">
      <c r="A24" s="1451"/>
      <c r="B24" s="1504"/>
      <c r="C24" s="1504"/>
      <c r="D24" s="1505"/>
      <c r="E24" s="503" t="s">
        <v>550</v>
      </c>
      <c r="F24" s="74" t="s">
        <v>342</v>
      </c>
      <c r="G24" s="74"/>
      <c r="H24" s="74"/>
      <c r="I24" s="74"/>
      <c r="J24" s="74"/>
      <c r="K24" s="74"/>
      <c r="L24" s="74"/>
      <c r="M24" s="74"/>
      <c r="N24" s="74"/>
      <c r="O24" s="74"/>
      <c r="P24" s="74"/>
      <c r="Q24" s="74"/>
      <c r="R24" s="74"/>
      <c r="S24" s="74"/>
      <c r="T24" s="74"/>
      <c r="U24" s="78"/>
    </row>
    <row r="25" spans="1:22" ht="15.95" customHeight="1">
      <c r="A25" s="1451"/>
      <c r="B25" s="1504"/>
      <c r="C25" s="1504"/>
      <c r="D25" s="1505"/>
      <c r="E25" s="503"/>
      <c r="F25" s="1501">
        <f>申請書!B167</f>
        <v>0</v>
      </c>
      <c r="G25" s="1501"/>
      <c r="H25" s="1501"/>
      <c r="I25" s="1501"/>
      <c r="J25" s="1501"/>
      <c r="K25" s="1501"/>
      <c r="L25" s="1501"/>
      <c r="M25" s="1501"/>
      <c r="N25" s="1501"/>
      <c r="O25" s="1501"/>
      <c r="P25" s="1501"/>
      <c r="Q25" s="1501"/>
      <c r="R25" s="1501"/>
      <c r="S25" s="1501"/>
      <c r="T25" s="1501"/>
      <c r="U25" s="1502"/>
    </row>
    <row r="26" spans="1:22" ht="15.95" customHeight="1">
      <c r="A26" s="1451"/>
      <c r="B26" s="1504"/>
      <c r="C26" s="1504"/>
      <c r="D26" s="1505"/>
      <c r="E26" s="503" t="s">
        <v>551</v>
      </c>
      <c r="F26" s="74" t="s">
        <v>343</v>
      </c>
      <c r="G26" s="74"/>
      <c r="H26" s="73" t="str">
        <f>申請書!B176</f>
        <v>□</v>
      </c>
      <c r="I26" s="74" t="s">
        <v>344</v>
      </c>
      <c r="J26" s="74"/>
      <c r="K26" s="74"/>
      <c r="L26" s="74"/>
      <c r="M26" s="73" t="str">
        <f>申請書!F176</f>
        <v>■</v>
      </c>
      <c r="N26" s="74" t="s">
        <v>345</v>
      </c>
      <c r="O26" s="74"/>
      <c r="P26" s="74"/>
      <c r="Q26" s="74"/>
      <c r="R26" s="74"/>
      <c r="S26" s="74"/>
      <c r="T26" s="74"/>
      <c r="U26" s="78"/>
    </row>
    <row r="27" spans="1:22" ht="15.95" customHeight="1">
      <c r="A27" s="1451"/>
      <c r="B27" s="1504"/>
      <c r="C27" s="1504"/>
      <c r="D27" s="1505"/>
      <c r="E27" s="503" t="s">
        <v>552</v>
      </c>
      <c r="F27" s="74" t="s">
        <v>346</v>
      </c>
      <c r="G27" s="74"/>
      <c r="H27" s="74"/>
      <c r="I27" s="74"/>
      <c r="J27" s="74"/>
      <c r="K27" s="74"/>
      <c r="L27" s="74"/>
      <c r="M27" s="74"/>
      <c r="N27" s="74"/>
      <c r="O27" s="74"/>
      <c r="P27" s="74"/>
      <c r="Q27" s="74"/>
      <c r="R27" s="74"/>
      <c r="S27" s="74"/>
      <c r="T27" s="74"/>
      <c r="U27" s="78"/>
    </row>
    <row r="28" spans="1:22" ht="15.95" customHeight="1">
      <c r="A28" s="1451"/>
      <c r="B28" s="1504"/>
      <c r="C28" s="1504"/>
      <c r="D28" s="1505"/>
      <c r="E28" s="1452" t="s">
        <v>464</v>
      </c>
      <c r="F28" s="1452"/>
      <c r="G28" s="1452" t="str">
        <f>申請書!F190</f>
        <v>木（枠組壁工法）</v>
      </c>
      <c r="H28" s="1452"/>
      <c r="I28" s="1452"/>
      <c r="J28" s="1452"/>
      <c r="K28" s="1452"/>
      <c r="L28" s="73" t="s">
        <v>1711</v>
      </c>
      <c r="M28" s="73"/>
      <c r="N28" s="1452" t="s">
        <v>347</v>
      </c>
      <c r="O28" s="1452"/>
      <c r="P28" s="73" t="s">
        <v>348</v>
      </c>
      <c r="Q28" s="783">
        <f>申請書!G188</f>
        <v>0</v>
      </c>
      <c r="R28" s="73" t="s">
        <v>1078</v>
      </c>
      <c r="S28" s="73" t="s">
        <v>349</v>
      </c>
      <c r="T28" s="783">
        <f>申請書!G189</f>
        <v>0</v>
      </c>
      <c r="U28" s="447" t="s">
        <v>1078</v>
      </c>
    </row>
    <row r="29" spans="1:22" ht="15.95" customHeight="1">
      <c r="A29" s="1503"/>
      <c r="B29" s="1506"/>
      <c r="C29" s="1506"/>
      <c r="D29" s="1507"/>
      <c r="E29" s="1478" t="s">
        <v>350</v>
      </c>
      <c r="F29" s="1478"/>
      <c r="G29" s="1493">
        <f>申請書!B180</f>
        <v>0</v>
      </c>
      <c r="H29" s="1493"/>
      <c r="I29" s="1493"/>
      <c r="J29" s="1493"/>
      <c r="K29" s="1493"/>
      <c r="L29" s="505" t="s">
        <v>130</v>
      </c>
      <c r="M29" s="505"/>
      <c r="N29" s="1478" t="s">
        <v>351</v>
      </c>
      <c r="O29" s="1478"/>
      <c r="P29" s="1508">
        <f>申請書!F182</f>
        <v>0</v>
      </c>
      <c r="Q29" s="1509"/>
      <c r="R29" s="1509"/>
      <c r="S29" s="1509"/>
      <c r="T29" s="1509"/>
      <c r="U29" s="506" t="s">
        <v>1072</v>
      </c>
    </row>
    <row r="30" spans="1:22" ht="5.0999999999999996" customHeight="1">
      <c r="A30" s="73"/>
      <c r="B30" s="74"/>
      <c r="C30" s="74"/>
      <c r="D30" s="74"/>
      <c r="E30" s="74"/>
      <c r="F30" s="74"/>
      <c r="G30" s="74"/>
      <c r="H30" s="74"/>
      <c r="I30" s="74"/>
      <c r="J30" s="74"/>
      <c r="K30" s="74"/>
      <c r="L30" s="74"/>
      <c r="M30" s="74"/>
      <c r="N30" s="74"/>
      <c r="O30" s="74"/>
      <c r="P30" s="74"/>
      <c r="Q30" s="74"/>
      <c r="R30" s="74"/>
      <c r="S30" s="74"/>
      <c r="T30" s="74"/>
      <c r="U30" s="74"/>
    </row>
    <row r="31" spans="1:22" ht="15.95" customHeight="1">
      <c r="A31" s="507">
        <v>7</v>
      </c>
      <c r="B31" s="1445" t="s">
        <v>352</v>
      </c>
      <c r="C31" s="1445"/>
      <c r="D31" s="1446"/>
      <c r="E31" s="1447" t="s">
        <v>2379</v>
      </c>
      <c r="F31" s="1448"/>
      <c r="G31" s="1448"/>
      <c r="H31" s="1448"/>
      <c r="I31" s="508"/>
      <c r="J31" s="1433"/>
      <c r="K31" s="1434"/>
      <c r="L31" s="450" t="s">
        <v>46</v>
      </c>
      <c r="M31" s="1329"/>
      <c r="N31" s="450" t="s">
        <v>577</v>
      </c>
      <c r="O31" s="1329"/>
      <c r="P31" s="450" t="s">
        <v>576</v>
      </c>
      <c r="Q31" s="508"/>
      <c r="R31" s="508"/>
      <c r="S31" s="508"/>
      <c r="T31" s="508"/>
      <c r="U31" s="509"/>
      <c r="V31" s="1233" t="s">
        <v>2877</v>
      </c>
    </row>
    <row r="32" spans="1:22" ht="15.95" customHeight="1">
      <c r="A32" s="77"/>
      <c r="B32" s="74"/>
      <c r="C32" s="74"/>
      <c r="D32" s="78"/>
      <c r="E32" s="1449" t="s">
        <v>2380</v>
      </c>
      <c r="F32" s="1450"/>
      <c r="G32" s="1450"/>
      <c r="H32" s="1450"/>
      <c r="I32" s="495"/>
      <c r="J32" s="1435"/>
      <c r="K32" s="1436"/>
      <c r="L32" s="449" t="s">
        <v>46</v>
      </c>
      <c r="M32" s="687"/>
      <c r="N32" s="449" t="s">
        <v>577</v>
      </c>
      <c r="O32" s="687"/>
      <c r="P32" s="449" t="s">
        <v>576</v>
      </c>
      <c r="Q32" s="495"/>
      <c r="R32" s="495"/>
      <c r="S32" s="495"/>
      <c r="T32" s="495"/>
      <c r="U32" s="496"/>
    </row>
    <row r="33" spans="1:21" ht="15.95" customHeight="1">
      <c r="A33" s="77"/>
      <c r="B33" s="74"/>
      <c r="C33" s="74"/>
      <c r="D33" s="78"/>
      <c r="E33" s="1449" t="s">
        <v>2381</v>
      </c>
      <c r="F33" s="1450"/>
      <c r="G33" s="1450"/>
      <c r="H33" s="1450"/>
      <c r="I33" s="495"/>
      <c r="J33" s="1437"/>
      <c r="K33" s="1438"/>
      <c r="L33" s="449" t="s">
        <v>46</v>
      </c>
      <c r="M33" s="687"/>
      <c r="N33" s="449" t="s">
        <v>577</v>
      </c>
      <c r="O33" s="687"/>
      <c r="P33" s="449" t="s">
        <v>576</v>
      </c>
      <c r="Q33" s="495"/>
      <c r="R33" s="495"/>
      <c r="S33" s="495"/>
      <c r="T33" s="495"/>
      <c r="U33" s="496"/>
    </row>
    <row r="34" spans="1:21" ht="15.95" customHeight="1">
      <c r="A34" s="504"/>
      <c r="B34" s="510"/>
      <c r="C34" s="510"/>
      <c r="D34" s="511"/>
      <c r="E34" s="1443" t="s">
        <v>2382</v>
      </c>
      <c r="F34" s="1444"/>
      <c r="G34" s="1444"/>
      <c r="H34" s="1444"/>
      <c r="I34" s="512"/>
      <c r="J34" s="1439"/>
      <c r="K34" s="1440"/>
      <c r="L34" s="448" t="s">
        <v>46</v>
      </c>
      <c r="M34" s="688"/>
      <c r="N34" s="448" t="s">
        <v>577</v>
      </c>
      <c r="O34" s="688"/>
      <c r="P34" s="448" t="s">
        <v>576</v>
      </c>
      <c r="Q34" s="512"/>
      <c r="R34" s="512"/>
      <c r="S34" s="512"/>
      <c r="T34" s="512"/>
      <c r="U34" s="513"/>
    </row>
    <row r="35" spans="1:21" ht="5.0999999999999996" customHeight="1">
      <c r="A35" s="73"/>
      <c r="B35" s="74"/>
      <c r="C35" s="74"/>
      <c r="D35" s="74"/>
      <c r="E35" s="74"/>
      <c r="F35" s="74"/>
      <c r="G35" s="74"/>
      <c r="H35" s="74"/>
      <c r="I35" s="74"/>
      <c r="J35" s="74"/>
      <c r="K35" s="74"/>
      <c r="L35" s="74"/>
      <c r="M35" s="74"/>
      <c r="N35" s="74"/>
      <c r="O35" s="74"/>
      <c r="P35" s="74"/>
      <c r="Q35" s="74"/>
      <c r="R35" s="74"/>
      <c r="S35" s="74"/>
      <c r="T35" s="74"/>
      <c r="U35" s="74"/>
    </row>
    <row r="36" spans="1:21" ht="15.95" customHeight="1">
      <c r="A36" s="507">
        <v>8</v>
      </c>
      <c r="B36" s="1445" t="s">
        <v>353</v>
      </c>
      <c r="C36" s="1445"/>
      <c r="D36" s="1446"/>
      <c r="E36" s="1469" t="s">
        <v>354</v>
      </c>
      <c r="F36" s="1470"/>
      <c r="G36" s="1471"/>
      <c r="H36" s="1472"/>
      <c r="I36" s="1472"/>
      <c r="J36" s="1472"/>
      <c r="K36" s="1472"/>
      <c r="L36" s="1472"/>
      <c r="M36" s="1472"/>
      <c r="N36" s="1472"/>
      <c r="O36" s="1472"/>
      <c r="P36" s="1472"/>
      <c r="Q36" s="1472"/>
      <c r="R36" s="1472"/>
      <c r="S36" s="1472"/>
      <c r="T36" s="1472"/>
      <c r="U36" s="1473"/>
    </row>
    <row r="37" spans="1:21" ht="15.95" customHeight="1">
      <c r="A37" s="77"/>
      <c r="B37" s="74"/>
      <c r="C37" s="74"/>
      <c r="D37" s="78"/>
      <c r="E37" s="1513" t="s">
        <v>136</v>
      </c>
      <c r="F37" s="1481"/>
      <c r="G37" s="1458"/>
      <c r="H37" s="1459"/>
      <c r="I37" s="1459"/>
      <c r="J37" s="1459"/>
      <c r="K37" s="1459"/>
      <c r="L37" s="1459"/>
      <c r="M37" s="1480" t="s">
        <v>137</v>
      </c>
      <c r="N37" s="1481"/>
      <c r="O37" s="1482"/>
      <c r="P37" s="1482"/>
      <c r="Q37" s="1482"/>
      <c r="R37" s="1482"/>
      <c r="S37" s="1482"/>
      <c r="T37" s="1482"/>
      <c r="U37" s="1483"/>
    </row>
    <row r="38" spans="1:21" ht="15.95" customHeight="1">
      <c r="A38" s="77"/>
      <c r="B38" s="74"/>
      <c r="C38" s="74"/>
      <c r="D38" s="78"/>
      <c r="E38" s="1513" t="s">
        <v>844</v>
      </c>
      <c r="F38" s="1481"/>
      <c r="G38" s="514" t="s">
        <v>138</v>
      </c>
      <c r="H38" s="1484"/>
      <c r="I38" s="1485"/>
      <c r="J38" s="1485"/>
      <c r="K38" s="1486"/>
      <c r="L38" s="514" t="s">
        <v>139</v>
      </c>
      <c r="M38" s="1487"/>
      <c r="N38" s="1487"/>
      <c r="O38" s="1487"/>
      <c r="P38" s="1487"/>
      <c r="Q38" s="514" t="s">
        <v>140</v>
      </c>
      <c r="R38" s="1487"/>
      <c r="S38" s="1487"/>
      <c r="T38" s="1488"/>
      <c r="U38" s="1489"/>
    </row>
    <row r="39" spans="1:21" ht="15.95" customHeight="1">
      <c r="A39" s="504"/>
      <c r="B39" s="510"/>
      <c r="C39" s="510"/>
      <c r="D39" s="511"/>
      <c r="E39" s="1514"/>
      <c r="F39" s="1515"/>
      <c r="G39" s="1490"/>
      <c r="H39" s="1490"/>
      <c r="I39" s="1490"/>
      <c r="J39" s="1490"/>
      <c r="K39" s="1490"/>
      <c r="L39" s="1490"/>
      <c r="M39" s="1490"/>
      <c r="N39" s="1490"/>
      <c r="O39" s="1490"/>
      <c r="P39" s="1490"/>
      <c r="Q39" s="1490"/>
      <c r="R39" s="1490"/>
      <c r="S39" s="1490"/>
      <c r="T39" s="1491"/>
      <c r="U39" s="1492"/>
    </row>
    <row r="40" spans="1:21" ht="4.5" customHeight="1">
      <c r="A40" s="73"/>
      <c r="B40" s="74"/>
      <c r="C40" s="74"/>
      <c r="D40" s="74"/>
      <c r="E40" s="74"/>
      <c r="F40" s="74"/>
      <c r="G40" s="74"/>
      <c r="H40" s="74"/>
      <c r="I40" s="74"/>
      <c r="J40" s="74"/>
      <c r="K40" s="74"/>
      <c r="L40" s="74"/>
      <c r="M40" s="74"/>
      <c r="N40" s="74"/>
      <c r="O40" s="74"/>
      <c r="P40" s="74"/>
      <c r="Q40" s="74"/>
      <c r="R40" s="74"/>
      <c r="S40" s="74"/>
      <c r="T40" s="74"/>
      <c r="U40" s="74"/>
    </row>
    <row r="41" spans="1:21" ht="15.95" customHeight="1">
      <c r="A41" s="507">
        <v>9</v>
      </c>
      <c r="B41" s="1445" t="s">
        <v>141</v>
      </c>
      <c r="C41" s="1445"/>
      <c r="D41" s="1446"/>
      <c r="E41" s="1469" t="s">
        <v>354</v>
      </c>
      <c r="F41" s="1470"/>
      <c r="G41" s="1471"/>
      <c r="H41" s="1472"/>
      <c r="I41" s="1472"/>
      <c r="J41" s="1472"/>
      <c r="K41" s="1472"/>
      <c r="L41" s="1472"/>
      <c r="M41" s="1472"/>
      <c r="N41" s="1472"/>
      <c r="O41" s="1472"/>
      <c r="P41" s="1472"/>
      <c r="Q41" s="1472"/>
      <c r="R41" s="1472"/>
      <c r="S41" s="1472"/>
      <c r="T41" s="1472"/>
      <c r="U41" s="1473"/>
    </row>
    <row r="42" spans="1:21" ht="15.95" customHeight="1">
      <c r="A42" s="77"/>
      <c r="B42" s="74"/>
      <c r="C42" s="74"/>
      <c r="D42" s="78"/>
      <c r="E42" s="1513" t="s">
        <v>136</v>
      </c>
      <c r="F42" s="1481"/>
      <c r="G42" s="1458"/>
      <c r="H42" s="1459"/>
      <c r="I42" s="1459"/>
      <c r="J42" s="1459"/>
      <c r="K42" s="1459"/>
      <c r="L42" s="1459"/>
      <c r="M42" s="1480" t="s">
        <v>137</v>
      </c>
      <c r="N42" s="1481"/>
      <c r="O42" s="1482"/>
      <c r="P42" s="1482"/>
      <c r="Q42" s="1482"/>
      <c r="R42" s="1482"/>
      <c r="S42" s="1482"/>
      <c r="T42" s="1482"/>
      <c r="U42" s="1483"/>
    </row>
    <row r="43" spans="1:21" ht="15.95" customHeight="1">
      <c r="A43" s="77"/>
      <c r="B43" s="74"/>
      <c r="C43" s="74"/>
      <c r="D43" s="78"/>
      <c r="E43" s="1513" t="s">
        <v>844</v>
      </c>
      <c r="F43" s="1481"/>
      <c r="G43" s="514" t="s">
        <v>138</v>
      </c>
      <c r="H43" s="1484"/>
      <c r="I43" s="1485"/>
      <c r="J43" s="1485"/>
      <c r="K43" s="1486"/>
      <c r="L43" s="514" t="s">
        <v>139</v>
      </c>
      <c r="M43" s="1487"/>
      <c r="N43" s="1487"/>
      <c r="O43" s="1487"/>
      <c r="P43" s="1487"/>
      <c r="Q43" s="514" t="s">
        <v>140</v>
      </c>
      <c r="R43" s="1487"/>
      <c r="S43" s="1487"/>
      <c r="T43" s="1488"/>
      <c r="U43" s="1489"/>
    </row>
    <row r="44" spans="1:21" ht="15.95" customHeight="1">
      <c r="A44" s="504"/>
      <c r="B44" s="510"/>
      <c r="C44" s="510"/>
      <c r="D44" s="511"/>
      <c r="E44" s="1514"/>
      <c r="F44" s="1515"/>
      <c r="G44" s="1490"/>
      <c r="H44" s="1490"/>
      <c r="I44" s="1490"/>
      <c r="J44" s="1490"/>
      <c r="K44" s="1490"/>
      <c r="L44" s="1490"/>
      <c r="M44" s="1490"/>
      <c r="N44" s="1490"/>
      <c r="O44" s="1490"/>
      <c r="P44" s="1490"/>
      <c r="Q44" s="1490"/>
      <c r="R44" s="1490"/>
      <c r="S44" s="1490"/>
      <c r="T44" s="1491"/>
      <c r="U44" s="1492"/>
    </row>
    <row r="45" spans="1:21" ht="5.0999999999999996" customHeight="1">
      <c r="A45" s="73"/>
      <c r="B45" s="74"/>
      <c r="C45" s="74"/>
      <c r="D45" s="74"/>
      <c r="E45" s="74"/>
      <c r="F45" s="74"/>
      <c r="G45" s="74"/>
      <c r="H45" s="74"/>
      <c r="I45" s="74"/>
      <c r="J45" s="74"/>
      <c r="K45" s="74"/>
      <c r="L45" s="74"/>
      <c r="M45" s="74"/>
      <c r="N45" s="74"/>
      <c r="O45" s="74"/>
      <c r="P45" s="74"/>
      <c r="Q45" s="74"/>
      <c r="R45" s="74"/>
      <c r="S45" s="74"/>
      <c r="T45" s="74"/>
      <c r="U45" s="74"/>
    </row>
    <row r="46" spans="1:21" ht="15.95" customHeight="1">
      <c r="A46" s="507">
        <v>10</v>
      </c>
      <c r="B46" s="1445" t="s">
        <v>118</v>
      </c>
      <c r="C46" s="1445"/>
      <c r="D46" s="1446"/>
      <c r="E46" s="1469" t="s">
        <v>354</v>
      </c>
      <c r="F46" s="1470"/>
      <c r="G46" s="1471"/>
      <c r="H46" s="1472"/>
      <c r="I46" s="1472"/>
      <c r="J46" s="1472"/>
      <c r="K46" s="1472"/>
      <c r="L46" s="1472"/>
      <c r="M46" s="1472"/>
      <c r="N46" s="1472"/>
      <c r="O46" s="1472"/>
      <c r="P46" s="1472"/>
      <c r="Q46" s="1472"/>
      <c r="R46" s="1472"/>
      <c r="S46" s="1472"/>
      <c r="T46" s="1472"/>
      <c r="U46" s="1473"/>
    </row>
    <row r="47" spans="1:21" ht="15.95" customHeight="1">
      <c r="A47" s="77"/>
      <c r="B47" s="74"/>
      <c r="C47" s="74"/>
      <c r="D47" s="78"/>
      <c r="E47" s="1513" t="s">
        <v>136</v>
      </c>
      <c r="F47" s="1481"/>
      <c r="G47" s="1458"/>
      <c r="H47" s="1459"/>
      <c r="I47" s="1459"/>
      <c r="J47" s="1459"/>
      <c r="K47" s="1459"/>
      <c r="L47" s="1459"/>
      <c r="M47" s="1520" t="s">
        <v>137</v>
      </c>
      <c r="N47" s="1521"/>
      <c r="O47" s="1459"/>
      <c r="P47" s="1459"/>
      <c r="Q47" s="1459"/>
      <c r="R47" s="1459"/>
      <c r="S47" s="1459"/>
      <c r="T47" s="1459"/>
      <c r="U47" s="1460"/>
    </row>
    <row r="48" spans="1:21" ht="15.95" customHeight="1">
      <c r="A48" s="77"/>
      <c r="B48" s="74"/>
      <c r="C48" s="74"/>
      <c r="D48" s="78"/>
      <c r="E48" s="1513" t="s">
        <v>844</v>
      </c>
      <c r="F48" s="1481"/>
      <c r="G48" s="515" t="s">
        <v>119</v>
      </c>
      <c r="H48" s="1522"/>
      <c r="I48" s="1523"/>
      <c r="J48" s="1523"/>
      <c r="K48" s="1524"/>
      <c r="L48" s="515" t="s">
        <v>120</v>
      </c>
      <c r="M48" s="1516"/>
      <c r="N48" s="1517"/>
      <c r="O48" s="1517"/>
      <c r="P48" s="1518"/>
      <c r="Q48" s="515" t="s">
        <v>121</v>
      </c>
      <c r="R48" s="1516"/>
      <c r="S48" s="1517"/>
      <c r="T48" s="1517"/>
      <c r="U48" s="1519"/>
    </row>
    <row r="49" spans="1:21" ht="15.95" customHeight="1">
      <c r="A49" s="504"/>
      <c r="B49" s="510"/>
      <c r="C49" s="510"/>
      <c r="D49" s="511"/>
      <c r="E49" s="1514"/>
      <c r="F49" s="1515"/>
      <c r="G49" s="1490"/>
      <c r="H49" s="1490"/>
      <c r="I49" s="1490"/>
      <c r="J49" s="1490"/>
      <c r="K49" s="1490"/>
      <c r="L49" s="1490"/>
      <c r="M49" s="1490"/>
      <c r="N49" s="1490"/>
      <c r="O49" s="1490"/>
      <c r="P49" s="1490"/>
      <c r="Q49" s="1490"/>
      <c r="R49" s="1490"/>
      <c r="S49" s="1490"/>
      <c r="T49" s="1491"/>
      <c r="U49" s="1492"/>
    </row>
    <row r="50" spans="1:21" ht="15.95" customHeight="1">
      <c r="A50" s="73"/>
      <c r="B50" s="74"/>
      <c r="C50" s="74"/>
      <c r="D50" s="74"/>
      <c r="E50" s="73"/>
      <c r="F50" s="73"/>
      <c r="G50" s="75"/>
      <c r="H50" s="75"/>
      <c r="I50" s="75"/>
      <c r="J50" s="75"/>
      <c r="K50" s="75"/>
      <c r="L50" s="75"/>
      <c r="M50" s="75"/>
      <c r="N50" s="75"/>
      <c r="O50" s="75"/>
      <c r="P50" s="75"/>
      <c r="Q50" s="75"/>
      <c r="R50" s="75"/>
      <c r="S50" s="75"/>
      <c r="T50" s="75"/>
      <c r="U50" s="75"/>
    </row>
    <row r="51" spans="1:21" ht="15.95" customHeight="1">
      <c r="C51"/>
      <c r="D51"/>
      <c r="E51"/>
      <c r="I51"/>
      <c r="Q51"/>
      <c r="R51"/>
      <c r="S51"/>
      <c r="T51"/>
      <c r="U51" s="516" t="s">
        <v>135</v>
      </c>
    </row>
    <row r="52" spans="1:21">
      <c r="C52"/>
      <c r="D52"/>
      <c r="E52"/>
      <c r="I52"/>
      <c r="Q52" s="1060"/>
      <c r="R52" s="1060"/>
      <c r="S52"/>
      <c r="T52"/>
      <c r="U52" s="516" t="s">
        <v>142</v>
      </c>
    </row>
    <row r="53" spans="1:21">
      <c r="C53"/>
      <c r="D53"/>
      <c r="E53"/>
      <c r="I53"/>
      <c r="J53"/>
      <c r="K53"/>
      <c r="L53"/>
      <c r="M53"/>
      <c r="N53"/>
      <c r="O53"/>
      <c r="P53"/>
      <c r="Q53" s="1060"/>
      <c r="R53" s="1060"/>
      <c r="S53"/>
      <c r="T53" s="1052"/>
      <c r="U53" s="1052" t="s">
        <v>2383</v>
      </c>
    </row>
    <row r="54" spans="1:21" ht="20.100000000000001" customHeight="1"/>
    <row r="55" spans="1:21" ht="20.100000000000001" customHeight="1"/>
    <row r="56" spans="1:21" ht="20.100000000000001" customHeight="1"/>
    <row r="57" spans="1:21" ht="20.100000000000001" customHeight="1"/>
  </sheetData>
  <mergeCells count="79">
    <mergeCell ref="H43:K43"/>
    <mergeCell ref="M47:N47"/>
    <mergeCell ref="G46:U46"/>
    <mergeCell ref="G47:L47"/>
    <mergeCell ref="H48:K48"/>
    <mergeCell ref="M43:P43"/>
    <mergeCell ref="R43:U43"/>
    <mergeCell ref="B36:D36"/>
    <mergeCell ref="B41:D41"/>
    <mergeCell ref="E43:F44"/>
    <mergeCell ref="B46:D46"/>
    <mergeCell ref="E46:F46"/>
    <mergeCell ref="E37:F37"/>
    <mergeCell ref="E38:F39"/>
    <mergeCell ref="E41:F41"/>
    <mergeCell ref="E42:F42"/>
    <mergeCell ref="E47:F47"/>
    <mergeCell ref="E48:F49"/>
    <mergeCell ref="G44:U44"/>
    <mergeCell ref="O47:U47"/>
    <mergeCell ref="G49:U49"/>
    <mergeCell ref="M48:P48"/>
    <mergeCell ref="R48:U48"/>
    <mergeCell ref="G29:K29"/>
    <mergeCell ref="E8:F8"/>
    <mergeCell ref="J21:K21"/>
    <mergeCell ref="A16:A21"/>
    <mergeCell ref="B16:D17"/>
    <mergeCell ref="H19:Q19"/>
    <mergeCell ref="F25:U25"/>
    <mergeCell ref="A22:A29"/>
    <mergeCell ref="B22:D29"/>
    <mergeCell ref="P29:T29"/>
    <mergeCell ref="F23:U23"/>
    <mergeCell ref="B18:D21"/>
    <mergeCell ref="N28:O28"/>
    <mergeCell ref="G37:L37"/>
    <mergeCell ref="M37:N37"/>
    <mergeCell ref="O37:U37"/>
    <mergeCell ref="M42:N42"/>
    <mergeCell ref="O42:U42"/>
    <mergeCell ref="H38:K38"/>
    <mergeCell ref="M38:P38"/>
    <mergeCell ref="R38:U38"/>
    <mergeCell ref="G39:U39"/>
    <mergeCell ref="G41:U41"/>
    <mergeCell ref="G42:L42"/>
    <mergeCell ref="L5:U5"/>
    <mergeCell ref="H4:H5"/>
    <mergeCell ref="A3:H3"/>
    <mergeCell ref="A4:G5"/>
    <mergeCell ref="E36:F36"/>
    <mergeCell ref="G36:U36"/>
    <mergeCell ref="A9:A10"/>
    <mergeCell ref="B9:D10"/>
    <mergeCell ref="B11:D11"/>
    <mergeCell ref="B15:D15"/>
    <mergeCell ref="N29:O29"/>
    <mergeCell ref="B8:D8"/>
    <mergeCell ref="F15:I15"/>
    <mergeCell ref="E28:F28"/>
    <mergeCell ref="E29:F29"/>
    <mergeCell ref="G28:K28"/>
    <mergeCell ref="J31:K31"/>
    <mergeCell ref="J32:K32"/>
    <mergeCell ref="J33:K33"/>
    <mergeCell ref="J34:K34"/>
    <mergeCell ref="A1:U2"/>
    <mergeCell ref="E34:H34"/>
    <mergeCell ref="B31:D31"/>
    <mergeCell ref="E31:H31"/>
    <mergeCell ref="E32:H32"/>
    <mergeCell ref="E33:H33"/>
    <mergeCell ref="A6:U6"/>
    <mergeCell ref="A7:U7"/>
    <mergeCell ref="I4:K4"/>
    <mergeCell ref="I5:K5"/>
    <mergeCell ref="I3:U3"/>
    <mergeCell ref="L4:U4"/>
  </mergeCells>
  <phoneticPr fontId="4"/>
  <dataValidations count="1">
    <dataValidation type="list" allowBlank="1" showInputMessage="1" sqref="M26 I11:I13 E9:E13 S11 M9:M10 O11:O13 N14 K14 E16:E18 E20 H26" xr:uid="{00000000-0002-0000-07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B73"/>
  <sheetViews>
    <sheetView showGridLines="0" showZeros="0" view="pageBreakPreview" zoomScaleNormal="100" zoomScaleSheetLayoutView="110" workbookViewId="0">
      <selection activeCell="V1" sqref="V1"/>
    </sheetView>
  </sheetViews>
  <sheetFormatPr defaultColWidth="9" defaultRowHeight="11.25"/>
  <cols>
    <col min="1" max="1" width="4.625" style="487" customWidth="1"/>
    <col min="2" max="21" width="4.625" style="167" customWidth="1"/>
    <col min="22" max="22" width="2.625" style="167" customWidth="1"/>
    <col min="23" max="25" width="4.625" style="167" customWidth="1"/>
    <col min="26" max="16384" width="9" style="167"/>
  </cols>
  <sheetData>
    <row r="1" spans="1:23" ht="15.95" customHeight="1">
      <c r="A1" s="1600" t="s">
        <v>2718</v>
      </c>
      <c r="B1" s="1601"/>
      <c r="C1" s="1601"/>
      <c r="D1" s="1601"/>
      <c r="E1" s="1601"/>
      <c r="F1" s="1601"/>
      <c r="G1" s="1601"/>
      <c r="H1" s="1601"/>
      <c r="I1" s="1601"/>
      <c r="J1" s="1601"/>
      <c r="K1" s="1601"/>
      <c r="L1" s="1601"/>
      <c r="M1" s="1601"/>
      <c r="N1" s="1601"/>
      <c r="O1" s="1601"/>
      <c r="P1" s="1601"/>
      <c r="Q1" s="1601"/>
      <c r="R1" s="1601"/>
      <c r="S1" s="1601"/>
      <c r="T1" s="1601"/>
      <c r="U1" s="1602"/>
      <c r="V1" s="1226"/>
    </row>
    <row r="2" spans="1:23" ht="15.95" customHeight="1">
      <c r="A2" s="1603"/>
      <c r="B2" s="1604"/>
      <c r="C2" s="1604"/>
      <c r="D2" s="1604"/>
      <c r="E2" s="1604"/>
      <c r="F2" s="1604"/>
      <c r="G2" s="1604"/>
      <c r="H2" s="1604"/>
      <c r="I2" s="1604"/>
      <c r="J2" s="1604"/>
      <c r="K2" s="1604"/>
      <c r="L2" s="1604"/>
      <c r="M2" s="1604"/>
      <c r="N2" s="1604"/>
      <c r="O2" s="1604"/>
      <c r="P2" s="1604"/>
      <c r="Q2" s="1604"/>
      <c r="R2" s="1604"/>
      <c r="S2" s="1604"/>
      <c r="T2" s="1604"/>
      <c r="U2" s="1605"/>
      <c r="V2" s="1226"/>
    </row>
    <row r="3" spans="1:23" ht="15.95" customHeight="1" thickBot="1">
      <c r="A3" s="1606"/>
      <c r="B3" s="1607"/>
      <c r="C3" s="1607"/>
      <c r="D3" s="1607"/>
      <c r="E3" s="1607"/>
      <c r="F3" s="1607"/>
      <c r="G3" s="1607"/>
      <c r="H3" s="1607"/>
      <c r="I3" s="1607"/>
      <c r="J3" s="1607"/>
      <c r="K3" s="1607"/>
      <c r="L3" s="1607"/>
      <c r="M3" s="1607"/>
      <c r="N3" s="1607"/>
      <c r="O3" s="1607"/>
      <c r="P3" s="1607"/>
      <c r="Q3" s="1607"/>
      <c r="R3" s="1607"/>
      <c r="S3" s="1607"/>
      <c r="T3" s="1607"/>
      <c r="U3" s="1608"/>
    </row>
    <row r="4" spans="1:23" ht="8.1" customHeight="1">
      <c r="A4" s="1227"/>
      <c r="B4" s="170"/>
      <c r="C4" s="170"/>
      <c r="D4" s="170"/>
      <c r="E4" s="170"/>
      <c r="F4" s="170"/>
      <c r="G4" s="170"/>
      <c r="H4" s="170"/>
      <c r="I4" s="170"/>
      <c r="J4" s="170"/>
      <c r="K4" s="170"/>
      <c r="L4" s="170"/>
      <c r="M4" s="170"/>
      <c r="N4" s="170"/>
      <c r="O4" s="170"/>
      <c r="P4" s="170"/>
      <c r="Q4" s="170"/>
      <c r="R4" s="170"/>
      <c r="S4" s="170"/>
      <c r="T4" s="170"/>
      <c r="U4" s="170"/>
    </row>
    <row r="5" spans="1:23" ht="15.95" customHeight="1">
      <c r="A5" s="1227"/>
      <c r="B5" s="170"/>
      <c r="C5" s="170"/>
      <c r="D5" s="170"/>
      <c r="E5" s="170"/>
      <c r="F5" s="170"/>
      <c r="G5" s="170"/>
      <c r="H5" s="170"/>
      <c r="I5" s="170"/>
      <c r="J5" s="170"/>
      <c r="K5" s="170"/>
      <c r="L5" s="170"/>
      <c r="M5" s="170"/>
      <c r="N5" s="170"/>
      <c r="O5" s="1227"/>
      <c r="P5" s="1227"/>
      <c r="Q5" s="1609">
        <f ca="1">TODAY()</f>
        <v>45194</v>
      </c>
      <c r="R5" s="1609"/>
      <c r="S5" s="1609"/>
      <c r="T5" s="1609"/>
      <c r="U5" s="1609"/>
      <c r="V5" s="1226"/>
    </row>
    <row r="6" spans="1:23" ht="8.1" customHeight="1">
      <c r="A6" s="1227"/>
      <c r="B6" s="170"/>
      <c r="C6" s="170"/>
      <c r="D6" s="170"/>
      <c r="E6" s="170"/>
      <c r="F6" s="170"/>
      <c r="G6" s="170"/>
      <c r="H6" s="170"/>
      <c r="I6" s="170"/>
      <c r="J6" s="170"/>
      <c r="K6" s="170"/>
      <c r="L6" s="170"/>
      <c r="M6" s="170"/>
      <c r="N6" s="170"/>
      <c r="O6" s="170"/>
      <c r="P6" s="170"/>
      <c r="Q6" s="170"/>
      <c r="R6" s="170"/>
      <c r="S6" s="170"/>
      <c r="T6" s="170"/>
      <c r="U6" s="170"/>
    </row>
    <row r="7" spans="1:23" ht="15.75" customHeight="1">
      <c r="A7" s="1228">
        <v>1</v>
      </c>
      <c r="B7" s="1610" t="s">
        <v>2719</v>
      </c>
      <c r="C7" s="1610"/>
      <c r="D7" s="170"/>
      <c r="E7" s="1611" t="s">
        <v>354</v>
      </c>
      <c r="F7" s="1612"/>
      <c r="G7" s="1584">
        <f>申請書!D76</f>
        <v>0</v>
      </c>
      <c r="H7" s="1585"/>
      <c r="I7" s="1585"/>
      <c r="J7" s="1585"/>
      <c r="K7" s="1585"/>
      <c r="L7" s="1585"/>
      <c r="M7" s="1585"/>
      <c r="N7" s="1585"/>
      <c r="O7" s="1585"/>
      <c r="P7" s="1585"/>
      <c r="Q7" s="1585"/>
      <c r="R7" s="1585"/>
      <c r="S7" s="1585"/>
      <c r="T7" s="1585"/>
      <c r="U7" s="1586"/>
    </row>
    <row r="8" spans="1:23" ht="15.75" customHeight="1">
      <c r="A8" s="1228"/>
      <c r="B8" s="1229"/>
      <c r="C8" s="1229"/>
      <c r="D8" s="170"/>
      <c r="E8" s="1598" t="s">
        <v>2720</v>
      </c>
      <c r="F8" s="1599"/>
      <c r="G8" s="1558"/>
      <c r="H8" s="1559"/>
      <c r="I8" s="1559"/>
      <c r="J8" s="1559"/>
      <c r="K8" s="1559"/>
      <c r="L8" s="1559"/>
      <c r="M8" s="1559"/>
      <c r="N8" s="1559"/>
      <c r="O8" s="1559"/>
      <c r="P8" s="1559"/>
      <c r="Q8" s="1559"/>
      <c r="R8" s="1559"/>
      <c r="S8" s="1559"/>
      <c r="T8" s="1559"/>
      <c r="U8" s="1562"/>
    </row>
    <row r="9" spans="1:23" ht="15.95" customHeight="1">
      <c r="A9" s="1227"/>
      <c r="B9" s="170"/>
      <c r="C9" s="170"/>
      <c r="D9" s="170"/>
      <c r="E9" s="1556" t="s">
        <v>844</v>
      </c>
      <c r="F9" s="1557"/>
      <c r="G9" s="1230" t="s">
        <v>119</v>
      </c>
      <c r="H9" s="1591">
        <f>申請書!E77</f>
        <v>0</v>
      </c>
      <c r="I9" s="1592"/>
      <c r="J9" s="1592"/>
      <c r="K9" s="1593"/>
      <c r="L9" s="170"/>
      <c r="M9" s="170"/>
      <c r="N9" s="170"/>
      <c r="O9" s="170"/>
      <c r="P9" s="170"/>
      <c r="Q9" s="170"/>
      <c r="R9" s="170"/>
      <c r="S9" s="170"/>
      <c r="T9" s="170"/>
      <c r="U9" s="1231"/>
    </row>
    <row r="10" spans="1:23" ht="15.95" customHeight="1">
      <c r="A10" s="1227"/>
      <c r="B10" s="170"/>
      <c r="C10" s="170"/>
      <c r="D10" s="170"/>
      <c r="E10" s="1563"/>
      <c r="F10" s="1564"/>
      <c r="G10" s="1594">
        <f>申請書!D78</f>
        <v>0</v>
      </c>
      <c r="H10" s="1595"/>
      <c r="I10" s="1595"/>
      <c r="J10" s="1595"/>
      <c r="K10" s="1595"/>
      <c r="L10" s="1595"/>
      <c r="M10" s="1595"/>
      <c r="N10" s="1595"/>
      <c r="O10" s="1595"/>
      <c r="P10" s="1595"/>
      <c r="Q10" s="1595"/>
      <c r="R10" s="1595"/>
      <c r="S10" s="1595"/>
      <c r="T10" s="1595"/>
      <c r="U10" s="1596"/>
    </row>
    <row r="11" spans="1:23" ht="8.1" customHeight="1">
      <c r="A11" s="1227"/>
      <c r="B11" s="170"/>
      <c r="C11" s="170"/>
      <c r="D11" s="170"/>
      <c r="E11" s="170"/>
      <c r="F11" s="170"/>
      <c r="G11" s="170"/>
      <c r="H11" s="170"/>
      <c r="I11" s="170"/>
      <c r="J11" s="170"/>
      <c r="K11" s="170"/>
      <c r="L11" s="170"/>
      <c r="M11" s="170"/>
      <c r="N11" s="170"/>
      <c r="O11" s="170"/>
      <c r="P11" s="170"/>
      <c r="Q11" s="170"/>
      <c r="R11" s="170"/>
      <c r="S11" s="170"/>
      <c r="T11" s="170"/>
      <c r="U11" s="170"/>
    </row>
    <row r="12" spans="1:23" ht="15.95" customHeight="1">
      <c r="A12" s="1228">
        <v>2</v>
      </c>
      <c r="B12" s="1232" t="s">
        <v>2721</v>
      </c>
      <c r="C12" s="1232"/>
      <c r="D12" s="1232"/>
      <c r="E12" s="1240" t="s">
        <v>1085</v>
      </c>
      <c r="F12" s="1589" t="s">
        <v>2719</v>
      </c>
      <c r="G12" s="1589"/>
      <c r="H12" s="1589" t="s">
        <v>2722</v>
      </c>
      <c r="I12" s="1589"/>
      <c r="J12" s="1240" t="s">
        <v>1085</v>
      </c>
      <c r="K12" s="1589" t="s">
        <v>1715</v>
      </c>
      <c r="L12" s="1589"/>
      <c r="M12" s="172"/>
      <c r="N12" s="1589"/>
      <c r="O12" s="1589"/>
      <c r="P12" s="170"/>
      <c r="Q12" s="170"/>
      <c r="R12" s="170"/>
      <c r="S12" s="170"/>
      <c r="T12" s="170"/>
      <c r="U12" s="170"/>
    </row>
    <row r="13" spans="1:23" ht="15.95" customHeight="1">
      <c r="A13" s="1227"/>
      <c r="B13" s="170"/>
      <c r="C13" s="170"/>
      <c r="D13" s="170"/>
      <c r="E13" s="1582" t="s">
        <v>354</v>
      </c>
      <c r="F13" s="1583"/>
      <c r="G13" s="1584"/>
      <c r="H13" s="1585"/>
      <c r="I13" s="1585"/>
      <c r="J13" s="1585"/>
      <c r="K13" s="1585"/>
      <c r="L13" s="1585"/>
      <c r="M13" s="1585"/>
      <c r="N13" s="1585"/>
      <c r="O13" s="1585"/>
      <c r="P13" s="1585"/>
      <c r="Q13" s="1585"/>
      <c r="R13" s="1585"/>
      <c r="S13" s="1585"/>
      <c r="T13" s="1585"/>
      <c r="U13" s="1586"/>
      <c r="W13" s="1233" t="s">
        <v>2723</v>
      </c>
    </row>
    <row r="14" spans="1:23" ht="15.95" customHeight="1">
      <c r="A14" s="1227"/>
      <c r="B14" s="170"/>
      <c r="C14" s="170"/>
      <c r="D14" s="170"/>
      <c r="E14" s="1563" t="s">
        <v>2720</v>
      </c>
      <c r="F14" s="1564"/>
      <c r="G14" s="1575"/>
      <c r="H14" s="1576"/>
      <c r="I14" s="1576"/>
      <c r="J14" s="1576"/>
      <c r="K14" s="1576"/>
      <c r="L14" s="1576"/>
      <c r="M14" s="1576"/>
      <c r="N14" s="1576"/>
      <c r="O14" s="1576"/>
      <c r="P14" s="1576"/>
      <c r="Q14" s="1576"/>
      <c r="R14" s="1576"/>
      <c r="S14" s="1576"/>
      <c r="T14" s="1576"/>
      <c r="U14" s="1577"/>
      <c r="W14" s="1234" t="s">
        <v>2724</v>
      </c>
    </row>
    <row r="15" spans="1:23" ht="15.95" customHeight="1">
      <c r="A15" s="1227"/>
      <c r="B15" s="170"/>
      <c r="C15" s="170"/>
      <c r="D15" s="170"/>
      <c r="E15" s="1597" t="s">
        <v>2725</v>
      </c>
      <c r="F15" s="1597"/>
      <c r="G15" s="1597"/>
      <c r="H15" s="1597"/>
      <c r="I15" s="1597"/>
      <c r="J15" s="1597"/>
      <c r="K15" s="1597"/>
      <c r="L15" s="1597"/>
      <c r="M15" s="1597"/>
      <c r="N15" s="1597"/>
      <c r="O15" s="1597"/>
      <c r="P15" s="1597"/>
      <c r="Q15" s="1597"/>
      <c r="R15" s="1597"/>
      <c r="S15" s="1597"/>
      <c r="T15" s="1597"/>
      <c r="U15" s="1597"/>
    </row>
    <row r="16" spans="1:23" ht="15.95" customHeight="1">
      <c r="A16" s="1227"/>
      <c r="B16" s="170"/>
      <c r="C16" s="170"/>
      <c r="D16" s="170"/>
      <c r="E16" s="1590" t="s">
        <v>2726</v>
      </c>
      <c r="F16" s="1590"/>
      <c r="G16" s="1590"/>
      <c r="H16" s="1590"/>
      <c r="I16" s="1590"/>
      <c r="J16" s="1590"/>
      <c r="K16" s="1590"/>
      <c r="L16" s="1590"/>
      <c r="M16" s="1590"/>
      <c r="N16" s="1590"/>
      <c r="O16" s="1590"/>
      <c r="P16" s="1590"/>
      <c r="Q16" s="1590"/>
      <c r="R16" s="1590"/>
      <c r="S16" s="1590"/>
      <c r="T16" s="1590"/>
      <c r="U16" s="1590"/>
    </row>
    <row r="17" spans="1:28" s="74" customFormat="1" ht="8.1" customHeight="1">
      <c r="A17" s="1227"/>
      <c r="B17" s="170"/>
      <c r="C17" s="170"/>
      <c r="D17" s="170"/>
      <c r="E17" s="1235"/>
      <c r="F17" s="1235"/>
      <c r="G17" s="1235"/>
      <c r="H17" s="1235"/>
      <c r="I17" s="1235"/>
      <c r="J17" s="1235"/>
      <c r="K17" s="1235"/>
      <c r="L17" s="1235"/>
      <c r="M17" s="1235"/>
      <c r="N17" s="1235"/>
      <c r="O17" s="1235"/>
      <c r="P17" s="1235"/>
      <c r="Q17" s="1235"/>
      <c r="R17" s="1235"/>
      <c r="S17" s="1235"/>
      <c r="T17" s="1235"/>
      <c r="U17" s="1235"/>
      <c r="V17" s="167"/>
      <c r="W17" s="167"/>
      <c r="X17" s="167"/>
      <c r="Y17" s="167"/>
      <c r="Z17" s="167"/>
      <c r="AA17" s="167"/>
      <c r="AB17" s="167"/>
    </row>
    <row r="18" spans="1:28" s="74" customFormat="1" ht="15.95" customHeight="1">
      <c r="A18" s="1228">
        <v>3</v>
      </c>
      <c r="B18" s="1232" t="s">
        <v>2727</v>
      </c>
      <c r="C18" s="1232"/>
      <c r="D18" s="170"/>
      <c r="E18" s="1240" t="s">
        <v>1085</v>
      </c>
      <c r="F18" s="1588" t="s">
        <v>2728</v>
      </c>
      <c r="G18" s="1588"/>
      <c r="H18" s="1589" t="s">
        <v>2729</v>
      </c>
      <c r="I18" s="1589"/>
      <c r="J18" s="1240" t="s">
        <v>1085</v>
      </c>
      <c r="K18" s="1588" t="s">
        <v>2730</v>
      </c>
      <c r="L18" s="1588"/>
      <c r="M18" s="1227"/>
      <c r="N18" s="1589"/>
      <c r="O18" s="1589"/>
      <c r="P18" s="1236"/>
      <c r="Q18" s="1236"/>
      <c r="R18" s="170"/>
      <c r="S18" s="170"/>
      <c r="T18" s="170"/>
      <c r="U18" s="170"/>
      <c r="V18" s="167"/>
      <c r="W18" s="167"/>
      <c r="X18" s="167"/>
      <c r="Y18" s="167"/>
      <c r="Z18" s="167"/>
      <c r="AA18" s="167"/>
      <c r="AB18" s="167"/>
    </row>
    <row r="19" spans="1:28" s="74" customFormat="1" ht="15.95" customHeight="1">
      <c r="A19" s="1227"/>
      <c r="B19" s="170"/>
      <c r="C19" s="170"/>
      <c r="D19" s="170"/>
      <c r="E19" s="1582" t="s">
        <v>354</v>
      </c>
      <c r="F19" s="1583"/>
      <c r="G19" s="1584"/>
      <c r="H19" s="1585"/>
      <c r="I19" s="1585"/>
      <c r="J19" s="1585"/>
      <c r="K19" s="1585"/>
      <c r="L19" s="1585"/>
      <c r="M19" s="1585"/>
      <c r="N19" s="1585"/>
      <c r="O19" s="1585"/>
      <c r="P19" s="1585"/>
      <c r="Q19" s="1585"/>
      <c r="R19" s="1585"/>
      <c r="S19" s="1585"/>
      <c r="T19" s="1585"/>
      <c r="U19" s="1586"/>
      <c r="V19" s="167"/>
      <c r="W19" s="1233" t="s">
        <v>2823</v>
      </c>
      <c r="X19" s="167"/>
      <c r="Y19" s="167"/>
      <c r="Z19" s="167"/>
      <c r="AA19" s="167"/>
      <c r="AB19" s="167"/>
    </row>
    <row r="20" spans="1:28" s="74" customFormat="1" ht="15.95" customHeight="1">
      <c r="A20" s="1227"/>
      <c r="B20" s="170"/>
      <c r="C20" s="170"/>
      <c r="D20" s="170"/>
      <c r="E20" s="1556" t="s">
        <v>136</v>
      </c>
      <c r="F20" s="1557"/>
      <c r="G20" s="1558"/>
      <c r="H20" s="1559"/>
      <c r="I20" s="1559"/>
      <c r="J20" s="1559"/>
      <c r="K20" s="1559"/>
      <c r="L20" s="1560"/>
      <c r="M20" s="1561" t="s">
        <v>137</v>
      </c>
      <c r="N20" s="1557"/>
      <c r="O20" s="1558"/>
      <c r="P20" s="1559"/>
      <c r="Q20" s="1559"/>
      <c r="R20" s="1559"/>
      <c r="S20" s="1559"/>
      <c r="T20" s="1559"/>
      <c r="U20" s="1562"/>
      <c r="V20" s="167"/>
      <c r="W20" s="1234" t="s">
        <v>2731</v>
      </c>
      <c r="X20" s="167"/>
      <c r="Y20" s="167"/>
      <c r="Z20" s="167"/>
      <c r="AA20" s="167"/>
      <c r="AB20" s="167"/>
    </row>
    <row r="21" spans="1:28" s="74" customFormat="1" ht="15.95" customHeight="1">
      <c r="A21" s="1227"/>
      <c r="B21" s="170"/>
      <c r="C21" s="170"/>
      <c r="D21" s="170"/>
      <c r="E21" s="1556" t="s">
        <v>844</v>
      </c>
      <c r="F21" s="1557"/>
      <c r="G21" s="1237" t="s">
        <v>119</v>
      </c>
      <c r="H21" s="1565"/>
      <c r="I21" s="1566"/>
      <c r="J21" s="1566"/>
      <c r="K21" s="1567"/>
      <c r="L21" s="1237" t="s">
        <v>120</v>
      </c>
      <c r="M21" s="1573"/>
      <c r="N21" s="1569"/>
      <c r="O21" s="1569"/>
      <c r="P21" s="1570"/>
      <c r="Q21" s="1237" t="s">
        <v>121</v>
      </c>
      <c r="R21" s="1571"/>
      <c r="S21" s="1571"/>
      <c r="T21" s="1568"/>
      <c r="U21" s="1587"/>
      <c r="V21" s="167"/>
      <c r="W21" s="167"/>
      <c r="X21" s="167"/>
      <c r="Y21" s="167"/>
      <c r="Z21" s="167"/>
      <c r="AA21" s="167"/>
      <c r="AB21" s="167"/>
    </row>
    <row r="22" spans="1:28" s="74" customFormat="1" ht="15.95" customHeight="1">
      <c r="A22" s="1227"/>
      <c r="B22" s="170"/>
      <c r="C22" s="170"/>
      <c r="D22" s="170"/>
      <c r="E22" s="1563"/>
      <c r="F22" s="1564"/>
      <c r="G22" s="1575"/>
      <c r="H22" s="1576"/>
      <c r="I22" s="1576"/>
      <c r="J22" s="1576"/>
      <c r="K22" s="1576"/>
      <c r="L22" s="1576"/>
      <c r="M22" s="1576"/>
      <c r="N22" s="1576"/>
      <c r="O22" s="1576"/>
      <c r="P22" s="1576"/>
      <c r="Q22" s="1576"/>
      <c r="R22" s="1576"/>
      <c r="S22" s="1576"/>
      <c r="T22" s="1576"/>
      <c r="U22" s="1577"/>
      <c r="V22" s="167"/>
      <c r="W22" s="167"/>
      <c r="X22" s="167"/>
      <c r="Y22" s="167"/>
      <c r="Z22" s="167"/>
      <c r="AA22" s="167"/>
      <c r="AB22" s="167"/>
    </row>
    <row r="23" spans="1:28" s="74" customFormat="1" ht="8.1" customHeight="1">
      <c r="A23" s="1227"/>
      <c r="B23" s="170"/>
      <c r="C23" s="170"/>
      <c r="D23" s="170"/>
      <c r="E23" s="170"/>
      <c r="F23" s="170"/>
      <c r="G23" s="170"/>
      <c r="H23" s="170"/>
      <c r="I23" s="170"/>
      <c r="J23" s="170"/>
      <c r="K23" s="170"/>
      <c r="L23" s="170"/>
      <c r="M23" s="170"/>
      <c r="N23" s="170"/>
      <c r="O23" s="170"/>
      <c r="P23" s="170"/>
      <c r="Q23" s="170"/>
      <c r="R23" s="170"/>
      <c r="S23" s="170"/>
      <c r="T23" s="170"/>
      <c r="U23" s="170"/>
      <c r="V23" s="167"/>
      <c r="W23" s="167"/>
      <c r="X23" s="167"/>
      <c r="Y23" s="167"/>
      <c r="Z23" s="167"/>
      <c r="AA23" s="167"/>
      <c r="AB23" s="167"/>
    </row>
    <row r="24" spans="1:28" s="74" customFormat="1" ht="15.95" customHeight="1">
      <c r="A24" s="1228">
        <v>4</v>
      </c>
      <c r="B24" s="1232" t="s">
        <v>2732</v>
      </c>
      <c r="C24" s="170"/>
      <c r="D24" s="170"/>
      <c r="E24" s="1582" t="s">
        <v>354</v>
      </c>
      <c r="F24" s="1583"/>
      <c r="G24" s="1584"/>
      <c r="H24" s="1585"/>
      <c r="I24" s="1585"/>
      <c r="J24" s="1585"/>
      <c r="K24" s="1585"/>
      <c r="L24" s="1585"/>
      <c r="M24" s="1585"/>
      <c r="N24" s="1585"/>
      <c r="O24" s="1585"/>
      <c r="P24" s="1585"/>
      <c r="Q24" s="1585"/>
      <c r="R24" s="1585"/>
      <c r="S24" s="1585"/>
      <c r="T24" s="1585"/>
      <c r="U24" s="1586"/>
      <c r="V24" s="167"/>
      <c r="W24" s="167"/>
      <c r="X24" s="167"/>
      <c r="Y24" s="167"/>
      <c r="Z24" s="167"/>
      <c r="AA24" s="167"/>
      <c r="AB24" s="167"/>
    </row>
    <row r="25" spans="1:28" s="74" customFormat="1" ht="15.95" customHeight="1">
      <c r="A25" s="1227"/>
      <c r="B25" s="170"/>
      <c r="C25" s="170"/>
      <c r="D25" s="170"/>
      <c r="E25" s="1556" t="s">
        <v>136</v>
      </c>
      <c r="F25" s="1557"/>
      <c r="G25" s="1558"/>
      <c r="H25" s="1559"/>
      <c r="I25" s="1559"/>
      <c r="J25" s="1559"/>
      <c r="K25" s="1559"/>
      <c r="L25" s="1560"/>
      <c r="M25" s="1561" t="s">
        <v>137</v>
      </c>
      <c r="N25" s="1557"/>
      <c r="O25" s="1558"/>
      <c r="P25" s="1559"/>
      <c r="Q25" s="1559"/>
      <c r="R25" s="1559"/>
      <c r="S25" s="1559"/>
      <c r="T25" s="1559"/>
      <c r="U25" s="1562"/>
      <c r="V25" s="167"/>
      <c r="W25" s="167"/>
      <c r="X25" s="167"/>
      <c r="Y25" s="167"/>
      <c r="Z25" s="167"/>
      <c r="AA25" s="167"/>
      <c r="AB25" s="167"/>
    </row>
    <row r="26" spans="1:28" s="74" customFormat="1" ht="15.95" customHeight="1">
      <c r="A26" s="1227"/>
      <c r="B26" s="170"/>
      <c r="C26" s="170"/>
      <c r="D26" s="170"/>
      <c r="E26" s="1556" t="s">
        <v>844</v>
      </c>
      <c r="F26" s="1557"/>
      <c r="G26" s="1237" t="s">
        <v>119</v>
      </c>
      <c r="H26" s="1565"/>
      <c r="I26" s="1566"/>
      <c r="J26" s="1566"/>
      <c r="K26" s="1567"/>
      <c r="L26" s="1237" t="s">
        <v>120</v>
      </c>
      <c r="M26" s="1573"/>
      <c r="N26" s="1569"/>
      <c r="O26" s="1569"/>
      <c r="P26" s="1570"/>
      <c r="Q26" s="1237" t="s">
        <v>121</v>
      </c>
      <c r="R26" s="1571"/>
      <c r="S26" s="1571"/>
      <c r="T26" s="1568"/>
      <c r="U26" s="1587"/>
      <c r="V26" s="167"/>
      <c r="W26" s="167"/>
      <c r="X26" s="167"/>
      <c r="Y26" s="167"/>
      <c r="Z26" s="167"/>
      <c r="AA26" s="167"/>
      <c r="AB26" s="167"/>
    </row>
    <row r="27" spans="1:28" s="74" customFormat="1" ht="15.95" customHeight="1">
      <c r="A27" s="1227"/>
      <c r="B27" s="170"/>
      <c r="C27" s="170"/>
      <c r="D27" s="170"/>
      <c r="E27" s="1563"/>
      <c r="F27" s="1564"/>
      <c r="G27" s="1575"/>
      <c r="H27" s="1576"/>
      <c r="I27" s="1576"/>
      <c r="J27" s="1576"/>
      <c r="K27" s="1576"/>
      <c r="L27" s="1576"/>
      <c r="M27" s="1576"/>
      <c r="N27" s="1576"/>
      <c r="O27" s="1576"/>
      <c r="P27" s="1576"/>
      <c r="Q27" s="1576"/>
      <c r="R27" s="1576"/>
      <c r="S27" s="1576"/>
      <c r="T27" s="1576"/>
      <c r="U27" s="1577"/>
      <c r="V27" s="167"/>
      <c r="W27" s="167"/>
      <c r="X27" s="167"/>
      <c r="Y27" s="167"/>
      <c r="Z27" s="167"/>
      <c r="AA27" s="167"/>
      <c r="AB27" s="167"/>
    </row>
    <row r="28" spans="1:28" s="74" customFormat="1" ht="8.1" customHeight="1">
      <c r="A28" s="1227"/>
      <c r="B28" s="170"/>
      <c r="C28" s="170"/>
      <c r="D28" s="170"/>
      <c r="E28" s="1227"/>
      <c r="F28" s="1227"/>
      <c r="G28" s="1238"/>
      <c r="H28" s="1238"/>
      <c r="I28" s="1238"/>
      <c r="J28" s="1238"/>
      <c r="K28" s="1238"/>
      <c r="L28" s="1238"/>
      <c r="M28" s="1238"/>
      <c r="N28" s="1238"/>
      <c r="O28" s="1238"/>
      <c r="P28" s="1238"/>
      <c r="Q28" s="1238"/>
      <c r="R28" s="1238"/>
      <c r="S28" s="1238"/>
      <c r="T28" s="1238"/>
      <c r="U28" s="1238"/>
      <c r="V28" s="167"/>
      <c r="W28" s="167"/>
      <c r="X28" s="167"/>
      <c r="Y28" s="167"/>
      <c r="Z28" s="167"/>
      <c r="AA28" s="167"/>
      <c r="AB28" s="167"/>
    </row>
    <row r="29" spans="1:28" s="74" customFormat="1" ht="15.95" customHeight="1">
      <c r="A29" s="1228">
        <v>5</v>
      </c>
      <c r="B29" s="1232" t="s">
        <v>2733</v>
      </c>
      <c r="C29" s="170"/>
      <c r="D29" s="170"/>
      <c r="E29" s="1582" t="s">
        <v>354</v>
      </c>
      <c r="F29" s="1583"/>
      <c r="G29" s="1584">
        <f>申込書!G46</f>
        <v>0</v>
      </c>
      <c r="H29" s="1585"/>
      <c r="I29" s="1585"/>
      <c r="J29" s="1585"/>
      <c r="K29" s="1585"/>
      <c r="L29" s="1585"/>
      <c r="M29" s="1585"/>
      <c r="N29" s="1585"/>
      <c r="O29" s="1585"/>
      <c r="P29" s="1585"/>
      <c r="Q29" s="1585"/>
      <c r="R29" s="1585"/>
      <c r="S29" s="1585"/>
      <c r="T29" s="1585"/>
      <c r="U29" s="1586"/>
      <c r="V29" s="167"/>
      <c r="W29" s="167"/>
      <c r="X29" s="167"/>
      <c r="Y29" s="167"/>
      <c r="Z29" s="167"/>
      <c r="AA29" s="167"/>
      <c r="AB29" s="167"/>
    </row>
    <row r="30" spans="1:28" s="74" customFormat="1" ht="15.95" customHeight="1">
      <c r="A30" s="1227"/>
      <c r="B30" s="170"/>
      <c r="C30" s="170"/>
      <c r="D30" s="170"/>
      <c r="E30" s="1556" t="s">
        <v>136</v>
      </c>
      <c r="F30" s="1557"/>
      <c r="G30" s="1558">
        <f>申込書!G47</f>
        <v>0</v>
      </c>
      <c r="H30" s="1559"/>
      <c r="I30" s="1559"/>
      <c r="J30" s="1559"/>
      <c r="K30" s="1559"/>
      <c r="L30" s="1560"/>
      <c r="M30" s="1561" t="s">
        <v>137</v>
      </c>
      <c r="N30" s="1557"/>
      <c r="O30" s="1558">
        <f>申込書!O47</f>
        <v>0</v>
      </c>
      <c r="P30" s="1559"/>
      <c r="Q30" s="1559"/>
      <c r="R30" s="1559"/>
      <c r="S30" s="1559"/>
      <c r="T30" s="1559"/>
      <c r="U30" s="1562"/>
      <c r="V30" s="167"/>
      <c r="W30" s="167"/>
      <c r="X30" s="167"/>
      <c r="Y30" s="167"/>
      <c r="Z30" s="167"/>
      <c r="AA30" s="167"/>
      <c r="AB30" s="167"/>
    </row>
    <row r="31" spans="1:28" s="74" customFormat="1" ht="15.95" customHeight="1">
      <c r="A31" s="1227"/>
      <c r="B31" s="170"/>
      <c r="C31" s="170"/>
      <c r="D31" s="170"/>
      <c r="E31" s="1556" t="s">
        <v>844</v>
      </c>
      <c r="F31" s="1557"/>
      <c r="G31" s="1237" t="s">
        <v>119</v>
      </c>
      <c r="H31" s="1565">
        <f>申込書!H48</f>
        <v>0</v>
      </c>
      <c r="I31" s="1566"/>
      <c r="J31" s="1566"/>
      <c r="K31" s="1567"/>
      <c r="L31" s="1237" t="s">
        <v>120</v>
      </c>
      <c r="M31" s="1568">
        <f>申込書!M48</f>
        <v>0</v>
      </c>
      <c r="N31" s="1569"/>
      <c r="O31" s="1569"/>
      <c r="P31" s="1570"/>
      <c r="Q31" s="1237" t="s">
        <v>121</v>
      </c>
      <c r="R31" s="1571">
        <f>申込書!R48</f>
        <v>0</v>
      </c>
      <c r="S31" s="1572"/>
      <c r="T31" s="1573"/>
      <c r="U31" s="1574"/>
      <c r="V31" s="167"/>
      <c r="W31" s="167"/>
      <c r="X31" s="167"/>
      <c r="Y31" s="167"/>
      <c r="Z31" s="167"/>
      <c r="AA31" s="167"/>
      <c r="AB31" s="167"/>
    </row>
    <row r="32" spans="1:28" s="74" customFormat="1" ht="15.95" customHeight="1">
      <c r="A32" s="1227"/>
      <c r="B32" s="170"/>
      <c r="C32" s="170"/>
      <c r="D32" s="170"/>
      <c r="E32" s="1563"/>
      <c r="F32" s="1564"/>
      <c r="G32" s="1575">
        <f>申込書!G49</f>
        <v>0</v>
      </c>
      <c r="H32" s="1576"/>
      <c r="I32" s="1576"/>
      <c r="J32" s="1576"/>
      <c r="K32" s="1576"/>
      <c r="L32" s="1576"/>
      <c r="M32" s="1576"/>
      <c r="N32" s="1576"/>
      <c r="O32" s="1576"/>
      <c r="P32" s="1576"/>
      <c r="Q32" s="1576"/>
      <c r="R32" s="1576"/>
      <c r="S32" s="1576"/>
      <c r="T32" s="1576"/>
      <c r="U32" s="1577"/>
      <c r="V32" s="167"/>
      <c r="W32" s="167"/>
      <c r="X32" s="167"/>
      <c r="Y32" s="167"/>
      <c r="Z32" s="167"/>
      <c r="AA32" s="167"/>
      <c r="AB32" s="167"/>
    </row>
    <row r="33" spans="1:28" s="74" customFormat="1" ht="8.1" customHeight="1">
      <c r="A33" s="1227"/>
      <c r="B33" s="170"/>
      <c r="C33" s="170"/>
      <c r="D33" s="170"/>
      <c r="E33" s="170"/>
      <c r="F33" s="170"/>
      <c r="G33" s="170"/>
      <c r="H33" s="170"/>
      <c r="I33" s="170"/>
      <c r="J33" s="170"/>
      <c r="K33" s="170"/>
      <c r="L33" s="170"/>
      <c r="M33" s="170"/>
      <c r="N33" s="170"/>
      <c r="O33" s="170"/>
      <c r="P33" s="170"/>
      <c r="Q33" s="170"/>
      <c r="R33" s="170"/>
      <c r="S33" s="170"/>
      <c r="T33" s="170"/>
      <c r="U33" s="170"/>
      <c r="V33" s="167"/>
      <c r="W33" s="167"/>
      <c r="X33" s="167"/>
      <c r="Y33" s="167"/>
      <c r="Z33" s="167"/>
      <c r="AA33" s="167"/>
      <c r="AB33" s="167"/>
    </row>
    <row r="34" spans="1:28" s="74" customFormat="1" ht="15.95" customHeight="1">
      <c r="A34" s="1228">
        <v>6</v>
      </c>
      <c r="B34" s="1232" t="s">
        <v>2734</v>
      </c>
      <c r="C34" s="170"/>
      <c r="D34" s="170"/>
      <c r="E34" s="1227" t="s">
        <v>44</v>
      </c>
      <c r="F34" s="1238" t="s">
        <v>2735</v>
      </c>
      <c r="G34" s="1238"/>
      <c r="H34" s="1239" t="s">
        <v>8</v>
      </c>
      <c r="I34" s="1578"/>
      <c r="J34" s="1578"/>
      <c r="K34" s="1578"/>
      <c r="L34" s="1578"/>
      <c r="M34" s="1578"/>
      <c r="N34" s="1578"/>
      <c r="O34" s="1578"/>
      <c r="P34" s="1578"/>
      <c r="Q34" s="170" t="s">
        <v>94</v>
      </c>
      <c r="R34" s="170"/>
      <c r="S34" s="170"/>
      <c r="T34" s="170"/>
      <c r="U34" s="170"/>
      <c r="V34" s="167"/>
      <c r="W34" s="167"/>
      <c r="X34" s="167"/>
      <c r="Y34" s="167"/>
      <c r="Z34" s="167"/>
      <c r="AA34" s="167"/>
      <c r="AB34" s="167"/>
    </row>
    <row r="35" spans="1:28" s="74" customFormat="1" ht="15.95" customHeight="1">
      <c r="A35" s="1227"/>
      <c r="B35" s="170"/>
      <c r="C35" s="170"/>
      <c r="D35" s="170"/>
      <c r="E35" s="1240" t="s">
        <v>3</v>
      </c>
      <c r="F35" s="1238" t="s">
        <v>2736</v>
      </c>
      <c r="G35" s="1238"/>
      <c r="H35" s="1239" t="s">
        <v>8</v>
      </c>
      <c r="I35" s="1578"/>
      <c r="J35" s="1578"/>
      <c r="K35" s="1578"/>
      <c r="L35" s="1578"/>
      <c r="M35" s="1578"/>
      <c r="N35" s="1578"/>
      <c r="O35" s="1578"/>
      <c r="P35" s="1578"/>
      <c r="Q35" s="170" t="s">
        <v>94</v>
      </c>
      <c r="R35" s="170"/>
      <c r="S35" s="170"/>
      <c r="T35" s="170"/>
      <c r="U35" s="170"/>
      <c r="V35" s="167"/>
      <c r="W35" s="167"/>
      <c r="X35" s="167"/>
      <c r="Y35" s="167"/>
      <c r="Z35" s="167"/>
      <c r="AA35" s="167"/>
      <c r="AB35" s="167"/>
    </row>
    <row r="36" spans="1:28" s="74" customFormat="1" ht="15.95" customHeight="1">
      <c r="A36" s="1227"/>
      <c r="B36" s="170"/>
      <c r="C36" s="170"/>
      <c r="D36" s="170"/>
      <c r="E36" s="1227" t="s">
        <v>44</v>
      </c>
      <c r="F36" s="1238" t="s">
        <v>2737</v>
      </c>
      <c r="G36" s="1238"/>
      <c r="H36" s="170"/>
      <c r="I36" s="1240" t="str">
        <f>申込書!E17</f>
        <v>□</v>
      </c>
      <c r="J36" s="170" t="s">
        <v>2738</v>
      </c>
      <c r="K36" s="170"/>
      <c r="L36" s="1240" t="str">
        <f>申込書!E16</f>
        <v>□</v>
      </c>
      <c r="M36" s="1238" t="s">
        <v>2739</v>
      </c>
      <c r="N36" s="170"/>
      <c r="O36" s="1227" t="s">
        <v>3</v>
      </c>
      <c r="P36" s="170" t="s">
        <v>2740</v>
      </c>
      <c r="Q36" s="170"/>
      <c r="R36" s="170"/>
      <c r="S36" s="170"/>
      <c r="T36" s="170"/>
      <c r="U36" s="170"/>
      <c r="V36" s="167"/>
      <c r="W36" s="167"/>
      <c r="X36" s="167"/>
      <c r="Y36" s="167"/>
      <c r="Z36" s="167"/>
      <c r="AA36" s="167"/>
      <c r="AB36" s="167"/>
    </row>
    <row r="37" spans="1:28" s="74" customFormat="1" ht="15.95" customHeight="1">
      <c r="A37" s="1227"/>
      <c r="B37" s="170"/>
      <c r="C37" s="170"/>
      <c r="D37" s="170"/>
      <c r="E37" s="1240" t="s">
        <v>3</v>
      </c>
      <c r="F37" s="1238" t="s">
        <v>2741</v>
      </c>
      <c r="G37" s="170"/>
      <c r="H37" s="170"/>
      <c r="I37" s="1240" t="s">
        <v>3</v>
      </c>
      <c r="J37" s="170" t="s">
        <v>2742</v>
      </c>
      <c r="K37" s="170"/>
      <c r="L37" s="1240" t="s">
        <v>3</v>
      </c>
      <c r="M37" s="1238" t="s">
        <v>2743</v>
      </c>
      <c r="N37" s="170"/>
      <c r="O37" s="170"/>
      <c r="P37" s="170"/>
      <c r="Q37" s="170"/>
      <c r="R37" s="170"/>
      <c r="S37" s="170"/>
      <c r="T37" s="170"/>
      <c r="U37" s="170"/>
      <c r="V37" s="167"/>
      <c r="W37" s="167"/>
      <c r="X37" s="167"/>
      <c r="Y37" s="167"/>
      <c r="Z37" s="167"/>
      <c r="AA37" s="167"/>
      <c r="AB37" s="167"/>
    </row>
    <row r="38" spans="1:28" s="74" customFormat="1" ht="15.95" customHeight="1">
      <c r="A38" s="1227"/>
      <c r="B38" s="170"/>
      <c r="C38" s="170"/>
      <c r="D38" s="170"/>
      <c r="E38" s="1240" t="s">
        <v>3</v>
      </c>
      <c r="F38" s="1238" t="s">
        <v>2744</v>
      </c>
      <c r="G38" s="170"/>
      <c r="H38" s="170"/>
      <c r="I38" s="1240" t="s">
        <v>3</v>
      </c>
      <c r="J38" s="170" t="s">
        <v>2742</v>
      </c>
      <c r="K38" s="170"/>
      <c r="L38" s="170" t="s">
        <v>2745</v>
      </c>
      <c r="M38" s="1238"/>
      <c r="N38" s="1239"/>
      <c r="O38" s="1579"/>
      <c r="P38" s="1579"/>
      <c r="Q38" s="1579"/>
      <c r="R38" s="1579"/>
      <c r="S38" s="1579"/>
      <c r="T38" s="1579"/>
      <c r="U38" s="1238" t="s">
        <v>94</v>
      </c>
      <c r="V38" s="167"/>
      <c r="W38" s="167"/>
      <c r="X38" s="167"/>
      <c r="Y38" s="167"/>
      <c r="Z38" s="167"/>
      <c r="AA38" s="167"/>
      <c r="AB38" s="167"/>
    </row>
    <row r="39" spans="1:28" s="74" customFormat="1" ht="15.95" customHeight="1">
      <c r="A39" s="1227"/>
      <c r="B39" s="170"/>
      <c r="C39" s="170"/>
      <c r="D39" s="170"/>
      <c r="E39" s="1227"/>
      <c r="F39" s="1238"/>
      <c r="G39" s="170"/>
      <c r="H39" s="170"/>
      <c r="I39" s="1240" t="s">
        <v>3</v>
      </c>
      <c r="J39" s="1238" t="s">
        <v>2743</v>
      </c>
      <c r="K39" s="170"/>
      <c r="L39" s="1238"/>
      <c r="M39" s="170"/>
      <c r="N39" s="170"/>
      <c r="O39" s="170"/>
      <c r="P39" s="1238"/>
      <c r="Q39" s="170"/>
      <c r="R39" s="170"/>
      <c r="S39" s="170"/>
      <c r="T39" s="1239"/>
      <c r="U39" s="1239"/>
      <c r="V39" s="167"/>
      <c r="W39" s="167"/>
      <c r="X39" s="167"/>
      <c r="Y39" s="167"/>
      <c r="Z39" s="167"/>
      <c r="AA39" s="167"/>
      <c r="AB39" s="167"/>
    </row>
    <row r="40" spans="1:28" s="74" customFormat="1" ht="8.1" customHeight="1">
      <c r="A40" s="1227"/>
      <c r="B40" s="170"/>
      <c r="C40" s="170"/>
      <c r="D40" s="170"/>
      <c r="E40" s="170"/>
      <c r="F40" s="170"/>
      <c r="G40" s="170"/>
      <c r="H40" s="170"/>
      <c r="I40" s="170"/>
      <c r="J40" s="170"/>
      <c r="K40" s="170"/>
      <c r="L40" s="170"/>
      <c r="M40" s="170"/>
      <c r="N40" s="170"/>
      <c r="O40" s="170"/>
      <c r="P40" s="170"/>
      <c r="Q40" s="170"/>
      <c r="R40" s="170"/>
      <c r="S40" s="170"/>
      <c r="T40" s="170"/>
      <c r="U40" s="170"/>
      <c r="V40" s="167"/>
      <c r="W40" s="167"/>
      <c r="X40" s="167"/>
      <c r="Y40" s="167"/>
      <c r="Z40" s="167"/>
      <c r="AA40" s="167"/>
      <c r="AB40" s="167"/>
    </row>
    <row r="41" spans="1:28" s="74" customFormat="1" ht="15.95" customHeight="1">
      <c r="A41" s="1228">
        <v>7</v>
      </c>
      <c r="B41" s="1232" t="s">
        <v>2746</v>
      </c>
      <c r="C41" s="170"/>
      <c r="D41" s="170"/>
      <c r="E41" s="1580"/>
      <c r="F41" s="1580"/>
      <c r="G41" s="1580"/>
      <c r="H41" s="1580"/>
      <c r="I41" s="1580"/>
      <c r="J41" s="1580"/>
      <c r="K41" s="1580"/>
      <c r="L41" s="1580"/>
      <c r="M41" s="1580"/>
      <c r="N41" s="1580"/>
      <c r="O41" s="1580"/>
      <c r="P41" s="1580"/>
      <c r="Q41" s="1580"/>
      <c r="R41" s="1580"/>
      <c r="S41" s="1580"/>
      <c r="T41" s="1580"/>
      <c r="U41" s="1580"/>
      <c r="V41" s="167"/>
      <c r="W41" s="167"/>
      <c r="X41" s="167"/>
      <c r="Y41" s="167"/>
      <c r="Z41" s="167"/>
      <c r="AA41" s="167"/>
      <c r="AB41" s="167"/>
    </row>
    <row r="42" spans="1:28" s="74" customFormat="1" ht="8.1" customHeight="1" thickBot="1">
      <c r="A42" s="1227"/>
      <c r="B42" s="170"/>
      <c r="C42" s="170"/>
      <c r="D42" s="170"/>
      <c r="E42" s="1241"/>
      <c r="F42" s="1241"/>
      <c r="G42" s="1241"/>
      <c r="H42" s="1241"/>
      <c r="I42" s="1241"/>
      <c r="J42" s="1241"/>
      <c r="K42" s="1241"/>
      <c r="L42" s="1241"/>
      <c r="M42" s="1241"/>
      <c r="N42" s="1241"/>
      <c r="O42" s="1241"/>
      <c r="P42" s="1241"/>
      <c r="Q42" s="1241"/>
      <c r="R42" s="1241"/>
      <c r="S42" s="1241"/>
      <c r="T42" s="1241"/>
      <c r="U42" s="1241"/>
      <c r="V42" s="167"/>
      <c r="W42" s="167"/>
      <c r="X42" s="167"/>
      <c r="Y42" s="167"/>
      <c r="Z42" s="167"/>
      <c r="AA42" s="167"/>
      <c r="AB42" s="167"/>
    </row>
    <row r="43" spans="1:28" s="74" customFormat="1" ht="15.95" customHeight="1" thickTop="1">
      <c r="A43" s="1581" t="s">
        <v>2747</v>
      </c>
      <c r="B43" s="1581"/>
      <c r="C43" s="1581"/>
      <c r="D43" s="1581"/>
      <c r="E43" s="1581"/>
      <c r="F43" s="1581"/>
      <c r="G43" s="1581"/>
      <c r="H43" s="1581"/>
      <c r="I43" s="1581"/>
      <c r="J43" s="1581"/>
      <c r="K43" s="1581"/>
      <c r="L43" s="1581"/>
      <c r="M43" s="1581"/>
      <c r="N43" s="1581"/>
      <c r="O43" s="1581"/>
      <c r="P43" s="1581"/>
      <c r="Q43" s="1581"/>
      <c r="R43" s="1581"/>
      <c r="S43" s="1581"/>
      <c r="T43" s="1581"/>
      <c r="U43" s="1581"/>
      <c r="V43" s="167"/>
      <c r="W43" s="167"/>
      <c r="X43" s="167"/>
      <c r="Y43" s="167"/>
      <c r="Z43" s="167"/>
      <c r="AA43" s="167"/>
      <c r="AB43" s="167"/>
    </row>
    <row r="44" spans="1:28" s="74" customFormat="1" ht="8.1" customHeight="1">
      <c r="A44" s="1242"/>
      <c r="B44" s="1242"/>
      <c r="C44" s="1242"/>
      <c r="D44" s="1242"/>
      <c r="E44" s="1242"/>
      <c r="F44" s="1242"/>
      <c r="G44" s="1242"/>
      <c r="H44" s="1242"/>
      <c r="I44" s="1242"/>
      <c r="J44" s="1242"/>
      <c r="K44" s="1242"/>
      <c r="L44" s="1242"/>
      <c r="M44" s="1242"/>
      <c r="N44" s="1242"/>
      <c r="O44" s="1242"/>
      <c r="P44" s="1242"/>
      <c r="Q44" s="1242"/>
      <c r="R44" s="1242"/>
      <c r="S44" s="1242"/>
      <c r="T44" s="1242"/>
      <c r="U44" s="1242"/>
      <c r="V44" s="167"/>
      <c r="W44" s="167"/>
      <c r="X44" s="167"/>
      <c r="Y44" s="167"/>
      <c r="Z44" s="167"/>
      <c r="AA44" s="167"/>
      <c r="AB44" s="167"/>
    </row>
    <row r="45" spans="1:28" s="74" customFormat="1" ht="15.95" customHeight="1">
      <c r="A45" s="487" t="s">
        <v>3</v>
      </c>
      <c r="B45" s="167" t="s">
        <v>2748</v>
      </c>
      <c r="C45" s="167"/>
      <c r="D45" s="167"/>
      <c r="E45" s="1243" t="s">
        <v>2749</v>
      </c>
      <c r="F45" s="1243"/>
      <c r="G45" s="1244"/>
      <c r="H45" s="1245" t="s">
        <v>66</v>
      </c>
      <c r="I45" s="1529"/>
      <c r="J45" s="1529"/>
      <c r="K45" s="1058"/>
      <c r="L45" s="167"/>
      <c r="M45" s="1246"/>
      <c r="N45" s="167"/>
      <c r="O45" s="1246"/>
      <c r="P45" s="487"/>
      <c r="Q45" s="167"/>
      <c r="R45" s="167"/>
      <c r="S45" s="167"/>
      <c r="T45" s="167"/>
      <c r="U45" s="167"/>
      <c r="V45" s="167"/>
      <c r="W45" s="167"/>
      <c r="X45" s="167"/>
      <c r="Y45" s="167"/>
      <c r="Z45" s="167"/>
      <c r="AA45" s="167"/>
      <c r="AB45" s="167"/>
    </row>
    <row r="46" spans="1:28" s="74" customFormat="1" ht="8.1" customHeight="1">
      <c r="A46" s="487"/>
      <c r="B46" s="167"/>
      <c r="C46" s="167"/>
      <c r="D46" s="167"/>
      <c r="E46" s="1247"/>
      <c r="F46" s="1248"/>
      <c r="G46" s="1249"/>
      <c r="H46" s="1247"/>
      <c r="I46" s="1247"/>
      <c r="J46" s="1247"/>
      <c r="K46" s="1057"/>
      <c r="L46" s="167"/>
      <c r="M46" s="1246"/>
      <c r="N46" s="167"/>
      <c r="O46" s="1246"/>
      <c r="P46" s="487"/>
      <c r="Q46" s="167"/>
      <c r="R46" s="167"/>
      <c r="S46" s="167"/>
      <c r="T46" s="167"/>
      <c r="U46" s="167"/>
      <c r="V46" s="167"/>
      <c r="W46" s="167"/>
      <c r="X46" s="167"/>
      <c r="Y46" s="167"/>
      <c r="Z46" s="167"/>
      <c r="AA46" s="167"/>
      <c r="AB46" s="167"/>
    </row>
    <row r="47" spans="1:28" s="74" customFormat="1" ht="15.95" customHeight="1">
      <c r="A47" s="487" t="s">
        <v>3</v>
      </c>
      <c r="B47" s="167" t="s">
        <v>2750</v>
      </c>
      <c r="C47" s="167"/>
      <c r="D47" s="167"/>
      <c r="E47" s="1245"/>
      <c r="F47" s="1245"/>
      <c r="G47" s="1245" t="s">
        <v>46</v>
      </c>
      <c r="H47" s="1245"/>
      <c r="I47" s="1245" t="s">
        <v>577</v>
      </c>
      <c r="J47" s="1245"/>
      <c r="K47" s="1245" t="s">
        <v>576</v>
      </c>
      <c r="L47" s="167"/>
      <c r="M47" s="487"/>
      <c r="N47" s="1246"/>
      <c r="O47" s="167"/>
      <c r="P47" s="1246"/>
      <c r="Q47"/>
      <c r="R47"/>
      <c r="S47"/>
      <c r="T47"/>
      <c r="U47" s="516"/>
      <c r="V47" s="167"/>
      <c r="W47" s="167"/>
      <c r="X47" s="167"/>
      <c r="Y47" s="167"/>
      <c r="Z47" s="167"/>
      <c r="AA47" s="167"/>
      <c r="AB47" s="167"/>
    </row>
    <row r="48" spans="1:28" s="74" customFormat="1" ht="15.95" customHeight="1">
      <c r="A48" s="487" t="s">
        <v>3</v>
      </c>
      <c r="B48" s="167" t="s">
        <v>2751</v>
      </c>
      <c r="C48" s="167"/>
      <c r="D48" s="167"/>
      <c r="E48" s="1245"/>
      <c r="F48" s="1245"/>
      <c r="G48" s="1245" t="s">
        <v>46</v>
      </c>
      <c r="H48" s="1245"/>
      <c r="I48" s="1245" t="s">
        <v>577</v>
      </c>
      <c r="J48" s="1245"/>
      <c r="K48" s="1245" t="s">
        <v>576</v>
      </c>
      <c r="L48" s="487"/>
      <c r="M48" s="167"/>
      <c r="N48" s="1529" t="s">
        <v>2752</v>
      </c>
      <c r="O48" s="1529"/>
      <c r="P48" s="1058"/>
      <c r="Q48" s="1058"/>
      <c r="R48" s="1529" t="s">
        <v>2753</v>
      </c>
      <c r="S48" s="1529"/>
      <c r="T48" s="1058"/>
      <c r="U48" s="1243"/>
      <c r="V48" s="167"/>
      <c r="W48" s="167"/>
      <c r="X48" s="167"/>
      <c r="Y48" s="167"/>
      <c r="Z48" s="167"/>
      <c r="AA48" s="167"/>
      <c r="AB48" s="167"/>
    </row>
    <row r="49" spans="1:28" s="74" customFormat="1" ht="15.95" customHeight="1">
      <c r="A49" s="487" t="s">
        <v>3</v>
      </c>
      <c r="B49" s="1554" t="s">
        <v>2754</v>
      </c>
      <c r="C49" s="1554"/>
      <c r="D49" s="167"/>
      <c r="E49" s="1245"/>
      <c r="F49" s="1058"/>
      <c r="G49" s="1245"/>
      <c r="H49" s="1058"/>
      <c r="I49" s="1245"/>
      <c r="J49" s="1058"/>
      <c r="K49" s="1245"/>
      <c r="L49" s="167"/>
      <c r="M49" s="167"/>
      <c r="N49" s="1057"/>
      <c r="O49" s="1057"/>
      <c r="P49" s="167"/>
      <c r="Q49" s="1246"/>
      <c r="R49" s="167"/>
      <c r="S49" s="167"/>
      <c r="T49" s="167"/>
      <c r="U49" s="516"/>
      <c r="V49" s="167"/>
      <c r="W49" s="167"/>
      <c r="X49" s="167"/>
      <c r="Y49" s="167"/>
      <c r="Z49" s="167"/>
      <c r="AA49" s="167"/>
      <c r="AB49" s="167"/>
    </row>
    <row r="50" spans="1:28" s="74" customFormat="1" ht="15.95" customHeight="1">
      <c r="A50" s="487" t="s">
        <v>3</v>
      </c>
      <c r="B50" s="167" t="s">
        <v>2755</v>
      </c>
      <c r="C50" s="167"/>
      <c r="D50" s="167"/>
      <c r="E50" s="487" t="s">
        <v>3</v>
      </c>
      <c r="F50" s="1555" t="s">
        <v>2756</v>
      </c>
      <c r="G50" s="1555"/>
      <c r="H50" s="487" t="s">
        <v>3</v>
      </c>
      <c r="I50" s="1555" t="s">
        <v>2757</v>
      </c>
      <c r="J50" s="1555"/>
      <c r="K50" s="487" t="s">
        <v>3</v>
      </c>
      <c r="L50" s="1555" t="s">
        <v>2758</v>
      </c>
      <c r="M50" s="1555"/>
      <c r="N50" s="487" t="s">
        <v>3</v>
      </c>
      <c r="O50" s="1555" t="s">
        <v>1715</v>
      </c>
      <c r="P50" s="1555"/>
      <c r="Q50" s="1246" t="s">
        <v>8</v>
      </c>
      <c r="R50" s="487"/>
      <c r="S50" s="487"/>
      <c r="T50" s="487"/>
      <c r="U50" s="516" t="s">
        <v>94</v>
      </c>
      <c r="V50" s="167"/>
      <c r="W50" s="167"/>
      <c r="X50" s="167"/>
      <c r="Y50" s="167"/>
      <c r="Z50" s="167"/>
      <c r="AA50" s="167"/>
      <c r="AB50" s="167"/>
    </row>
    <row r="51" spans="1:28" s="74" customFormat="1" ht="15" customHeight="1">
      <c r="A51" s="487"/>
      <c r="B51" s="167"/>
      <c r="C51" s="167"/>
      <c r="D51" s="167"/>
      <c r="E51" s="487"/>
      <c r="F51" s="487"/>
      <c r="G51" s="487"/>
      <c r="H51" s="487"/>
      <c r="I51" s="487"/>
      <c r="J51" s="487"/>
      <c r="K51" s="487"/>
      <c r="L51" s="487"/>
      <c r="M51" s="487"/>
      <c r="N51" s="487"/>
      <c r="O51" s="487"/>
      <c r="P51" s="487"/>
      <c r="Q51" s="487"/>
      <c r="R51" s="487"/>
      <c r="S51" s="487"/>
      <c r="T51" s="487"/>
      <c r="U51" s="487"/>
      <c r="V51" s="167"/>
      <c r="W51" s="167"/>
      <c r="X51" s="167"/>
      <c r="Y51" s="167"/>
      <c r="Z51" s="167"/>
      <c r="AA51" s="167"/>
      <c r="AB51" s="167"/>
    </row>
    <row r="52" spans="1:28" s="74" customFormat="1" ht="15.95" customHeight="1">
      <c r="A52"/>
      <c r="B52"/>
      <c r="C52"/>
      <c r="D52" s="167"/>
      <c r="E52" s="600" t="s">
        <v>2759</v>
      </c>
      <c r="F52" s="607"/>
      <c r="G52" s="1250" t="s">
        <v>2746</v>
      </c>
      <c r="H52" s="625"/>
      <c r="I52" s="625"/>
      <c r="J52" s="625"/>
      <c r="K52" s="1250" t="s">
        <v>2760</v>
      </c>
      <c r="L52" s="625"/>
      <c r="M52" s="626"/>
      <c r="N52" s="607"/>
      <c r="O52" s="1250" t="s">
        <v>2746</v>
      </c>
      <c r="P52" s="625"/>
      <c r="Q52" s="625"/>
      <c r="R52" s="625"/>
      <c r="S52" s="1250" t="s">
        <v>2760</v>
      </c>
      <c r="T52" s="625"/>
      <c r="U52" s="626"/>
      <c r="V52" s="167"/>
      <c r="W52" s="167"/>
      <c r="X52" s="167"/>
      <c r="Y52" s="167"/>
      <c r="Z52" s="167"/>
      <c r="AA52" s="167"/>
      <c r="AB52" s="167"/>
    </row>
    <row r="53" spans="1:28" s="74" customFormat="1" ht="15.95" customHeight="1">
      <c r="A53"/>
      <c r="B53"/>
      <c r="C53"/>
      <c r="D53" s="167"/>
      <c r="E53" s="1251"/>
      <c r="F53" s="1548" t="s">
        <v>2761</v>
      </c>
      <c r="G53" s="1252" t="s">
        <v>2762</v>
      </c>
      <c r="H53" s="1252"/>
      <c r="I53" s="1252"/>
      <c r="J53" s="1252"/>
      <c r="K53" s="1551"/>
      <c r="L53" s="1552"/>
      <c r="M53" s="1553"/>
      <c r="N53" s="1548" t="s">
        <v>2763</v>
      </c>
      <c r="O53" s="1252" t="s">
        <v>2762</v>
      </c>
      <c r="P53" s="1252"/>
      <c r="Q53" s="1252"/>
      <c r="R53" s="1252"/>
      <c r="S53" s="1551"/>
      <c r="T53" s="1552"/>
      <c r="U53" s="1553"/>
      <c r="V53" s="167"/>
      <c r="W53" s="167"/>
      <c r="X53" s="167"/>
      <c r="Y53" s="167"/>
      <c r="Z53" s="167"/>
      <c r="AA53" s="167"/>
      <c r="AB53" s="167"/>
    </row>
    <row r="54" spans="1:28" s="74" customFormat="1" ht="15.95" customHeight="1">
      <c r="A54"/>
      <c r="B54"/>
      <c r="C54"/>
      <c r="D54" s="167"/>
      <c r="E54" s="1251"/>
      <c r="F54" s="1549"/>
      <c r="G54" s="1058" t="s">
        <v>2764</v>
      </c>
      <c r="H54" s="1058"/>
      <c r="I54" s="1058"/>
      <c r="J54" s="1058"/>
      <c r="K54" s="1533"/>
      <c r="L54" s="1534"/>
      <c r="M54" s="1535"/>
      <c r="N54" s="1549"/>
      <c r="O54" s="1058" t="s">
        <v>2764</v>
      </c>
      <c r="P54" s="1058"/>
      <c r="Q54" s="1058"/>
      <c r="R54" s="1058"/>
      <c r="S54" s="1533"/>
      <c r="T54" s="1534"/>
      <c r="U54" s="1535"/>
      <c r="V54" s="167"/>
      <c r="W54" s="167"/>
      <c r="X54" s="167"/>
      <c r="Y54" s="167"/>
      <c r="Z54" s="167"/>
      <c r="AA54" s="167"/>
      <c r="AB54" s="167"/>
    </row>
    <row r="55" spans="1:28" s="74" customFormat="1" ht="15.95" customHeight="1">
      <c r="A55"/>
      <c r="B55"/>
      <c r="C55"/>
      <c r="D55" s="167"/>
      <c r="E55" s="1251"/>
      <c r="F55" s="1549"/>
      <c r="G55" s="1253" t="s">
        <v>2765</v>
      </c>
      <c r="H55" s="1253"/>
      <c r="I55" s="1253"/>
      <c r="J55" s="1253"/>
      <c r="K55" s="1533"/>
      <c r="L55" s="1534"/>
      <c r="M55" s="1535"/>
      <c r="N55" s="1549"/>
      <c r="O55" s="1253" t="s">
        <v>2765</v>
      </c>
      <c r="P55" s="1253"/>
      <c r="Q55" s="1253"/>
      <c r="R55" s="1253"/>
      <c r="S55" s="1533"/>
      <c r="T55" s="1534"/>
      <c r="U55" s="1535"/>
      <c r="V55" s="167"/>
      <c r="W55" s="167"/>
      <c r="X55" s="167"/>
      <c r="Y55" s="167"/>
      <c r="Z55" s="167"/>
      <c r="AA55" s="167"/>
      <c r="AB55" s="167"/>
    </row>
    <row r="56" spans="1:28" s="74" customFormat="1" ht="15.95" customHeight="1">
      <c r="A56"/>
      <c r="B56"/>
      <c r="C56"/>
      <c r="D56" s="167"/>
      <c r="E56" s="1251"/>
      <c r="F56" s="1549"/>
      <c r="G56" s="1253" t="s">
        <v>2766</v>
      </c>
      <c r="H56" s="1253"/>
      <c r="I56" s="1253"/>
      <c r="J56" s="1253"/>
      <c r="K56" s="1533"/>
      <c r="L56" s="1534"/>
      <c r="M56" s="1535"/>
      <c r="N56" s="1549"/>
      <c r="O56" s="1253" t="s">
        <v>2766</v>
      </c>
      <c r="P56" s="1253"/>
      <c r="Q56" s="1253"/>
      <c r="R56" s="1253"/>
      <c r="S56" s="1533"/>
      <c r="T56" s="1534"/>
      <c r="U56" s="1535"/>
      <c r="V56" s="167"/>
      <c r="W56" s="167"/>
      <c r="X56" s="167"/>
      <c r="Y56" s="167"/>
      <c r="Z56" s="167"/>
      <c r="AA56" s="167"/>
      <c r="AB56" s="167"/>
    </row>
    <row r="57" spans="1:28" s="74" customFormat="1" ht="15.95" customHeight="1">
      <c r="A57" s="487"/>
      <c r="B57" s="1531" t="s">
        <v>2767</v>
      </c>
      <c r="C57" s="1532"/>
      <c r="D57" s="167"/>
      <c r="E57" s="1251"/>
      <c r="F57" s="1549"/>
      <c r="G57" s="1253" t="s">
        <v>2768</v>
      </c>
      <c r="H57" s="1253"/>
      <c r="I57" s="1253"/>
      <c r="J57" s="1253"/>
      <c r="K57" s="1533"/>
      <c r="L57" s="1534"/>
      <c r="M57" s="1535"/>
      <c r="N57" s="1549"/>
      <c r="O57" s="1253" t="s">
        <v>2768</v>
      </c>
      <c r="P57" s="1253"/>
      <c r="Q57" s="1253"/>
      <c r="R57" s="1253"/>
      <c r="S57" s="1533"/>
      <c r="T57" s="1534"/>
      <c r="U57" s="1535"/>
      <c r="V57" s="167"/>
      <c r="W57" s="167"/>
      <c r="X57" s="167"/>
      <c r="Y57" s="167"/>
      <c r="Z57" s="167"/>
      <c r="AA57" s="167"/>
      <c r="AB57" s="167"/>
    </row>
    <row r="58" spans="1:28" s="74" customFormat="1" ht="15.95" customHeight="1">
      <c r="A58" s="487"/>
      <c r="B58" s="1536"/>
      <c r="C58" s="1537"/>
      <c r="D58" s="167"/>
      <c r="E58" s="1251"/>
      <c r="F58" s="1549"/>
      <c r="G58" s="1253" t="s">
        <v>2769</v>
      </c>
      <c r="H58" s="1253"/>
      <c r="I58" s="1253"/>
      <c r="J58" s="1253"/>
      <c r="K58" s="1533"/>
      <c r="L58" s="1534"/>
      <c r="M58" s="1535"/>
      <c r="N58" s="1549"/>
      <c r="O58" s="1253" t="s">
        <v>2769</v>
      </c>
      <c r="P58" s="1253"/>
      <c r="Q58" s="1253"/>
      <c r="R58" s="1253"/>
      <c r="S58" s="1533"/>
      <c r="T58" s="1534"/>
      <c r="U58" s="1535"/>
      <c r="V58" s="167"/>
      <c r="W58" s="167"/>
      <c r="X58" s="167"/>
      <c r="Y58" s="167"/>
      <c r="Z58" s="167"/>
      <c r="AA58" s="167"/>
      <c r="AB58" s="167"/>
    </row>
    <row r="59" spans="1:28" s="74" customFormat="1" ht="15.95" customHeight="1">
      <c r="A59" s="487"/>
      <c r="B59" s="1538"/>
      <c r="C59" s="1539"/>
      <c r="D59" s="167"/>
      <c r="E59" s="1251"/>
      <c r="F59" s="1550"/>
      <c r="G59" s="1057"/>
      <c r="H59" s="1057"/>
      <c r="I59" s="1057"/>
      <c r="J59" s="1057"/>
      <c r="K59" s="1542"/>
      <c r="L59" s="1543"/>
      <c r="M59" s="1544"/>
      <c r="N59" s="1550"/>
      <c r="O59" s="1057" t="s">
        <v>2770</v>
      </c>
      <c r="P59" s="1057"/>
      <c r="Q59" s="1057"/>
      <c r="R59" s="1057"/>
      <c r="S59" s="1542"/>
      <c r="T59" s="1543"/>
      <c r="U59" s="1544"/>
      <c r="V59" s="167"/>
      <c r="W59" s="167"/>
      <c r="X59" s="167"/>
      <c r="Y59" s="167"/>
      <c r="Z59" s="167"/>
      <c r="AA59" s="167"/>
      <c r="AB59" s="167"/>
    </row>
    <row r="60" spans="1:28" s="74" customFormat="1" ht="15.95" customHeight="1">
      <c r="A60" s="487"/>
      <c r="B60" s="1540"/>
      <c r="C60" s="1541"/>
      <c r="D60" s="167"/>
      <c r="E60" s="600"/>
      <c r="F60" s="624" t="s">
        <v>2771</v>
      </c>
      <c r="G60" s="625"/>
      <c r="H60" s="625"/>
      <c r="I60" s="625"/>
      <c r="J60" s="625"/>
      <c r="K60" s="1545"/>
      <c r="L60" s="1546"/>
      <c r="M60" s="1547"/>
      <c r="N60" s="624" t="s">
        <v>2772</v>
      </c>
      <c r="O60" s="625"/>
      <c r="P60" s="625"/>
      <c r="Q60" s="625"/>
      <c r="R60" s="625"/>
      <c r="S60" s="1545"/>
      <c r="T60" s="1546"/>
      <c r="U60" s="1547"/>
      <c r="V60" s="167"/>
      <c r="W60" s="167"/>
      <c r="X60" s="167"/>
      <c r="Y60" s="167"/>
      <c r="Z60" s="167"/>
      <c r="AA60" s="167"/>
      <c r="AB60" s="167"/>
    </row>
    <row r="61" spans="1:28" s="74" customFormat="1" ht="8.1" customHeight="1">
      <c r="A61" s="487"/>
      <c r="B61" s="487"/>
      <c r="C61" s="487"/>
      <c r="D61" s="167"/>
      <c r="E61" s="167"/>
      <c r="F61" s="167"/>
      <c r="G61" s="167"/>
      <c r="H61" s="167"/>
      <c r="I61" s="167"/>
      <c r="J61" s="167"/>
      <c r="K61" s="167"/>
      <c r="L61" s="167"/>
      <c r="M61" s="167"/>
      <c r="N61" s="167"/>
      <c r="O61" s="167"/>
      <c r="P61" s="1254"/>
      <c r="Q61" s="1254"/>
      <c r="R61" s="1254"/>
      <c r="S61" s="1254"/>
      <c r="T61" s="1254"/>
      <c r="U61"/>
      <c r="V61" s="167"/>
      <c r="W61" s="167"/>
      <c r="X61" s="167"/>
      <c r="Y61" s="167"/>
      <c r="Z61" s="167"/>
      <c r="AA61" s="167"/>
      <c r="AB61" s="167"/>
    </row>
    <row r="62" spans="1:28" s="74" customFormat="1" ht="15.95" customHeight="1">
      <c r="A62" s="487"/>
      <c r="B62" s="487"/>
      <c r="C62" s="487"/>
      <c r="D62" s="167"/>
      <c r="E62" s="167"/>
      <c r="F62" s="167"/>
      <c r="G62" s="167"/>
      <c r="H62" s="167"/>
      <c r="I62" s="167"/>
      <c r="J62" s="167"/>
      <c r="K62" s="167"/>
      <c r="L62" s="167"/>
      <c r="M62" s="167"/>
      <c r="N62" s="516" t="s">
        <v>2773</v>
      </c>
      <c r="O62" s="167"/>
      <c r="P62" s="1528"/>
      <c r="Q62" s="1528"/>
      <c r="R62" s="1528"/>
      <c r="S62" s="1528"/>
      <c r="T62" s="1528"/>
      <c r="U62" s="1528"/>
      <c r="V62" s="167"/>
      <c r="W62" s="167"/>
      <c r="X62" s="167"/>
      <c r="Y62" s="167"/>
      <c r="Z62" s="167"/>
      <c r="AA62" s="167"/>
      <c r="AB62" s="167"/>
    </row>
    <row r="63" spans="1:28" s="74" customFormat="1" ht="15.95" customHeight="1">
      <c r="A63" s="487"/>
      <c r="B63" s="487"/>
      <c r="C63" s="487"/>
      <c r="D63" s="167"/>
      <c r="E63" s="167"/>
      <c r="F63" s="167"/>
      <c r="G63" s="167"/>
      <c r="H63" s="167"/>
      <c r="I63" s="167"/>
      <c r="J63" s="167"/>
      <c r="K63" s="1246"/>
      <c r="L63" s="1246"/>
      <c r="M63" s="1246"/>
      <c r="N63" s="516" t="s">
        <v>2774</v>
      </c>
      <c r="O63" s="167"/>
      <c r="P63" s="1528"/>
      <c r="Q63" s="1528"/>
      <c r="R63" s="1528"/>
      <c r="S63" s="1528"/>
      <c r="T63" s="1528"/>
      <c r="U63" s="1528"/>
      <c r="V63" s="167"/>
      <c r="W63" s="167"/>
      <c r="X63" s="167"/>
      <c r="Y63" s="167"/>
      <c r="Z63" s="167"/>
      <c r="AA63" s="167"/>
      <c r="AB63" s="167"/>
    </row>
    <row r="64" spans="1:28" s="74" customFormat="1" ht="15.95" customHeight="1">
      <c r="A64" s="1246" t="s">
        <v>2775</v>
      </c>
      <c r="B64" s="487"/>
      <c r="C64" s="487"/>
      <c r="D64" s="167"/>
      <c r="E64" s="1246"/>
      <c r="F64" s="1246"/>
      <c r="G64" s="1246"/>
      <c r="H64" s="1246"/>
      <c r="I64" s="1246"/>
      <c r="J64" s="1246"/>
      <c r="K64" s="167"/>
      <c r="L64" s="167"/>
      <c r="M64" s="167"/>
      <c r="N64" s="516" t="s">
        <v>2776</v>
      </c>
      <c r="O64" s="167"/>
      <c r="P64" s="1528"/>
      <c r="Q64" s="1528"/>
      <c r="R64" s="1528"/>
      <c r="S64" s="1528"/>
      <c r="T64" s="1528"/>
      <c r="U64" s="1528"/>
      <c r="V64" s="167"/>
      <c r="W64" s="167"/>
      <c r="X64" s="167"/>
      <c r="Y64" s="167"/>
      <c r="Z64" s="167"/>
      <c r="AA64" s="167"/>
      <c r="AB64" s="167"/>
    </row>
    <row r="65" spans="1:28" s="74" customFormat="1" ht="15.95" customHeight="1">
      <c r="A65" s="1246" t="s">
        <v>2777</v>
      </c>
      <c r="B65" s="167"/>
      <c r="C65" s="167"/>
      <c r="D65" s="167"/>
      <c r="E65" s="167"/>
      <c r="F65" s="167"/>
      <c r="G65" s="167"/>
      <c r="H65" s="167"/>
      <c r="I65" s="167"/>
      <c r="J65" s="167"/>
      <c r="K65" s="167"/>
      <c r="L65" s="167"/>
      <c r="M65" s="167"/>
      <c r="N65" s="487" t="s">
        <v>2778</v>
      </c>
      <c r="O65" s="167"/>
      <c r="P65" s="1528"/>
      <c r="Q65" s="1528"/>
      <c r="R65" s="1528"/>
      <c r="S65" s="1528"/>
      <c r="T65" s="1528"/>
      <c r="U65" s="1528"/>
      <c r="V65" s="167"/>
      <c r="W65" s="167"/>
      <c r="X65" s="167"/>
      <c r="Y65" s="167"/>
      <c r="Z65" s="167"/>
      <c r="AA65" s="167"/>
      <c r="AB65" s="167"/>
    </row>
    <row r="66" spans="1:28" s="74" customFormat="1" ht="15.95" customHeight="1">
      <c r="A66" s="1246" t="s">
        <v>2779</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row>
    <row r="67" spans="1:28" s="74" customFormat="1" ht="15.95" customHeight="1">
      <c r="A67" s="1529" t="s">
        <v>120</v>
      </c>
      <c r="B67" s="1529"/>
      <c r="C67" s="1530" t="s">
        <v>2780</v>
      </c>
      <c r="D67" s="1530"/>
      <c r="E67" s="1530"/>
      <c r="F67" s="167"/>
      <c r="G67" s="167"/>
      <c r="H67" s="167"/>
      <c r="I67" s="167"/>
      <c r="J67" s="167"/>
      <c r="K67" s="167"/>
      <c r="L67" s="167"/>
      <c r="M67" s="167"/>
      <c r="N67" s="167"/>
      <c r="O67" s="167"/>
      <c r="P67" s="167"/>
      <c r="Q67" s="167"/>
      <c r="R67" s="167"/>
      <c r="S67" s="167"/>
      <c r="T67" s="167"/>
      <c r="U67" s="167"/>
      <c r="V67" s="167"/>
      <c r="W67" s="167"/>
      <c r="X67" s="167"/>
      <c r="Y67" s="167"/>
      <c r="Z67" s="167"/>
      <c r="AA67" s="167"/>
      <c r="AB67" s="167"/>
    </row>
    <row r="68" spans="1:28" s="74" customFormat="1" ht="15.95" customHeight="1">
      <c r="A68" s="1525" t="s">
        <v>121</v>
      </c>
      <c r="B68" s="1525"/>
      <c r="C68" s="1526" t="s">
        <v>2781</v>
      </c>
      <c r="D68" s="1526"/>
      <c r="E68" s="1526"/>
      <c r="F68" s="167"/>
      <c r="G68" s="167"/>
      <c r="H68" s="167"/>
      <c r="I68" s="167"/>
      <c r="J68" s="167"/>
      <c r="K68" s="167"/>
      <c r="L68" s="167"/>
      <c r="M68" s="167"/>
      <c r="N68" s="167"/>
      <c r="O68" s="167"/>
      <c r="P68" s="167"/>
      <c r="Q68" s="167"/>
      <c r="R68" s="167"/>
      <c r="S68" s="167"/>
      <c r="T68" s="167"/>
      <c r="U68" s="167"/>
      <c r="V68" s="167"/>
      <c r="W68" s="167"/>
      <c r="X68" s="167"/>
      <c r="Y68" s="167"/>
      <c r="Z68" s="167"/>
      <c r="AA68" s="167"/>
      <c r="AB68" s="167"/>
    </row>
    <row r="69" spans="1:28" s="74" customFormat="1" ht="15.95" customHeight="1">
      <c r="A69" s="487"/>
      <c r="B69" s="167"/>
      <c r="C69" s="167"/>
      <c r="D69" s="167"/>
      <c r="E69" s="167"/>
      <c r="F69" s="167"/>
      <c r="G69" s="167"/>
      <c r="H69" s="167"/>
      <c r="I69" s="167"/>
      <c r="J69" s="167"/>
      <c r="K69" s="167"/>
      <c r="L69" s="167"/>
      <c r="M69" s="167"/>
      <c r="N69" s="167"/>
      <c r="O69" s="167"/>
      <c r="P69" s="167"/>
      <c r="Q69" s="167"/>
      <c r="R69" s="167"/>
      <c r="S69" s="1527">
        <v>41263</v>
      </c>
      <c r="T69" s="1527"/>
      <c r="U69" s="1527"/>
      <c r="V69" s="167"/>
      <c r="W69" s="167"/>
      <c r="X69" s="167"/>
      <c r="Y69" s="167"/>
      <c r="Z69" s="167"/>
      <c r="AA69" s="167"/>
      <c r="AB69" s="167"/>
    </row>
    <row r="70" spans="1:28" s="74" customFormat="1" ht="15.95" customHeight="1">
      <c r="A70" s="48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row>
    <row r="71" spans="1:28" s="74" customFormat="1" ht="15.95" customHeight="1">
      <c r="A71" s="48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row>
    <row r="72" spans="1:28" s="74" customFormat="1" ht="15.95" customHeight="1">
      <c r="A72" s="48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row>
    <row r="73" spans="1:28" s="74" customFormat="1" ht="15.95" customHeight="1">
      <c r="A73" s="48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row>
  </sheetData>
  <mergeCells count="99">
    <mergeCell ref="E8:F8"/>
    <mergeCell ref="G8:U8"/>
    <mergeCell ref="A1:U3"/>
    <mergeCell ref="Q5:U5"/>
    <mergeCell ref="B7:C7"/>
    <mergeCell ref="E7:F7"/>
    <mergeCell ref="G7:U7"/>
    <mergeCell ref="E16:U16"/>
    <mergeCell ref="E9:F10"/>
    <mergeCell ref="H9:K9"/>
    <mergeCell ref="G10:U10"/>
    <mergeCell ref="F12:G12"/>
    <mergeCell ref="H12:I12"/>
    <mergeCell ref="K12:L12"/>
    <mergeCell ref="N12:O12"/>
    <mergeCell ref="E13:F13"/>
    <mergeCell ref="G13:U13"/>
    <mergeCell ref="E14:F14"/>
    <mergeCell ref="G14:U14"/>
    <mergeCell ref="E15:U15"/>
    <mergeCell ref="F18:G18"/>
    <mergeCell ref="H18:I18"/>
    <mergeCell ref="K18:L18"/>
    <mergeCell ref="N18:O18"/>
    <mergeCell ref="E19:F19"/>
    <mergeCell ref="G19:U19"/>
    <mergeCell ref="E20:F20"/>
    <mergeCell ref="G20:L20"/>
    <mergeCell ref="M20:N20"/>
    <mergeCell ref="O20:U20"/>
    <mergeCell ref="E21:F22"/>
    <mergeCell ref="H21:K21"/>
    <mergeCell ref="M21:P21"/>
    <mergeCell ref="R21:U21"/>
    <mergeCell ref="G22:U22"/>
    <mergeCell ref="E29:F29"/>
    <mergeCell ref="G29:U29"/>
    <mergeCell ref="E24:F24"/>
    <mergeCell ref="G24:U24"/>
    <mergeCell ref="E25:F25"/>
    <mergeCell ref="G25:L25"/>
    <mergeCell ref="M25:N25"/>
    <mergeCell ref="O25:U25"/>
    <mergeCell ref="E26:F27"/>
    <mergeCell ref="H26:K26"/>
    <mergeCell ref="M26:P26"/>
    <mergeCell ref="R26:U26"/>
    <mergeCell ref="G27:U27"/>
    <mergeCell ref="I45:J45"/>
    <mergeCell ref="E30:F30"/>
    <mergeCell ref="G30:L30"/>
    <mergeCell ref="M30:N30"/>
    <mergeCell ref="O30:U30"/>
    <mergeCell ref="E31:F32"/>
    <mergeCell ref="H31:K31"/>
    <mergeCell ref="M31:P31"/>
    <mergeCell ref="R31:U31"/>
    <mergeCell ref="G32:U32"/>
    <mergeCell ref="I34:P34"/>
    <mergeCell ref="I35:P35"/>
    <mergeCell ref="O38:T38"/>
    <mergeCell ref="E41:U41"/>
    <mergeCell ref="A43:U43"/>
    <mergeCell ref="B49:C49"/>
    <mergeCell ref="F50:G50"/>
    <mergeCell ref="I50:J50"/>
    <mergeCell ref="L50:M50"/>
    <mergeCell ref="O50:P50"/>
    <mergeCell ref="K55:M55"/>
    <mergeCell ref="S55:U55"/>
    <mergeCell ref="K56:M56"/>
    <mergeCell ref="S56:U56"/>
    <mergeCell ref="N48:O48"/>
    <mergeCell ref="R48:S48"/>
    <mergeCell ref="B57:C57"/>
    <mergeCell ref="K57:M57"/>
    <mergeCell ref="S57:U57"/>
    <mergeCell ref="B58:C60"/>
    <mergeCell ref="K58:M58"/>
    <mergeCell ref="S58:U58"/>
    <mergeCell ref="K59:M59"/>
    <mergeCell ref="S59:U59"/>
    <mergeCell ref="K60:M60"/>
    <mergeCell ref="S60:U60"/>
    <mergeCell ref="F53:F59"/>
    <mergeCell ref="K53:M53"/>
    <mergeCell ref="N53:N59"/>
    <mergeCell ref="S53:U53"/>
    <mergeCell ref="K54:M54"/>
    <mergeCell ref="S54:U54"/>
    <mergeCell ref="A68:B68"/>
    <mergeCell ref="C68:E68"/>
    <mergeCell ref="S69:U69"/>
    <mergeCell ref="P62:U62"/>
    <mergeCell ref="P63:U63"/>
    <mergeCell ref="P64:U64"/>
    <mergeCell ref="P65:U65"/>
    <mergeCell ref="A67:B67"/>
    <mergeCell ref="C67:E67"/>
  </mergeCells>
  <phoneticPr fontId="4"/>
  <dataValidations count="3">
    <dataValidation type="list" allowBlank="1" showInputMessage="1" sqref="I34:P34" xr:uid="{00000000-0002-0000-0800-000000000000}">
      <formula1>"株式会社　グッド・アイズ建築検査機構"</formula1>
    </dataValidation>
    <dataValidation type="list" allowBlank="1" showInputMessage="1" showErrorMessage="1" sqref="E35 I36:I39 L36:L37 E37:E38 J12 E12 E18 J18" xr:uid="{00000000-0002-0000-0800-000001000000}">
      <formula1>"□,■"</formula1>
    </dataValidation>
    <dataValidation type="list" allowBlank="1" showInputMessage="1" showErrorMessage="1" sqref="O38:T38" xr:uid="{00000000-0002-0000-0800-000002000000}">
      <formula1>"住宅保証機構（まもりす）,住宅あんしん保証,ハウスプラス住宅保証,日本住宅保証検査機構（JIO）,ハウスジーメン,　,未定"</formula1>
    </dataValidation>
  </dataValidations>
  <printOptions horizontalCentered="1"/>
  <pageMargins left="0.19685039370078741" right="0.19685039370078741" top="0.39370078740157483" bottom="0.19685039370078741" header="0.19685039370078741" footer="0.19685039370078741"/>
  <pageSetup paperSize="9" scale="87" orientation="portrait" blackAndWhite="1" verticalDpi="300" r:id="rId1"/>
  <headerFooter alignWithMargins="0"/>
  <ignoredErrors>
    <ignoredError sqref="Q5 E8:U11 I36:L36 E13:U17 F12:I12 K12:U12 E19:U29 F18:I18 K18:U18 E7:G7 E31:U32 E30:G30 H30:U3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42</vt:i4>
      </vt:variant>
    </vt:vector>
  </HeadingPairs>
  <TitlesOfParts>
    <vt:vector size="89" baseType="lpstr">
      <vt:lpstr>申請書</vt:lpstr>
      <vt:lpstr>申請者等・別紙</vt:lpstr>
      <vt:lpstr>申請書第四面</vt:lpstr>
      <vt:lpstr>第四面代替</vt:lpstr>
      <vt:lpstr>変更申請書</vt:lpstr>
      <vt:lpstr>（液状化）申出書</vt:lpstr>
      <vt:lpstr>委任状</vt:lpstr>
      <vt:lpstr>申込書</vt:lpstr>
      <vt:lpstr>性能評価申請受付票</vt:lpstr>
      <vt:lpstr>自己評価書表紙</vt:lpstr>
      <vt:lpstr>住戸分類</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光視計算</vt:lpstr>
      <vt:lpstr>計算用</vt:lpstr>
      <vt:lpstr>一覧表</vt:lpstr>
      <vt:lpstr>更新対策天井高計算表</vt:lpstr>
      <vt:lpstr>住戸番号、タイプ図（例）</vt:lpstr>
      <vt:lpstr>火災グループ図（例）</vt:lpstr>
      <vt:lpstr>更新対策グループ図（例）</vt:lpstr>
      <vt:lpstr>温熱グループ図（例）</vt:lpstr>
      <vt:lpstr>防犯グループ図（例）</vt:lpstr>
      <vt:lpstr>'（液状化）申出書'!Print_Area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'2'!Print_Area</vt:lpstr>
      <vt:lpstr>'24'!Print_Area</vt:lpstr>
      <vt:lpstr>'25'!Print_Area</vt:lpstr>
      <vt:lpstr>'26'!Print_Area</vt:lpstr>
      <vt:lpstr>'3'!Print_Area</vt:lpstr>
      <vt:lpstr>'4'!Print_Area</vt:lpstr>
      <vt:lpstr>'5'!Print_Area</vt:lpstr>
      <vt:lpstr>'6'!Print_Area</vt:lpstr>
      <vt:lpstr>'7'!Print_Area</vt:lpstr>
      <vt:lpstr>'8'!Print_Area</vt:lpstr>
      <vt:lpstr>'9'!Print_Area</vt:lpstr>
      <vt:lpstr>委任状!Print_Area</vt:lpstr>
      <vt:lpstr>一覧表!Print_Area</vt:lpstr>
      <vt:lpstr>'温熱グループ図（例）'!Print_Area</vt:lpstr>
      <vt:lpstr>'火災グループ図（例）'!Print_Area</vt:lpstr>
      <vt:lpstr>光視計算!Print_Area</vt:lpstr>
      <vt:lpstr>'更新対策グループ図（例）'!Print_Area</vt:lpstr>
      <vt:lpstr>自己評価書表紙!Print_Area</vt:lpstr>
      <vt:lpstr>'住戸番号、タイプ図（例）'!Print_Area</vt:lpstr>
      <vt:lpstr>住戸分類!Print_Area</vt:lpstr>
      <vt:lpstr>申込書!Print_Area</vt:lpstr>
      <vt:lpstr>申請者等・別紙!Print_Area</vt:lpstr>
      <vt:lpstr>申請書!Print_Area</vt:lpstr>
      <vt:lpstr>申請書第四面!Print_Area</vt:lpstr>
      <vt:lpstr>性能評価申請受付票!Print_Area</vt:lpstr>
      <vt:lpstr>第四面代替!Print_Area</vt:lpstr>
      <vt:lpstr>変更申請書!Print_Area</vt:lpstr>
      <vt:lpstr>'防犯グループ図（例）'!Print_Area</vt:lpstr>
      <vt:lpstr>一覧表!Print_Titles</vt:lpstr>
      <vt:lpstr>住戸分類!Print_Titles</vt:lpstr>
      <vt:lpstr>第四面代替!Print_Titles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2023-09-25T10:26:06Z</cp:lastPrinted>
  <dcterms:created xsi:type="dcterms:W3CDTF">2006-04-25T13:13:03Z</dcterms:created>
  <dcterms:modified xsi:type="dcterms:W3CDTF">2023-09-25T10:26:15Z</dcterms:modified>
</cp:coreProperties>
</file>